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31.xml" ContentType="application/vnd.openxmlformats-officedocument.drawingml.chart+xml"/>
  <Override PartName="/xl/theme/themeOverride6.xml" ContentType="application/vnd.openxmlformats-officedocument.themeOverride+xml"/>
  <Override PartName="/xl/charts/chart32.xml" ContentType="application/vnd.openxmlformats-officedocument.drawingml.chart+xml"/>
  <Override PartName="/xl/theme/themeOverride7.xml" ContentType="application/vnd.openxmlformats-officedocument.themeOverride+xml"/>
  <Override PartName="/xl/charts/chart33.xml" ContentType="application/vnd.openxmlformats-officedocument.drawingml.chart+xml"/>
  <Override PartName="/xl/theme/themeOverride8.xml" ContentType="application/vnd.openxmlformats-officedocument.themeOverride+xml"/>
  <Override PartName="/xl/charts/chart34.xml" ContentType="application/vnd.openxmlformats-officedocument.drawingml.chart+xml"/>
  <Override PartName="/xl/theme/themeOverride9.xml" ContentType="application/vnd.openxmlformats-officedocument.themeOverride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7.xml" ContentType="application/vnd.openxmlformats-officedocument.drawingml.chart+xml"/>
  <Override PartName="/xl/theme/themeOverride10.xml" ContentType="application/vnd.openxmlformats-officedocument.themeOverride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6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6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6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6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6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6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6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6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7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7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7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7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esiu\Documents\projects\225227\"/>
    </mc:Choice>
  </mc:AlternateContent>
  <bookViews>
    <workbookView xWindow="0" yWindow="120" windowWidth="21570" windowHeight="7965" tabRatio="828" activeTab="1"/>
  </bookViews>
  <sheets>
    <sheet name="Ac225 Dose 200 nCi R power" sheetId="18" r:id="rId1"/>
    <sheet name="Ac227 Dose 1 nCi R power" sheetId="19" r:id="rId2"/>
    <sheet name="Comparison" sheetId="9" r:id="rId3"/>
    <sheet name="_xltb_storage_" sheetId="21" state="veryHidden" r:id="rId4"/>
    <sheet name="All Figures" sheetId="20" r:id="rId5"/>
    <sheet name="localization" sheetId="22" r:id="rId6"/>
  </sheets>
  <externalReferences>
    <externalReference r:id="rId7"/>
    <externalReference r:id="rId8"/>
  </externalReferences>
  <definedNames>
    <definedName name="solver_eng" localSheetId="5" hidden="1">1</definedName>
    <definedName name="solver_neg" localSheetId="5" hidden="1">1</definedName>
    <definedName name="solver_num" localSheetId="5" hidden="1">0</definedName>
    <definedName name="solver_opt" localSheetId="5" hidden="1">localization!$S$57</definedName>
    <definedName name="solver_typ" localSheetId="5" hidden="1">1</definedName>
    <definedName name="solver_val" localSheetId="5" hidden="1">0</definedName>
    <definedName name="solver_ver" localSheetId="5" hidden="1">3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567" i="19" l="1"/>
  <c r="BC567" i="19"/>
  <c r="BD567" i="19"/>
  <c r="BE567" i="19"/>
  <c r="BF567" i="19"/>
  <c r="BG567" i="19"/>
  <c r="BH567" i="19"/>
  <c r="BI567" i="19"/>
  <c r="BJ567" i="19"/>
  <c r="BB568" i="19"/>
  <c r="BC568" i="19"/>
  <c r="BD568" i="19"/>
  <c r="BE568" i="19"/>
  <c r="BF568" i="19"/>
  <c r="BG568" i="19"/>
  <c r="BH568" i="19"/>
  <c r="BI568" i="19"/>
  <c r="BJ568" i="19"/>
  <c r="BA568" i="19"/>
  <c r="BA567" i="19"/>
  <c r="AP567" i="19"/>
  <c r="AQ567" i="19"/>
  <c r="AR567" i="19"/>
  <c r="AS567" i="19"/>
  <c r="AT567" i="19"/>
  <c r="AU567" i="19"/>
  <c r="AV567" i="19"/>
  <c r="AW567" i="19"/>
  <c r="AX567" i="19"/>
  <c r="AP568" i="19"/>
  <c r="AQ568" i="19"/>
  <c r="AR568" i="19"/>
  <c r="AS568" i="19"/>
  <c r="AT568" i="19"/>
  <c r="AU568" i="19"/>
  <c r="AV568" i="19"/>
  <c r="AW568" i="19"/>
  <c r="AX568" i="19"/>
  <c r="AO568" i="19"/>
  <c r="AO567" i="19"/>
  <c r="AM567" i="19"/>
  <c r="BB567" i="18"/>
  <c r="BC567" i="18"/>
  <c r="BD567" i="18"/>
  <c r="BE567" i="18"/>
  <c r="BF567" i="18"/>
  <c r="BG567" i="18"/>
  <c r="BH567" i="18"/>
  <c r="BI567" i="18"/>
  <c r="BJ567" i="18"/>
  <c r="BB568" i="18"/>
  <c r="BC568" i="18"/>
  <c r="BD568" i="18"/>
  <c r="BE568" i="18"/>
  <c r="BF568" i="18"/>
  <c r="BG568" i="18"/>
  <c r="BH568" i="18"/>
  <c r="BI568" i="18"/>
  <c r="BJ568" i="18"/>
  <c r="BA568" i="18"/>
  <c r="BA567" i="18"/>
  <c r="AP567" i="18"/>
  <c r="AQ567" i="18"/>
  <c r="AR567" i="18"/>
  <c r="AS567" i="18"/>
  <c r="AT567" i="18"/>
  <c r="AU567" i="18"/>
  <c r="AV567" i="18"/>
  <c r="AW567" i="18"/>
  <c r="AX567" i="18"/>
  <c r="AP568" i="18"/>
  <c r="AQ568" i="18"/>
  <c r="AR568" i="18"/>
  <c r="AS568" i="18"/>
  <c r="AT568" i="18"/>
  <c r="AU568" i="18"/>
  <c r="AV568" i="18"/>
  <c r="AW568" i="18"/>
  <c r="AX568" i="18"/>
  <c r="AO568" i="18"/>
  <c r="AO567" i="18"/>
  <c r="AM567" i="18"/>
  <c r="AM568" i="19"/>
  <c r="BJ566" i="19"/>
  <c r="BI566" i="19"/>
  <c r="BH566" i="19"/>
  <c r="BG566" i="19"/>
  <c r="BF566" i="19"/>
  <c r="BE566" i="19"/>
  <c r="BD566" i="19"/>
  <c r="BC566" i="19"/>
  <c r="BB566" i="19"/>
  <c r="BA566" i="19"/>
  <c r="AX566" i="19"/>
  <c r="AW566" i="19"/>
  <c r="AV566" i="19"/>
  <c r="AU566" i="19"/>
  <c r="AT566" i="19"/>
  <c r="AS566" i="19"/>
  <c r="AR566" i="19"/>
  <c r="AQ566" i="19"/>
  <c r="AP566" i="19"/>
  <c r="AO566" i="19"/>
  <c r="AM568" i="18"/>
  <c r="BJ566" i="18"/>
  <c r="BI566" i="18"/>
  <c r="BH566" i="18"/>
  <c r="BG566" i="18"/>
  <c r="BF566" i="18"/>
  <c r="BE566" i="18"/>
  <c r="BD566" i="18"/>
  <c r="BC566" i="18"/>
  <c r="BB566" i="18"/>
  <c r="BA566" i="18"/>
  <c r="AX566" i="18"/>
  <c r="AW566" i="18"/>
  <c r="AV566" i="18"/>
  <c r="AU566" i="18"/>
  <c r="AT566" i="18"/>
  <c r="AS566" i="18"/>
  <c r="AR566" i="18"/>
  <c r="AQ566" i="18"/>
  <c r="AP566" i="18"/>
  <c r="AO566" i="18"/>
  <c r="BJ562" i="19"/>
  <c r="BI562" i="19"/>
  <c r="BH562" i="19"/>
  <c r="BG562" i="19"/>
  <c r="BF562" i="19"/>
  <c r="BE562" i="19"/>
  <c r="BD562" i="19"/>
  <c r="BC562" i="19"/>
  <c r="BB562" i="19"/>
  <c r="BA562" i="19"/>
  <c r="BJ561" i="19"/>
  <c r="BI561" i="19"/>
  <c r="BH561" i="19"/>
  <c r="BG561" i="19"/>
  <c r="BF561" i="19"/>
  <c r="BE561" i="19"/>
  <c r="BD561" i="19"/>
  <c r="BC561" i="19"/>
  <c r="BB561" i="19"/>
  <c r="BA561" i="19"/>
  <c r="BJ562" i="18"/>
  <c r="BI562" i="18"/>
  <c r="BH562" i="18"/>
  <c r="BG562" i="18"/>
  <c r="BF562" i="18"/>
  <c r="BE562" i="18"/>
  <c r="BD562" i="18"/>
  <c r="BC562" i="18"/>
  <c r="BB562" i="18"/>
  <c r="BA562" i="18"/>
  <c r="BJ561" i="18"/>
  <c r="BI561" i="18"/>
  <c r="BH561" i="18"/>
  <c r="BG561" i="18"/>
  <c r="BF561" i="18"/>
  <c r="BE561" i="18"/>
  <c r="BD561" i="18"/>
  <c r="BC561" i="18"/>
  <c r="BB561" i="18"/>
  <c r="BA561" i="18"/>
  <c r="AX562" i="18"/>
  <c r="AW562" i="18"/>
  <c r="AV562" i="18"/>
  <c r="AU562" i="18"/>
  <c r="AT562" i="18"/>
  <c r="AS562" i="18"/>
  <c r="AR562" i="18"/>
  <c r="AQ562" i="18"/>
  <c r="AP562" i="18"/>
  <c r="AO562" i="18"/>
  <c r="AM562" i="18"/>
  <c r="AX561" i="18"/>
  <c r="AW561" i="18"/>
  <c r="AV561" i="18"/>
  <c r="AU561" i="18"/>
  <c r="AT561" i="18"/>
  <c r="AS561" i="18"/>
  <c r="AR561" i="18"/>
  <c r="AQ561" i="18"/>
  <c r="AP561" i="18"/>
  <c r="AO561" i="18"/>
  <c r="AM561" i="18"/>
  <c r="AX562" i="19"/>
  <c r="AW562" i="19"/>
  <c r="AV562" i="19"/>
  <c r="AU562" i="19"/>
  <c r="AT562" i="19"/>
  <c r="AS562" i="19"/>
  <c r="AR562" i="19"/>
  <c r="AQ562" i="19"/>
  <c r="AP562" i="19"/>
  <c r="AO562" i="19"/>
  <c r="AM562" i="19"/>
  <c r="AX561" i="19"/>
  <c r="AW561" i="19"/>
  <c r="AV561" i="19"/>
  <c r="AU561" i="19"/>
  <c r="AT561" i="19"/>
  <c r="AS561" i="19"/>
  <c r="AR561" i="19"/>
  <c r="AQ561" i="19"/>
  <c r="AP561" i="19"/>
  <c r="AO561" i="19"/>
  <c r="AM561" i="19"/>
  <c r="BJ560" i="18"/>
  <c r="BI560" i="18"/>
  <c r="BH560" i="18"/>
  <c r="BG560" i="18"/>
  <c r="BF560" i="18"/>
  <c r="BE560" i="18"/>
  <c r="BD560" i="18"/>
  <c r="BC560" i="18"/>
  <c r="BB560" i="18"/>
  <c r="BA560" i="18"/>
  <c r="AX560" i="18"/>
  <c r="AW560" i="18"/>
  <c r="AV560" i="18"/>
  <c r="AU560" i="18"/>
  <c r="AT560" i="18"/>
  <c r="AS560" i="18"/>
  <c r="AR560" i="18"/>
  <c r="AQ560" i="18"/>
  <c r="AP560" i="18"/>
  <c r="AO560" i="18"/>
  <c r="AM560" i="18"/>
  <c r="BJ560" i="19"/>
  <c r="BI560" i="19"/>
  <c r="BH560" i="19"/>
  <c r="BG560" i="19"/>
  <c r="BF560" i="19"/>
  <c r="BE560" i="19"/>
  <c r="BD560" i="19"/>
  <c r="BC560" i="19"/>
  <c r="BB560" i="19"/>
  <c r="BA560" i="19"/>
  <c r="AX560" i="19"/>
  <c r="AW560" i="19"/>
  <c r="AV560" i="19"/>
  <c r="AU560" i="19"/>
  <c r="AT560" i="19"/>
  <c r="AS560" i="19"/>
  <c r="AR560" i="19"/>
  <c r="AQ560" i="19"/>
  <c r="AP560" i="19"/>
  <c r="AO560" i="19"/>
  <c r="AM560" i="19"/>
  <c r="BJ559" i="19"/>
  <c r="BI559" i="19"/>
  <c r="BH559" i="19"/>
  <c r="BG559" i="19"/>
  <c r="BF559" i="19"/>
  <c r="BE559" i="19"/>
  <c r="BD559" i="19"/>
  <c r="BC559" i="19"/>
  <c r="BB559" i="19"/>
  <c r="BA559" i="19"/>
  <c r="AX559" i="19"/>
  <c r="AW559" i="19"/>
  <c r="AV559" i="19"/>
  <c r="AU559" i="19"/>
  <c r="AT559" i="19"/>
  <c r="AS559" i="19"/>
  <c r="AR559" i="19"/>
  <c r="AQ559" i="19"/>
  <c r="AP559" i="19"/>
  <c r="AO559" i="19"/>
  <c r="BJ558" i="19"/>
  <c r="BI558" i="19"/>
  <c r="BH558" i="19"/>
  <c r="BG558" i="19"/>
  <c r="BF558" i="19"/>
  <c r="BE558" i="19"/>
  <c r="BD558" i="19"/>
  <c r="BC558" i="19"/>
  <c r="BB558" i="19"/>
  <c r="BA558" i="19"/>
  <c r="AX558" i="19"/>
  <c r="AW558" i="19"/>
  <c r="AV558" i="19"/>
  <c r="AU558" i="19"/>
  <c r="AT558" i="19"/>
  <c r="AS558" i="19"/>
  <c r="AR558" i="19"/>
  <c r="AQ558" i="19"/>
  <c r="AP558" i="19"/>
  <c r="AO558" i="19"/>
  <c r="BJ558" i="18"/>
  <c r="BJ559" i="18"/>
  <c r="AX558" i="18"/>
  <c r="AX559" i="18"/>
  <c r="BI559" i="18"/>
  <c r="BH559" i="18"/>
  <c r="BG559" i="18"/>
  <c r="BF559" i="18"/>
  <c r="BE559" i="18"/>
  <c r="BD559" i="18"/>
  <c r="BC559" i="18"/>
  <c r="BB559" i="18"/>
  <c r="BA559" i="18"/>
  <c r="AW559" i="18"/>
  <c r="AV559" i="18"/>
  <c r="AU559" i="18"/>
  <c r="AT559" i="18"/>
  <c r="AS559" i="18"/>
  <c r="AR559" i="18"/>
  <c r="AQ559" i="18"/>
  <c r="AP559" i="18"/>
  <c r="AO559" i="18"/>
  <c r="BI558" i="18"/>
  <c r="BH558" i="18"/>
  <c r="BG558" i="18"/>
  <c r="BF558" i="18"/>
  <c r="BE558" i="18"/>
  <c r="BD558" i="18"/>
  <c r="BC558" i="18"/>
  <c r="BB558" i="18"/>
  <c r="BA558" i="18"/>
  <c r="AW558" i="18"/>
  <c r="AV558" i="18"/>
  <c r="AU558" i="18"/>
  <c r="AT558" i="18"/>
  <c r="AS558" i="18"/>
  <c r="AR558" i="18"/>
  <c r="AQ558" i="18"/>
  <c r="AP558" i="18"/>
  <c r="AO558" i="18"/>
  <c r="Q541" i="18"/>
  <c r="BB385" i="19"/>
  <c r="BC385" i="19"/>
  <c r="BD385" i="19"/>
  <c r="BE385" i="19"/>
  <c r="BF385" i="19"/>
  <c r="BG385" i="19"/>
  <c r="BH385" i="19"/>
  <c r="BI385" i="19"/>
  <c r="BJ385" i="19"/>
  <c r="BB386" i="19"/>
  <c r="BC386" i="19"/>
  <c r="BD386" i="19"/>
  <c r="BE386" i="19"/>
  <c r="BF386" i="19"/>
  <c r="BG386" i="19"/>
  <c r="BH386" i="19"/>
  <c r="BI386" i="19"/>
  <c r="BJ386" i="19"/>
  <c r="BB387" i="19"/>
  <c r="BC387" i="19"/>
  <c r="BD387" i="19"/>
  <c r="BE387" i="19"/>
  <c r="BF387" i="19"/>
  <c r="BG387" i="19"/>
  <c r="BH387" i="19"/>
  <c r="BI387" i="19"/>
  <c r="BJ387" i="19"/>
  <c r="BB388" i="19"/>
  <c r="BC388" i="19"/>
  <c r="BD388" i="19"/>
  <c r="BE388" i="19"/>
  <c r="BF388" i="19"/>
  <c r="BG388" i="19"/>
  <c r="BH388" i="19"/>
  <c r="BI388" i="19"/>
  <c r="BJ388" i="19"/>
  <c r="BB389" i="19"/>
  <c r="BC389" i="19"/>
  <c r="BD389" i="19"/>
  <c r="BE389" i="19"/>
  <c r="BF389" i="19"/>
  <c r="BG389" i="19"/>
  <c r="BH389" i="19"/>
  <c r="BI389" i="19"/>
  <c r="BJ389" i="19"/>
  <c r="BB390" i="19"/>
  <c r="BC390" i="19"/>
  <c r="BD390" i="19"/>
  <c r="BE390" i="19"/>
  <c r="BF390" i="19"/>
  <c r="BG390" i="19"/>
  <c r="BH390" i="19"/>
  <c r="BI390" i="19"/>
  <c r="BJ390" i="19"/>
  <c r="BB391" i="19"/>
  <c r="BC391" i="19"/>
  <c r="BD391" i="19"/>
  <c r="BE391" i="19"/>
  <c r="BF391" i="19"/>
  <c r="BG391" i="19"/>
  <c r="BH391" i="19"/>
  <c r="BI391" i="19"/>
  <c r="BJ391" i="19"/>
  <c r="BB392" i="19"/>
  <c r="BC392" i="19"/>
  <c r="BD392" i="19"/>
  <c r="BE392" i="19"/>
  <c r="BF392" i="19"/>
  <c r="BG392" i="19"/>
  <c r="BH392" i="19"/>
  <c r="BI392" i="19"/>
  <c r="BJ392" i="19"/>
  <c r="BB393" i="19"/>
  <c r="BC393" i="19"/>
  <c r="BD393" i="19"/>
  <c r="BE393" i="19"/>
  <c r="BF393" i="19"/>
  <c r="BG393" i="19"/>
  <c r="BH393" i="19"/>
  <c r="BI393" i="19"/>
  <c r="BJ393" i="19"/>
  <c r="BB394" i="19"/>
  <c r="BC394" i="19"/>
  <c r="BD394" i="19"/>
  <c r="BE394" i="19"/>
  <c r="BF394" i="19"/>
  <c r="BG394" i="19"/>
  <c r="BH394" i="19"/>
  <c r="BI394" i="19"/>
  <c r="BJ394" i="19"/>
  <c r="BB395" i="19"/>
  <c r="BC395" i="19"/>
  <c r="BD395" i="19"/>
  <c r="BE395" i="19"/>
  <c r="BF395" i="19"/>
  <c r="BG395" i="19"/>
  <c r="BH395" i="19"/>
  <c r="BI395" i="19"/>
  <c r="BJ395" i="19"/>
  <c r="BB396" i="19"/>
  <c r="BC396" i="19"/>
  <c r="BD396" i="19"/>
  <c r="BE396" i="19"/>
  <c r="BF396" i="19"/>
  <c r="BG396" i="19"/>
  <c r="BH396" i="19"/>
  <c r="BI396" i="19"/>
  <c r="BJ396" i="19"/>
  <c r="BB397" i="19"/>
  <c r="BC397" i="19"/>
  <c r="BD397" i="19"/>
  <c r="BE397" i="19"/>
  <c r="BF397" i="19"/>
  <c r="BG397" i="19"/>
  <c r="BH397" i="19"/>
  <c r="BI397" i="19"/>
  <c r="BJ397" i="19"/>
  <c r="BB398" i="19"/>
  <c r="BC398" i="19"/>
  <c r="BD398" i="19"/>
  <c r="BE398" i="19"/>
  <c r="BF398" i="19"/>
  <c r="BG398" i="19"/>
  <c r="BH398" i="19"/>
  <c r="BI398" i="19"/>
  <c r="BJ398" i="19"/>
  <c r="BB399" i="19"/>
  <c r="BC399" i="19"/>
  <c r="BD399" i="19"/>
  <c r="BE399" i="19"/>
  <c r="BF399" i="19"/>
  <c r="BG399" i="19"/>
  <c r="BH399" i="19"/>
  <c r="BI399" i="19"/>
  <c r="BJ399" i="19"/>
  <c r="BB400" i="19"/>
  <c r="BC400" i="19"/>
  <c r="BD400" i="19"/>
  <c r="BE400" i="19"/>
  <c r="BF400" i="19"/>
  <c r="BG400" i="19"/>
  <c r="BH400" i="19"/>
  <c r="BI400" i="19"/>
  <c r="BJ400" i="19"/>
  <c r="BB401" i="19"/>
  <c r="BC401" i="19"/>
  <c r="BD401" i="19"/>
  <c r="BE401" i="19"/>
  <c r="BF401" i="19"/>
  <c r="BG401" i="19"/>
  <c r="BH401" i="19"/>
  <c r="BI401" i="19"/>
  <c r="BJ401" i="19"/>
  <c r="BB402" i="19"/>
  <c r="BC402" i="19"/>
  <c r="BD402" i="19"/>
  <c r="BE402" i="19"/>
  <c r="BF402" i="19"/>
  <c r="BG402" i="19"/>
  <c r="BH402" i="19"/>
  <c r="BI402" i="19"/>
  <c r="BJ402" i="19"/>
  <c r="BB403" i="19"/>
  <c r="BC403" i="19"/>
  <c r="BD403" i="19"/>
  <c r="BE403" i="19"/>
  <c r="BF403" i="19"/>
  <c r="BG403" i="19"/>
  <c r="BH403" i="19"/>
  <c r="BI403" i="19"/>
  <c r="BJ403" i="19"/>
  <c r="BB404" i="19"/>
  <c r="BC404" i="19"/>
  <c r="BD404" i="19"/>
  <c r="BE404" i="19"/>
  <c r="BF404" i="19"/>
  <c r="BG404" i="19"/>
  <c r="BH404" i="19"/>
  <c r="BI404" i="19"/>
  <c r="BJ404" i="19"/>
  <c r="BB405" i="19"/>
  <c r="BC405" i="19"/>
  <c r="BD405" i="19"/>
  <c r="BE405" i="19"/>
  <c r="BF405" i="19"/>
  <c r="BG405" i="19"/>
  <c r="BH405" i="19"/>
  <c r="BI405" i="19"/>
  <c r="BJ405" i="19"/>
  <c r="BB406" i="19"/>
  <c r="BC406" i="19"/>
  <c r="BD406" i="19"/>
  <c r="BE406" i="19"/>
  <c r="BF406" i="19"/>
  <c r="BG406" i="19"/>
  <c r="BH406" i="19"/>
  <c r="BI406" i="19"/>
  <c r="BJ406" i="19"/>
  <c r="BB407" i="19"/>
  <c r="BC407" i="19"/>
  <c r="BD407" i="19"/>
  <c r="BE407" i="19"/>
  <c r="BF407" i="19"/>
  <c r="BG407" i="19"/>
  <c r="BH407" i="19"/>
  <c r="BI407" i="19"/>
  <c r="BJ407" i="19"/>
  <c r="BB408" i="19"/>
  <c r="BC408" i="19"/>
  <c r="BD408" i="19"/>
  <c r="BE408" i="19"/>
  <c r="BF408" i="19"/>
  <c r="BG408" i="19"/>
  <c r="BH408" i="19"/>
  <c r="BI408" i="19"/>
  <c r="BJ408" i="19"/>
  <c r="BB409" i="19"/>
  <c r="BC409" i="19"/>
  <c r="BD409" i="19"/>
  <c r="BE409" i="19"/>
  <c r="BF409" i="19"/>
  <c r="BG409" i="19"/>
  <c r="BH409" i="19"/>
  <c r="BI409" i="19"/>
  <c r="BJ409" i="19"/>
  <c r="BB410" i="19"/>
  <c r="BC410" i="19"/>
  <c r="BD410" i="19"/>
  <c r="BE410" i="19"/>
  <c r="BF410" i="19"/>
  <c r="BG410" i="19"/>
  <c r="BH410" i="19"/>
  <c r="BI410" i="19"/>
  <c r="BJ410" i="19"/>
  <c r="BB411" i="19"/>
  <c r="BC411" i="19"/>
  <c r="BD411" i="19"/>
  <c r="BE411" i="19"/>
  <c r="BF411" i="19"/>
  <c r="BG411" i="19"/>
  <c r="BH411" i="19"/>
  <c r="BI411" i="19"/>
  <c r="BJ411" i="19"/>
  <c r="BB412" i="19"/>
  <c r="BC412" i="19"/>
  <c r="BD412" i="19"/>
  <c r="BE412" i="19"/>
  <c r="BF412" i="19"/>
  <c r="BG412" i="19"/>
  <c r="BH412" i="19"/>
  <c r="BI412" i="19"/>
  <c r="BJ412" i="19"/>
  <c r="BB413" i="19"/>
  <c r="BC413" i="19"/>
  <c r="BD413" i="19"/>
  <c r="BE413" i="19"/>
  <c r="BF413" i="19"/>
  <c r="BG413" i="19"/>
  <c r="BH413" i="19"/>
  <c r="BI413" i="19"/>
  <c r="BJ413" i="19"/>
  <c r="BB414" i="19"/>
  <c r="BC414" i="19"/>
  <c r="BD414" i="19"/>
  <c r="BE414" i="19"/>
  <c r="BF414" i="19"/>
  <c r="BG414" i="19"/>
  <c r="BH414" i="19"/>
  <c r="BI414" i="19"/>
  <c r="BJ414" i="19"/>
  <c r="BB415" i="19"/>
  <c r="BC415" i="19"/>
  <c r="BD415" i="19"/>
  <c r="BE415" i="19"/>
  <c r="BF415" i="19"/>
  <c r="BG415" i="19"/>
  <c r="BH415" i="19"/>
  <c r="BI415" i="19"/>
  <c r="BJ415" i="19"/>
  <c r="BB416" i="19"/>
  <c r="BC416" i="19"/>
  <c r="BD416" i="19"/>
  <c r="BE416" i="19"/>
  <c r="BF416" i="19"/>
  <c r="BG416" i="19"/>
  <c r="BH416" i="19"/>
  <c r="BI416" i="19"/>
  <c r="BJ416" i="19"/>
  <c r="BB417" i="19"/>
  <c r="BC417" i="19"/>
  <c r="BD417" i="19"/>
  <c r="BE417" i="19"/>
  <c r="BF417" i="19"/>
  <c r="BG417" i="19"/>
  <c r="BH417" i="19"/>
  <c r="BI417" i="19"/>
  <c r="BJ417" i="19"/>
  <c r="BB418" i="19"/>
  <c r="BC418" i="19"/>
  <c r="BD418" i="19"/>
  <c r="BE418" i="19"/>
  <c r="BF418" i="19"/>
  <c r="BG418" i="19"/>
  <c r="BH418" i="19"/>
  <c r="BI418" i="19"/>
  <c r="BJ418" i="19"/>
  <c r="BB419" i="19"/>
  <c r="BC419" i="19"/>
  <c r="BD419" i="19"/>
  <c r="BE419" i="19"/>
  <c r="BF419" i="19"/>
  <c r="BG419" i="19"/>
  <c r="BH419" i="19"/>
  <c r="BI419" i="19"/>
  <c r="BJ419" i="19"/>
  <c r="BB420" i="19"/>
  <c r="BC420" i="19"/>
  <c r="BD420" i="19"/>
  <c r="BE420" i="19"/>
  <c r="BF420" i="19"/>
  <c r="BG420" i="19"/>
  <c r="BH420" i="19"/>
  <c r="BI420" i="19"/>
  <c r="BJ420" i="19"/>
  <c r="BB421" i="19"/>
  <c r="BC421" i="19"/>
  <c r="BD421" i="19"/>
  <c r="BE421" i="19"/>
  <c r="BF421" i="19"/>
  <c r="BG421" i="19"/>
  <c r="BH421" i="19"/>
  <c r="BI421" i="19"/>
  <c r="BJ421" i="19"/>
  <c r="BB422" i="19"/>
  <c r="BC422" i="19"/>
  <c r="BD422" i="19"/>
  <c r="BE422" i="19"/>
  <c r="BF422" i="19"/>
  <c r="BG422" i="19"/>
  <c r="BH422" i="19"/>
  <c r="BI422" i="19"/>
  <c r="BJ422" i="19"/>
  <c r="BB423" i="19"/>
  <c r="BC423" i="19"/>
  <c r="BD423" i="19"/>
  <c r="BE423" i="19"/>
  <c r="BF423" i="19"/>
  <c r="BG423" i="19"/>
  <c r="BH423" i="19"/>
  <c r="BI423" i="19"/>
  <c r="BJ423" i="19"/>
  <c r="BB424" i="19"/>
  <c r="BC424" i="19"/>
  <c r="BD424" i="19"/>
  <c r="BE424" i="19"/>
  <c r="BF424" i="19"/>
  <c r="BG424" i="19"/>
  <c r="BH424" i="19"/>
  <c r="BI424" i="19"/>
  <c r="BJ424" i="19"/>
  <c r="BB425" i="19"/>
  <c r="BC425" i="19"/>
  <c r="BD425" i="19"/>
  <c r="BE425" i="19"/>
  <c r="BF425" i="19"/>
  <c r="BG425" i="19"/>
  <c r="BH425" i="19"/>
  <c r="BI425" i="19"/>
  <c r="BJ425" i="19"/>
  <c r="BB426" i="19"/>
  <c r="BC426" i="19"/>
  <c r="BD426" i="19"/>
  <c r="BE426" i="19"/>
  <c r="BF426" i="19"/>
  <c r="BG426" i="19"/>
  <c r="BH426" i="19"/>
  <c r="BI426" i="19"/>
  <c r="BJ426" i="19"/>
  <c r="BB427" i="19"/>
  <c r="BC427" i="19"/>
  <c r="BD427" i="19"/>
  <c r="BE427" i="19"/>
  <c r="BF427" i="19"/>
  <c r="BG427" i="19"/>
  <c r="BH427" i="19"/>
  <c r="BI427" i="19"/>
  <c r="BJ427" i="19"/>
  <c r="BB428" i="19"/>
  <c r="BC428" i="19"/>
  <c r="BD428" i="19"/>
  <c r="BE428" i="19"/>
  <c r="BF428" i="19"/>
  <c r="BG428" i="19"/>
  <c r="BH428" i="19"/>
  <c r="BI428" i="19"/>
  <c r="BJ428" i="19"/>
  <c r="BB429" i="19"/>
  <c r="BC429" i="19"/>
  <c r="BD429" i="19"/>
  <c r="BE429" i="19"/>
  <c r="BF429" i="19"/>
  <c r="BG429" i="19"/>
  <c r="BH429" i="19"/>
  <c r="BI429" i="19"/>
  <c r="BJ429" i="19"/>
  <c r="BB430" i="19"/>
  <c r="BC430" i="19"/>
  <c r="BD430" i="19"/>
  <c r="BE430" i="19"/>
  <c r="BF430" i="19"/>
  <c r="BG430" i="19"/>
  <c r="BH430" i="19"/>
  <c r="BI430" i="19"/>
  <c r="BJ430" i="19"/>
  <c r="BB431" i="19"/>
  <c r="BC431" i="19"/>
  <c r="BD431" i="19"/>
  <c r="BE431" i="19"/>
  <c r="BF431" i="19"/>
  <c r="BG431" i="19"/>
  <c r="BH431" i="19"/>
  <c r="BI431" i="19"/>
  <c r="BJ431" i="19"/>
  <c r="BB432" i="19"/>
  <c r="BC432" i="19"/>
  <c r="BD432" i="19"/>
  <c r="BE432" i="19"/>
  <c r="BF432" i="19"/>
  <c r="BG432" i="19"/>
  <c r="BH432" i="19"/>
  <c r="BI432" i="19"/>
  <c r="BJ432" i="19"/>
  <c r="BB433" i="19"/>
  <c r="BC433" i="19"/>
  <c r="BD433" i="19"/>
  <c r="BE433" i="19"/>
  <c r="BF433" i="19"/>
  <c r="BG433" i="19"/>
  <c r="BH433" i="19"/>
  <c r="BI433" i="19"/>
  <c r="BJ433" i="19"/>
  <c r="BB434" i="19"/>
  <c r="BC434" i="19"/>
  <c r="BD434" i="19"/>
  <c r="BE434" i="19"/>
  <c r="BF434" i="19"/>
  <c r="BG434" i="19"/>
  <c r="BH434" i="19"/>
  <c r="BI434" i="19"/>
  <c r="BJ434" i="19"/>
  <c r="BB435" i="19"/>
  <c r="BC435" i="19"/>
  <c r="BD435" i="19"/>
  <c r="BE435" i="19"/>
  <c r="BF435" i="19"/>
  <c r="BG435" i="19"/>
  <c r="BH435" i="19"/>
  <c r="BI435" i="19"/>
  <c r="BJ435" i="19"/>
  <c r="BB436" i="19"/>
  <c r="BC436" i="19"/>
  <c r="BD436" i="19"/>
  <c r="BE436" i="19"/>
  <c r="BF436" i="19"/>
  <c r="BG436" i="19"/>
  <c r="BH436" i="19"/>
  <c r="BI436" i="19"/>
  <c r="BJ436" i="19"/>
  <c r="BB437" i="19"/>
  <c r="BC437" i="19"/>
  <c r="BD437" i="19"/>
  <c r="BE437" i="19"/>
  <c r="BF437" i="19"/>
  <c r="BG437" i="19"/>
  <c r="BH437" i="19"/>
  <c r="BI437" i="19"/>
  <c r="BJ437" i="19"/>
  <c r="BB438" i="19"/>
  <c r="BC438" i="19"/>
  <c r="BD438" i="19"/>
  <c r="BE438" i="19"/>
  <c r="BF438" i="19"/>
  <c r="BG438" i="19"/>
  <c r="BH438" i="19"/>
  <c r="BI438" i="19"/>
  <c r="BJ438" i="19"/>
  <c r="BB439" i="19"/>
  <c r="BC439" i="19"/>
  <c r="BD439" i="19"/>
  <c r="BE439" i="19"/>
  <c r="BF439" i="19"/>
  <c r="BG439" i="19"/>
  <c r="BH439" i="19"/>
  <c r="BI439" i="19"/>
  <c r="BJ439" i="19"/>
  <c r="BB440" i="19"/>
  <c r="BC440" i="19"/>
  <c r="BD440" i="19"/>
  <c r="BE440" i="19"/>
  <c r="BF440" i="19"/>
  <c r="BG440" i="19"/>
  <c r="BH440" i="19"/>
  <c r="BI440" i="19"/>
  <c r="BJ440" i="19"/>
  <c r="BB441" i="19"/>
  <c r="BC441" i="19"/>
  <c r="BD441" i="19"/>
  <c r="BE441" i="19"/>
  <c r="BF441" i="19"/>
  <c r="BG441" i="19"/>
  <c r="BH441" i="19"/>
  <c r="BI441" i="19"/>
  <c r="BJ441" i="19"/>
  <c r="BB442" i="19"/>
  <c r="BC442" i="19"/>
  <c r="BD442" i="19"/>
  <c r="BE442" i="19"/>
  <c r="BF442" i="19"/>
  <c r="BG442" i="19"/>
  <c r="BH442" i="19"/>
  <c r="BI442" i="19"/>
  <c r="BJ442" i="19"/>
  <c r="BB443" i="19"/>
  <c r="BC443" i="19"/>
  <c r="BD443" i="19"/>
  <c r="BE443" i="19"/>
  <c r="BF443" i="19"/>
  <c r="BG443" i="19"/>
  <c r="BH443" i="19"/>
  <c r="BI443" i="19"/>
  <c r="BJ443" i="19"/>
  <c r="BB444" i="19"/>
  <c r="BC444" i="19"/>
  <c r="BD444" i="19"/>
  <c r="BE444" i="19"/>
  <c r="BF444" i="19"/>
  <c r="BG444" i="19"/>
  <c r="BH444" i="19"/>
  <c r="BI444" i="19"/>
  <c r="BJ444" i="19"/>
  <c r="BB445" i="19"/>
  <c r="BC445" i="19"/>
  <c r="BD445" i="19"/>
  <c r="BE445" i="19"/>
  <c r="BF445" i="19"/>
  <c r="BG445" i="19"/>
  <c r="BH445" i="19"/>
  <c r="BI445" i="19"/>
  <c r="BJ445" i="19"/>
  <c r="BB446" i="19"/>
  <c r="BC446" i="19"/>
  <c r="BD446" i="19"/>
  <c r="BE446" i="19"/>
  <c r="BF446" i="19"/>
  <c r="BG446" i="19"/>
  <c r="BH446" i="19"/>
  <c r="BI446" i="19"/>
  <c r="BJ446" i="19"/>
  <c r="BB447" i="19"/>
  <c r="BC447" i="19"/>
  <c r="BD447" i="19"/>
  <c r="BE447" i="19"/>
  <c r="BF447" i="19"/>
  <c r="BG447" i="19"/>
  <c r="BH447" i="19"/>
  <c r="BI447" i="19"/>
  <c r="BJ447" i="19"/>
  <c r="BB448" i="19"/>
  <c r="BC448" i="19"/>
  <c r="BD448" i="19"/>
  <c r="BE448" i="19"/>
  <c r="BF448" i="19"/>
  <c r="BG448" i="19"/>
  <c r="BH448" i="19"/>
  <c r="BI448" i="19"/>
  <c r="BJ448" i="19"/>
  <c r="BB449" i="19"/>
  <c r="BC449" i="19"/>
  <c r="BD449" i="19"/>
  <c r="BE449" i="19"/>
  <c r="BF449" i="19"/>
  <c r="BG449" i="19"/>
  <c r="BH449" i="19"/>
  <c r="BI449" i="19"/>
  <c r="BJ449" i="19"/>
  <c r="BB450" i="19"/>
  <c r="BC450" i="19"/>
  <c r="BD450" i="19"/>
  <c r="BE450" i="19"/>
  <c r="BF450" i="19"/>
  <c r="BG450" i="19"/>
  <c r="BH450" i="19"/>
  <c r="BI450" i="19"/>
  <c r="BJ450" i="19"/>
  <c r="BB451" i="19"/>
  <c r="BC451" i="19"/>
  <c r="BD451" i="19"/>
  <c r="BE451" i="19"/>
  <c r="BF451" i="19"/>
  <c r="BG451" i="19"/>
  <c r="BH451" i="19"/>
  <c r="BI451" i="19"/>
  <c r="BJ451" i="19"/>
  <c r="BB452" i="19"/>
  <c r="BC452" i="19"/>
  <c r="BD452" i="19"/>
  <c r="BE452" i="19"/>
  <c r="BF452" i="19"/>
  <c r="BG452" i="19"/>
  <c r="BH452" i="19"/>
  <c r="BI452" i="19"/>
  <c r="BJ452" i="19"/>
  <c r="BB453" i="19"/>
  <c r="BC453" i="19"/>
  <c r="BD453" i="19"/>
  <c r="BE453" i="19"/>
  <c r="BF453" i="19"/>
  <c r="BG453" i="19"/>
  <c r="BH453" i="19"/>
  <c r="BI453" i="19"/>
  <c r="BJ453" i="19"/>
  <c r="BB454" i="19"/>
  <c r="BC454" i="19"/>
  <c r="BD454" i="19"/>
  <c r="BE454" i="19"/>
  <c r="BF454" i="19"/>
  <c r="BG454" i="19"/>
  <c r="BH454" i="19"/>
  <c r="BI454" i="19"/>
  <c r="BJ454" i="19"/>
  <c r="BB455" i="19"/>
  <c r="BC455" i="19"/>
  <c r="BD455" i="19"/>
  <c r="BE455" i="19"/>
  <c r="BF455" i="19"/>
  <c r="BG455" i="19"/>
  <c r="BH455" i="19"/>
  <c r="BI455" i="19"/>
  <c r="BJ455" i="19"/>
  <c r="BB456" i="19"/>
  <c r="BC456" i="19"/>
  <c r="BD456" i="19"/>
  <c r="BE456" i="19"/>
  <c r="BF456" i="19"/>
  <c r="BG456" i="19"/>
  <c r="BH456" i="19"/>
  <c r="BI456" i="19"/>
  <c r="BJ456" i="19"/>
  <c r="BB457" i="19"/>
  <c r="BC457" i="19"/>
  <c r="BD457" i="19"/>
  <c r="BE457" i="19"/>
  <c r="BF457" i="19"/>
  <c r="BG457" i="19"/>
  <c r="BH457" i="19"/>
  <c r="BI457" i="19"/>
  <c r="BJ457" i="19"/>
  <c r="BB458" i="19"/>
  <c r="BC458" i="19"/>
  <c r="BD458" i="19"/>
  <c r="BE458" i="19"/>
  <c r="BF458" i="19"/>
  <c r="BG458" i="19"/>
  <c r="BH458" i="19"/>
  <c r="BI458" i="19"/>
  <c r="BJ458" i="19"/>
  <c r="BB459" i="19"/>
  <c r="BC459" i="19"/>
  <c r="BD459" i="19"/>
  <c r="BE459" i="19"/>
  <c r="BF459" i="19"/>
  <c r="BG459" i="19"/>
  <c r="BH459" i="19"/>
  <c r="BI459" i="19"/>
  <c r="BJ459" i="19"/>
  <c r="BB460" i="19"/>
  <c r="BC460" i="19"/>
  <c r="BD460" i="19"/>
  <c r="BE460" i="19"/>
  <c r="BF460" i="19"/>
  <c r="BG460" i="19"/>
  <c r="BH460" i="19"/>
  <c r="BI460" i="19"/>
  <c r="BJ460" i="19"/>
  <c r="BB461" i="19"/>
  <c r="BC461" i="19"/>
  <c r="BD461" i="19"/>
  <c r="BE461" i="19"/>
  <c r="BF461" i="19"/>
  <c r="BG461" i="19"/>
  <c r="BH461" i="19"/>
  <c r="BI461" i="19"/>
  <c r="BJ461" i="19"/>
  <c r="BB462" i="19"/>
  <c r="BC462" i="19"/>
  <c r="BD462" i="19"/>
  <c r="BE462" i="19"/>
  <c r="BF462" i="19"/>
  <c r="BG462" i="19"/>
  <c r="BH462" i="19"/>
  <c r="BI462" i="19"/>
  <c r="BJ462" i="19"/>
  <c r="BB463" i="19"/>
  <c r="BC463" i="19"/>
  <c r="BD463" i="19"/>
  <c r="BE463" i="19"/>
  <c r="BF463" i="19"/>
  <c r="BG463" i="19"/>
  <c r="BH463" i="19"/>
  <c r="BI463" i="19"/>
  <c r="BJ463" i="19"/>
  <c r="BB464" i="19"/>
  <c r="BC464" i="19"/>
  <c r="BD464" i="19"/>
  <c r="BE464" i="19"/>
  <c r="BF464" i="19"/>
  <c r="BG464" i="19"/>
  <c r="BH464" i="19"/>
  <c r="BI464" i="19"/>
  <c r="BJ464" i="19"/>
  <c r="BB465" i="19"/>
  <c r="BC465" i="19"/>
  <c r="BD465" i="19"/>
  <c r="BE465" i="19"/>
  <c r="BF465" i="19"/>
  <c r="BG465" i="19"/>
  <c r="BH465" i="19"/>
  <c r="BI465" i="19"/>
  <c r="BJ465" i="19"/>
  <c r="BB466" i="19"/>
  <c r="BC466" i="19"/>
  <c r="BD466" i="19"/>
  <c r="BE466" i="19"/>
  <c r="BF466" i="19"/>
  <c r="BG466" i="19"/>
  <c r="BH466" i="19"/>
  <c r="BI466" i="19"/>
  <c r="BJ466" i="19"/>
  <c r="BA386" i="19"/>
  <c r="BA387" i="19"/>
  <c r="BA388" i="19"/>
  <c r="BA389" i="19"/>
  <c r="BA390" i="19"/>
  <c r="BA391" i="19"/>
  <c r="BA392" i="19"/>
  <c r="BA393" i="19"/>
  <c r="BA394" i="19"/>
  <c r="BA395" i="19"/>
  <c r="BA396" i="19"/>
  <c r="BA397" i="19"/>
  <c r="BA398" i="19"/>
  <c r="BA399" i="19"/>
  <c r="BA400" i="19"/>
  <c r="BA401" i="19"/>
  <c r="BA402" i="19"/>
  <c r="BA403" i="19"/>
  <c r="BA404" i="19"/>
  <c r="BA405" i="19"/>
  <c r="BA406" i="19"/>
  <c r="BA407" i="19"/>
  <c r="BA408" i="19"/>
  <c r="BA409" i="19"/>
  <c r="BA410" i="19"/>
  <c r="BA411" i="19"/>
  <c r="BA412" i="19"/>
  <c r="BA413" i="19"/>
  <c r="BA414" i="19"/>
  <c r="BA415" i="19"/>
  <c r="BA416" i="19"/>
  <c r="BA417" i="19"/>
  <c r="BA418" i="19"/>
  <c r="BA419" i="19"/>
  <c r="BA420" i="19"/>
  <c r="BA421" i="19"/>
  <c r="BA422" i="19"/>
  <c r="BA423" i="19"/>
  <c r="BA424" i="19"/>
  <c r="BA425" i="19"/>
  <c r="BA426" i="19"/>
  <c r="BA427" i="19"/>
  <c r="BA428" i="19"/>
  <c r="BA429" i="19"/>
  <c r="BA430" i="19"/>
  <c r="BA431" i="19"/>
  <c r="BA432" i="19"/>
  <c r="BA433" i="19"/>
  <c r="BA434" i="19"/>
  <c r="BA435" i="19"/>
  <c r="BA436" i="19"/>
  <c r="BA437" i="19"/>
  <c r="BA438" i="19"/>
  <c r="BA439" i="19"/>
  <c r="BA440" i="19"/>
  <c r="BA441" i="19"/>
  <c r="BA442" i="19"/>
  <c r="BA443" i="19"/>
  <c r="BA444" i="19"/>
  <c r="BA445" i="19"/>
  <c r="BA446" i="19"/>
  <c r="BA447" i="19"/>
  <c r="BA448" i="19"/>
  <c r="BA449" i="19"/>
  <c r="BA450" i="19"/>
  <c r="BA451" i="19"/>
  <c r="BA452" i="19"/>
  <c r="BA453" i="19"/>
  <c r="BA454" i="19"/>
  <c r="BA455" i="19"/>
  <c r="BA456" i="19"/>
  <c r="BA457" i="19"/>
  <c r="BA458" i="19"/>
  <c r="BA459" i="19"/>
  <c r="BA460" i="19"/>
  <c r="BA461" i="19"/>
  <c r="BA462" i="19"/>
  <c r="BA463" i="19"/>
  <c r="BA464" i="19"/>
  <c r="BA465" i="19"/>
  <c r="BA466" i="19"/>
  <c r="BA385" i="19"/>
  <c r="BB475" i="19"/>
  <c r="BC475" i="19"/>
  <c r="BD475" i="19"/>
  <c r="BE475" i="19"/>
  <c r="BF475" i="19"/>
  <c r="BG475" i="19"/>
  <c r="BH475" i="19"/>
  <c r="BI475" i="19"/>
  <c r="BJ475" i="19"/>
  <c r="BB476" i="19"/>
  <c r="BC476" i="19"/>
  <c r="BD476" i="19"/>
  <c r="BE476" i="19"/>
  <c r="BF476" i="19"/>
  <c r="BG476" i="19"/>
  <c r="BH476" i="19"/>
  <c r="BI476" i="19"/>
  <c r="BJ476" i="19"/>
  <c r="BB477" i="19"/>
  <c r="BC477" i="19"/>
  <c r="BD477" i="19"/>
  <c r="BE477" i="19"/>
  <c r="BF477" i="19"/>
  <c r="BG477" i="19"/>
  <c r="BH477" i="19"/>
  <c r="BI477" i="19"/>
  <c r="BJ477" i="19"/>
  <c r="BB478" i="19"/>
  <c r="BC478" i="19"/>
  <c r="BD478" i="19"/>
  <c r="BE478" i="19"/>
  <c r="BF478" i="19"/>
  <c r="BG478" i="19"/>
  <c r="BH478" i="19"/>
  <c r="BI478" i="19"/>
  <c r="BJ478" i="19"/>
  <c r="BB479" i="19"/>
  <c r="BC479" i="19"/>
  <c r="BD479" i="19"/>
  <c r="BE479" i="19"/>
  <c r="BF479" i="19"/>
  <c r="BG479" i="19"/>
  <c r="BH479" i="19"/>
  <c r="BI479" i="19"/>
  <c r="BJ479" i="19"/>
  <c r="BB480" i="19"/>
  <c r="BC480" i="19"/>
  <c r="BD480" i="19"/>
  <c r="BE480" i="19"/>
  <c r="BF480" i="19"/>
  <c r="BG480" i="19"/>
  <c r="BH480" i="19"/>
  <c r="BI480" i="19"/>
  <c r="BJ480" i="19"/>
  <c r="BB481" i="19"/>
  <c r="BC481" i="19"/>
  <c r="BD481" i="19"/>
  <c r="BE481" i="19"/>
  <c r="BF481" i="19"/>
  <c r="BG481" i="19"/>
  <c r="BH481" i="19"/>
  <c r="BI481" i="19"/>
  <c r="BJ481" i="19"/>
  <c r="BB482" i="19"/>
  <c r="BC482" i="19"/>
  <c r="BD482" i="19"/>
  <c r="BE482" i="19"/>
  <c r="BF482" i="19"/>
  <c r="BG482" i="19"/>
  <c r="BH482" i="19"/>
  <c r="BI482" i="19"/>
  <c r="BJ482" i="19"/>
  <c r="BB483" i="19"/>
  <c r="BC483" i="19"/>
  <c r="BD483" i="19"/>
  <c r="BE483" i="19"/>
  <c r="BF483" i="19"/>
  <c r="BG483" i="19"/>
  <c r="BH483" i="19"/>
  <c r="BI483" i="19"/>
  <c r="BJ483" i="19"/>
  <c r="BB484" i="19"/>
  <c r="BC484" i="19"/>
  <c r="BD484" i="19"/>
  <c r="BE484" i="19"/>
  <c r="BF484" i="19"/>
  <c r="BG484" i="19"/>
  <c r="BH484" i="19"/>
  <c r="BI484" i="19"/>
  <c r="BJ484" i="19"/>
  <c r="BB485" i="19"/>
  <c r="BC485" i="19"/>
  <c r="BD485" i="19"/>
  <c r="BE485" i="19"/>
  <c r="BF485" i="19"/>
  <c r="BG485" i="19"/>
  <c r="BH485" i="19"/>
  <c r="BI485" i="19"/>
  <c r="BJ485" i="19"/>
  <c r="BB486" i="19"/>
  <c r="BC486" i="19"/>
  <c r="BD486" i="19"/>
  <c r="BE486" i="19"/>
  <c r="BF486" i="19"/>
  <c r="BG486" i="19"/>
  <c r="BH486" i="19"/>
  <c r="BI486" i="19"/>
  <c r="BJ486" i="19"/>
  <c r="BB487" i="19"/>
  <c r="BC487" i="19"/>
  <c r="BD487" i="19"/>
  <c r="BE487" i="19"/>
  <c r="BF487" i="19"/>
  <c r="BG487" i="19"/>
  <c r="BH487" i="19"/>
  <c r="BI487" i="19"/>
  <c r="BJ487" i="19"/>
  <c r="BB488" i="19"/>
  <c r="BC488" i="19"/>
  <c r="BD488" i="19"/>
  <c r="BE488" i="19"/>
  <c r="BF488" i="19"/>
  <c r="BG488" i="19"/>
  <c r="BH488" i="19"/>
  <c r="BI488" i="19"/>
  <c r="BJ488" i="19"/>
  <c r="BB489" i="19"/>
  <c r="BC489" i="19"/>
  <c r="BD489" i="19"/>
  <c r="BE489" i="19"/>
  <c r="BF489" i="19"/>
  <c r="BG489" i="19"/>
  <c r="BH489" i="19"/>
  <c r="BI489" i="19"/>
  <c r="BJ489" i="19"/>
  <c r="BB490" i="19"/>
  <c r="BC490" i="19"/>
  <c r="BD490" i="19"/>
  <c r="BE490" i="19"/>
  <c r="BF490" i="19"/>
  <c r="BG490" i="19"/>
  <c r="BH490" i="19"/>
  <c r="BI490" i="19"/>
  <c r="BJ490" i="19"/>
  <c r="BB491" i="19"/>
  <c r="BC491" i="19"/>
  <c r="BD491" i="19"/>
  <c r="BE491" i="19"/>
  <c r="BF491" i="19"/>
  <c r="BG491" i="19"/>
  <c r="BH491" i="19"/>
  <c r="BI491" i="19"/>
  <c r="BJ491" i="19"/>
  <c r="BB492" i="19"/>
  <c r="BC492" i="19"/>
  <c r="BD492" i="19"/>
  <c r="BE492" i="19"/>
  <c r="BF492" i="19"/>
  <c r="BG492" i="19"/>
  <c r="BH492" i="19"/>
  <c r="BI492" i="19"/>
  <c r="BJ492" i="19"/>
  <c r="BB493" i="19"/>
  <c r="BC493" i="19"/>
  <c r="BD493" i="19"/>
  <c r="BE493" i="19"/>
  <c r="BF493" i="19"/>
  <c r="BG493" i="19"/>
  <c r="BH493" i="19"/>
  <c r="BI493" i="19"/>
  <c r="BJ493" i="19"/>
  <c r="BB494" i="19"/>
  <c r="BC494" i="19"/>
  <c r="BD494" i="19"/>
  <c r="BE494" i="19"/>
  <c r="BF494" i="19"/>
  <c r="BG494" i="19"/>
  <c r="BH494" i="19"/>
  <c r="BI494" i="19"/>
  <c r="BJ494" i="19"/>
  <c r="BB495" i="19"/>
  <c r="BC495" i="19"/>
  <c r="BD495" i="19"/>
  <c r="BE495" i="19"/>
  <c r="BF495" i="19"/>
  <c r="BG495" i="19"/>
  <c r="BH495" i="19"/>
  <c r="BI495" i="19"/>
  <c r="BJ495" i="19"/>
  <c r="BB496" i="19"/>
  <c r="BC496" i="19"/>
  <c r="BD496" i="19"/>
  <c r="BE496" i="19"/>
  <c r="BF496" i="19"/>
  <c r="BG496" i="19"/>
  <c r="BH496" i="19"/>
  <c r="BI496" i="19"/>
  <c r="BJ496" i="19"/>
  <c r="BB497" i="19"/>
  <c r="BC497" i="19"/>
  <c r="BD497" i="19"/>
  <c r="BE497" i="19"/>
  <c r="BF497" i="19"/>
  <c r="BG497" i="19"/>
  <c r="BH497" i="19"/>
  <c r="BI497" i="19"/>
  <c r="BJ497" i="19"/>
  <c r="BB498" i="19"/>
  <c r="BC498" i="19"/>
  <c r="BD498" i="19"/>
  <c r="BE498" i="19"/>
  <c r="BF498" i="19"/>
  <c r="BG498" i="19"/>
  <c r="BH498" i="19"/>
  <c r="BI498" i="19"/>
  <c r="BJ498" i="19"/>
  <c r="BB499" i="19"/>
  <c r="BC499" i="19"/>
  <c r="BD499" i="19"/>
  <c r="BE499" i="19"/>
  <c r="BF499" i="19"/>
  <c r="BG499" i="19"/>
  <c r="BH499" i="19"/>
  <c r="BI499" i="19"/>
  <c r="BJ499" i="19"/>
  <c r="BB500" i="19"/>
  <c r="BC500" i="19"/>
  <c r="BD500" i="19"/>
  <c r="BE500" i="19"/>
  <c r="BF500" i="19"/>
  <c r="BG500" i="19"/>
  <c r="BH500" i="19"/>
  <c r="BI500" i="19"/>
  <c r="BJ500" i="19"/>
  <c r="BB501" i="19"/>
  <c r="BC501" i="19"/>
  <c r="BD501" i="19"/>
  <c r="BE501" i="19"/>
  <c r="BF501" i="19"/>
  <c r="BG501" i="19"/>
  <c r="BH501" i="19"/>
  <c r="BI501" i="19"/>
  <c r="BJ501" i="19"/>
  <c r="BB502" i="19"/>
  <c r="BC502" i="19"/>
  <c r="BD502" i="19"/>
  <c r="BE502" i="19"/>
  <c r="BF502" i="19"/>
  <c r="BG502" i="19"/>
  <c r="BH502" i="19"/>
  <c r="BI502" i="19"/>
  <c r="BJ502" i="19"/>
  <c r="BB503" i="19"/>
  <c r="BC503" i="19"/>
  <c r="BD503" i="19"/>
  <c r="BE503" i="19"/>
  <c r="BF503" i="19"/>
  <c r="BG503" i="19"/>
  <c r="BH503" i="19"/>
  <c r="BI503" i="19"/>
  <c r="BJ503" i="19"/>
  <c r="BB504" i="19"/>
  <c r="BC504" i="19"/>
  <c r="BD504" i="19"/>
  <c r="BE504" i="19"/>
  <c r="BF504" i="19"/>
  <c r="BG504" i="19"/>
  <c r="BH504" i="19"/>
  <c r="BI504" i="19"/>
  <c r="BJ504" i="19"/>
  <c r="BB505" i="19"/>
  <c r="BC505" i="19"/>
  <c r="BD505" i="19"/>
  <c r="BE505" i="19"/>
  <c r="BF505" i="19"/>
  <c r="BG505" i="19"/>
  <c r="BH505" i="19"/>
  <c r="BI505" i="19"/>
  <c r="BJ505" i="19"/>
  <c r="BB506" i="19"/>
  <c r="BC506" i="19"/>
  <c r="BD506" i="19"/>
  <c r="BE506" i="19"/>
  <c r="BF506" i="19"/>
  <c r="BG506" i="19"/>
  <c r="BH506" i="19"/>
  <c r="BI506" i="19"/>
  <c r="BJ506" i="19"/>
  <c r="BB507" i="19"/>
  <c r="BC507" i="19"/>
  <c r="BD507" i="19"/>
  <c r="BE507" i="19"/>
  <c r="BF507" i="19"/>
  <c r="BG507" i="19"/>
  <c r="BH507" i="19"/>
  <c r="BI507" i="19"/>
  <c r="BJ507" i="19"/>
  <c r="BB508" i="19"/>
  <c r="BC508" i="19"/>
  <c r="BD508" i="19"/>
  <c r="BE508" i="19"/>
  <c r="BF508" i="19"/>
  <c r="BG508" i="19"/>
  <c r="BH508" i="19"/>
  <c r="BI508" i="19"/>
  <c r="BJ508" i="19"/>
  <c r="BB509" i="19"/>
  <c r="BC509" i="19"/>
  <c r="BD509" i="19"/>
  <c r="BE509" i="19"/>
  <c r="BF509" i="19"/>
  <c r="BG509" i="19"/>
  <c r="BH509" i="19"/>
  <c r="BI509" i="19"/>
  <c r="BJ509" i="19"/>
  <c r="BB510" i="19"/>
  <c r="BC510" i="19"/>
  <c r="BD510" i="19"/>
  <c r="BE510" i="19"/>
  <c r="BF510" i="19"/>
  <c r="BG510" i="19"/>
  <c r="BH510" i="19"/>
  <c r="BI510" i="19"/>
  <c r="BJ510" i="19"/>
  <c r="BB511" i="19"/>
  <c r="BC511" i="19"/>
  <c r="BD511" i="19"/>
  <c r="BE511" i="19"/>
  <c r="BF511" i="19"/>
  <c r="BG511" i="19"/>
  <c r="BH511" i="19"/>
  <c r="BI511" i="19"/>
  <c r="BJ511" i="19"/>
  <c r="BB512" i="19"/>
  <c r="BC512" i="19"/>
  <c r="BD512" i="19"/>
  <c r="BE512" i="19"/>
  <c r="BF512" i="19"/>
  <c r="BG512" i="19"/>
  <c r="BH512" i="19"/>
  <c r="BI512" i="19"/>
  <c r="BJ512" i="19"/>
  <c r="BB513" i="19"/>
  <c r="BC513" i="19"/>
  <c r="BD513" i="19"/>
  <c r="BE513" i="19"/>
  <c r="BF513" i="19"/>
  <c r="BG513" i="19"/>
  <c r="BH513" i="19"/>
  <c r="BI513" i="19"/>
  <c r="BJ513" i="19"/>
  <c r="BB514" i="19"/>
  <c r="BC514" i="19"/>
  <c r="BD514" i="19"/>
  <c r="BE514" i="19"/>
  <c r="BF514" i="19"/>
  <c r="BG514" i="19"/>
  <c r="BH514" i="19"/>
  <c r="BI514" i="19"/>
  <c r="BJ514" i="19"/>
  <c r="BB515" i="19"/>
  <c r="BC515" i="19"/>
  <c r="BD515" i="19"/>
  <c r="BE515" i="19"/>
  <c r="BF515" i="19"/>
  <c r="BG515" i="19"/>
  <c r="BH515" i="19"/>
  <c r="BI515" i="19"/>
  <c r="BJ515" i="19"/>
  <c r="BB516" i="19"/>
  <c r="BC516" i="19"/>
  <c r="BD516" i="19"/>
  <c r="BE516" i="19"/>
  <c r="BF516" i="19"/>
  <c r="BG516" i="19"/>
  <c r="BH516" i="19"/>
  <c r="BI516" i="19"/>
  <c r="BJ516" i="19"/>
  <c r="BB517" i="19"/>
  <c r="BC517" i="19"/>
  <c r="BD517" i="19"/>
  <c r="BE517" i="19"/>
  <c r="BF517" i="19"/>
  <c r="BG517" i="19"/>
  <c r="BH517" i="19"/>
  <c r="BI517" i="19"/>
  <c r="BJ517" i="19"/>
  <c r="BB518" i="19"/>
  <c r="BC518" i="19"/>
  <c r="BD518" i="19"/>
  <c r="BE518" i="19"/>
  <c r="BF518" i="19"/>
  <c r="BG518" i="19"/>
  <c r="BH518" i="19"/>
  <c r="BI518" i="19"/>
  <c r="BJ518" i="19"/>
  <c r="BB519" i="19"/>
  <c r="BC519" i="19"/>
  <c r="BD519" i="19"/>
  <c r="BE519" i="19"/>
  <c r="BF519" i="19"/>
  <c r="BG519" i="19"/>
  <c r="BH519" i="19"/>
  <c r="BI519" i="19"/>
  <c r="BJ519" i="19"/>
  <c r="BB520" i="19"/>
  <c r="BC520" i="19"/>
  <c r="BD520" i="19"/>
  <c r="BE520" i="19"/>
  <c r="BF520" i="19"/>
  <c r="BG520" i="19"/>
  <c r="BH520" i="19"/>
  <c r="BI520" i="19"/>
  <c r="BJ520" i="19"/>
  <c r="BB521" i="19"/>
  <c r="BC521" i="19"/>
  <c r="BD521" i="19"/>
  <c r="BE521" i="19"/>
  <c r="BF521" i="19"/>
  <c r="BG521" i="19"/>
  <c r="BH521" i="19"/>
  <c r="BI521" i="19"/>
  <c r="BJ521" i="19"/>
  <c r="BB522" i="19"/>
  <c r="BC522" i="19"/>
  <c r="BD522" i="19"/>
  <c r="BE522" i="19"/>
  <c r="BF522" i="19"/>
  <c r="BG522" i="19"/>
  <c r="BH522" i="19"/>
  <c r="BI522" i="19"/>
  <c r="BJ522" i="19"/>
  <c r="BB523" i="19"/>
  <c r="BC523" i="19"/>
  <c r="BD523" i="19"/>
  <c r="BE523" i="19"/>
  <c r="BF523" i="19"/>
  <c r="BG523" i="19"/>
  <c r="BH523" i="19"/>
  <c r="BI523" i="19"/>
  <c r="BJ523" i="19"/>
  <c r="BB524" i="19"/>
  <c r="BC524" i="19"/>
  <c r="BD524" i="19"/>
  <c r="BE524" i="19"/>
  <c r="BF524" i="19"/>
  <c r="BG524" i="19"/>
  <c r="BH524" i="19"/>
  <c r="BI524" i="19"/>
  <c r="BJ524" i="19"/>
  <c r="BB525" i="19"/>
  <c r="BC525" i="19"/>
  <c r="BD525" i="19"/>
  <c r="BE525" i="19"/>
  <c r="BF525" i="19"/>
  <c r="BG525" i="19"/>
  <c r="BH525" i="19"/>
  <c r="BI525" i="19"/>
  <c r="BJ525" i="19"/>
  <c r="BB526" i="19"/>
  <c r="BC526" i="19"/>
  <c r="BD526" i="19"/>
  <c r="BE526" i="19"/>
  <c r="BF526" i="19"/>
  <c r="BG526" i="19"/>
  <c r="BH526" i="19"/>
  <c r="BI526" i="19"/>
  <c r="BJ526" i="19"/>
  <c r="BB527" i="19"/>
  <c r="BC527" i="19"/>
  <c r="BD527" i="19"/>
  <c r="BE527" i="19"/>
  <c r="BF527" i="19"/>
  <c r="BG527" i="19"/>
  <c r="BH527" i="19"/>
  <c r="BI527" i="19"/>
  <c r="BJ527" i="19"/>
  <c r="BB528" i="19"/>
  <c r="BC528" i="19"/>
  <c r="BD528" i="19"/>
  <c r="BE528" i="19"/>
  <c r="BF528" i="19"/>
  <c r="BG528" i="19"/>
  <c r="BH528" i="19"/>
  <c r="BI528" i="19"/>
  <c r="BJ528" i="19"/>
  <c r="BB529" i="19"/>
  <c r="BC529" i="19"/>
  <c r="BD529" i="19"/>
  <c r="BE529" i="19"/>
  <c r="BF529" i="19"/>
  <c r="BG529" i="19"/>
  <c r="BH529" i="19"/>
  <c r="BI529" i="19"/>
  <c r="BJ529" i="19"/>
  <c r="BB530" i="19"/>
  <c r="BC530" i="19"/>
  <c r="BD530" i="19"/>
  <c r="BE530" i="19"/>
  <c r="BF530" i="19"/>
  <c r="BG530" i="19"/>
  <c r="BH530" i="19"/>
  <c r="BI530" i="19"/>
  <c r="BJ530" i="19"/>
  <c r="BB531" i="19"/>
  <c r="BC531" i="19"/>
  <c r="BD531" i="19"/>
  <c r="BE531" i="19"/>
  <c r="BF531" i="19"/>
  <c r="BG531" i="19"/>
  <c r="BH531" i="19"/>
  <c r="BI531" i="19"/>
  <c r="BJ531" i="19"/>
  <c r="BB532" i="19"/>
  <c r="BC532" i="19"/>
  <c r="BD532" i="19"/>
  <c r="BE532" i="19"/>
  <c r="BF532" i="19"/>
  <c r="BG532" i="19"/>
  <c r="BH532" i="19"/>
  <c r="BI532" i="19"/>
  <c r="BJ532" i="19"/>
  <c r="BB533" i="19"/>
  <c r="BC533" i="19"/>
  <c r="BD533" i="19"/>
  <c r="BE533" i="19"/>
  <c r="BF533" i="19"/>
  <c r="BG533" i="19"/>
  <c r="BH533" i="19"/>
  <c r="BI533" i="19"/>
  <c r="BJ533" i="19"/>
  <c r="BB534" i="19"/>
  <c r="BC534" i="19"/>
  <c r="BD534" i="19"/>
  <c r="BE534" i="19"/>
  <c r="BF534" i="19"/>
  <c r="BG534" i="19"/>
  <c r="BH534" i="19"/>
  <c r="BI534" i="19"/>
  <c r="BJ534" i="19"/>
  <c r="BB535" i="19"/>
  <c r="BC535" i="19"/>
  <c r="BD535" i="19"/>
  <c r="BE535" i="19"/>
  <c r="BF535" i="19"/>
  <c r="BG535" i="19"/>
  <c r="BH535" i="19"/>
  <c r="BI535" i="19"/>
  <c r="BJ535" i="19"/>
  <c r="BB536" i="19"/>
  <c r="BC536" i="19"/>
  <c r="BD536" i="19"/>
  <c r="BE536" i="19"/>
  <c r="BF536" i="19"/>
  <c r="BG536" i="19"/>
  <c r="BH536" i="19"/>
  <c r="BI536" i="19"/>
  <c r="BJ536" i="19"/>
  <c r="BB537" i="19"/>
  <c r="BC537" i="19"/>
  <c r="BD537" i="19"/>
  <c r="BE537" i="19"/>
  <c r="BF537" i="19"/>
  <c r="BG537" i="19"/>
  <c r="BH537" i="19"/>
  <c r="BI537" i="19"/>
  <c r="BJ537" i="19"/>
  <c r="BB538" i="19"/>
  <c r="BC538" i="19"/>
  <c r="BD538" i="19"/>
  <c r="BE538" i="19"/>
  <c r="BF538" i="19"/>
  <c r="BG538" i="19"/>
  <c r="BH538" i="19"/>
  <c r="BI538" i="19"/>
  <c r="BJ538" i="19"/>
  <c r="BB539" i="19"/>
  <c r="BC539" i="19"/>
  <c r="BD539" i="19"/>
  <c r="BE539" i="19"/>
  <c r="BF539" i="19"/>
  <c r="BG539" i="19"/>
  <c r="BH539" i="19"/>
  <c r="BI539" i="19"/>
  <c r="BJ539" i="19"/>
  <c r="BB540" i="19"/>
  <c r="BC540" i="19"/>
  <c r="BD540" i="19"/>
  <c r="BE540" i="19"/>
  <c r="BF540" i="19"/>
  <c r="BG540" i="19"/>
  <c r="BH540" i="19"/>
  <c r="BI540" i="19"/>
  <c r="BJ540" i="19"/>
  <c r="BB541" i="19"/>
  <c r="BC541" i="19"/>
  <c r="BD541" i="19"/>
  <c r="BE541" i="19"/>
  <c r="BF541" i="19"/>
  <c r="BG541" i="19"/>
  <c r="BH541" i="19"/>
  <c r="BI541" i="19"/>
  <c r="BJ541" i="19"/>
  <c r="BB542" i="19"/>
  <c r="BC542" i="19"/>
  <c r="BD542" i="19"/>
  <c r="BE542" i="19"/>
  <c r="BF542" i="19"/>
  <c r="BG542" i="19"/>
  <c r="BH542" i="19"/>
  <c r="BI542" i="19"/>
  <c r="BJ542" i="19"/>
  <c r="BB543" i="19"/>
  <c r="BC543" i="19"/>
  <c r="BD543" i="19"/>
  <c r="BE543" i="19"/>
  <c r="BF543" i="19"/>
  <c r="BG543" i="19"/>
  <c r="BH543" i="19"/>
  <c r="BI543" i="19"/>
  <c r="BJ543" i="19"/>
  <c r="BB544" i="19"/>
  <c r="BC544" i="19"/>
  <c r="BD544" i="19"/>
  <c r="BE544" i="19"/>
  <c r="BF544" i="19"/>
  <c r="BG544" i="19"/>
  <c r="BH544" i="19"/>
  <c r="BI544" i="19"/>
  <c r="BJ544" i="19"/>
  <c r="BB545" i="19"/>
  <c r="BC545" i="19"/>
  <c r="BD545" i="19"/>
  <c r="BE545" i="19"/>
  <c r="BF545" i="19"/>
  <c r="BG545" i="19"/>
  <c r="BH545" i="19"/>
  <c r="BI545" i="19"/>
  <c r="BJ545" i="19"/>
  <c r="BB546" i="19"/>
  <c r="BC546" i="19"/>
  <c r="BD546" i="19"/>
  <c r="BE546" i="19"/>
  <c r="BF546" i="19"/>
  <c r="BG546" i="19"/>
  <c r="BH546" i="19"/>
  <c r="BI546" i="19"/>
  <c r="BJ546" i="19"/>
  <c r="BB547" i="19"/>
  <c r="BC547" i="19"/>
  <c r="BD547" i="19"/>
  <c r="BE547" i="19"/>
  <c r="BF547" i="19"/>
  <c r="BG547" i="19"/>
  <c r="BH547" i="19"/>
  <c r="BI547" i="19"/>
  <c r="BJ547" i="19"/>
  <c r="BB548" i="19"/>
  <c r="BC548" i="19"/>
  <c r="BD548" i="19"/>
  <c r="BE548" i="19"/>
  <c r="BF548" i="19"/>
  <c r="BG548" i="19"/>
  <c r="BH548" i="19"/>
  <c r="BI548" i="19"/>
  <c r="BJ548" i="19"/>
  <c r="BB549" i="19"/>
  <c r="BC549" i="19"/>
  <c r="BD549" i="19"/>
  <c r="BE549" i="19"/>
  <c r="BF549" i="19"/>
  <c r="BG549" i="19"/>
  <c r="BH549" i="19"/>
  <c r="BI549" i="19"/>
  <c r="BJ549" i="19"/>
  <c r="BB550" i="19"/>
  <c r="BC550" i="19"/>
  <c r="BD550" i="19"/>
  <c r="BE550" i="19"/>
  <c r="BF550" i="19"/>
  <c r="BG550" i="19"/>
  <c r="BH550" i="19"/>
  <c r="BI550" i="19"/>
  <c r="BJ550" i="19"/>
  <c r="BB551" i="19"/>
  <c r="BC551" i="19"/>
  <c r="BD551" i="19"/>
  <c r="BE551" i="19"/>
  <c r="BF551" i="19"/>
  <c r="BG551" i="19"/>
  <c r="BH551" i="19"/>
  <c r="BI551" i="19"/>
  <c r="BJ551" i="19"/>
  <c r="BB552" i="19"/>
  <c r="BC552" i="19"/>
  <c r="BD552" i="19"/>
  <c r="BE552" i="19"/>
  <c r="BF552" i="19"/>
  <c r="BG552" i="19"/>
  <c r="BH552" i="19"/>
  <c r="BI552" i="19"/>
  <c r="BJ552" i="19"/>
  <c r="BB553" i="19"/>
  <c r="BC553" i="19"/>
  <c r="BD553" i="19"/>
  <c r="BE553" i="19"/>
  <c r="BF553" i="19"/>
  <c r="BG553" i="19"/>
  <c r="BH553" i="19"/>
  <c r="BI553" i="19"/>
  <c r="BJ553" i="19"/>
  <c r="BB554" i="19"/>
  <c r="BC554" i="19"/>
  <c r="BD554" i="19"/>
  <c r="BE554" i="19"/>
  <c r="BF554" i="19"/>
  <c r="BG554" i="19"/>
  <c r="BH554" i="19"/>
  <c r="BI554" i="19"/>
  <c r="BJ554" i="19"/>
  <c r="BB555" i="19"/>
  <c r="BC555" i="19"/>
  <c r="BD555" i="19"/>
  <c r="BE555" i="19"/>
  <c r="BF555" i="19"/>
  <c r="BG555" i="19"/>
  <c r="BH555" i="19"/>
  <c r="BI555" i="19"/>
  <c r="BJ555" i="19"/>
  <c r="BA476" i="19"/>
  <c r="BA477" i="19"/>
  <c r="BA478" i="19"/>
  <c r="BA479" i="19"/>
  <c r="BA480" i="19"/>
  <c r="BA481" i="19"/>
  <c r="BA482" i="19"/>
  <c r="BA483" i="19"/>
  <c r="BA484" i="19"/>
  <c r="BA485" i="19"/>
  <c r="BA486" i="19"/>
  <c r="BA487" i="19"/>
  <c r="BA488" i="19"/>
  <c r="BA489" i="19"/>
  <c r="BA490" i="19"/>
  <c r="BA491" i="19"/>
  <c r="BA492" i="19"/>
  <c r="BA493" i="19"/>
  <c r="BA494" i="19"/>
  <c r="BA495" i="19"/>
  <c r="BA496" i="19"/>
  <c r="BA497" i="19"/>
  <c r="BA498" i="19"/>
  <c r="BA499" i="19"/>
  <c r="BA500" i="19"/>
  <c r="BA501" i="19"/>
  <c r="BA502" i="19"/>
  <c r="BA503" i="19"/>
  <c r="BA504" i="19"/>
  <c r="BA505" i="19"/>
  <c r="BA506" i="19"/>
  <c r="BA507" i="19"/>
  <c r="BA508" i="19"/>
  <c r="BA509" i="19"/>
  <c r="BA510" i="19"/>
  <c r="BA511" i="19"/>
  <c r="BA512" i="19"/>
  <c r="BA513" i="19"/>
  <c r="BA514" i="19"/>
  <c r="BA515" i="19"/>
  <c r="BA516" i="19"/>
  <c r="BA517" i="19"/>
  <c r="BA518" i="19"/>
  <c r="BA519" i="19"/>
  <c r="BA520" i="19"/>
  <c r="BA521" i="19"/>
  <c r="BA522" i="19"/>
  <c r="BA523" i="19"/>
  <c r="BA524" i="19"/>
  <c r="BA525" i="19"/>
  <c r="BA526" i="19"/>
  <c r="BA527" i="19"/>
  <c r="BA528" i="19"/>
  <c r="BA529" i="19"/>
  <c r="BA530" i="19"/>
  <c r="BA531" i="19"/>
  <c r="BA532" i="19"/>
  <c r="BA533" i="19"/>
  <c r="BA534" i="19"/>
  <c r="BA535" i="19"/>
  <c r="BA536" i="19"/>
  <c r="BA537" i="19"/>
  <c r="BA538" i="19"/>
  <c r="BA539" i="19"/>
  <c r="BA540" i="19"/>
  <c r="BA541" i="19"/>
  <c r="BA542" i="19"/>
  <c r="BA543" i="19"/>
  <c r="BA544" i="19"/>
  <c r="BA545" i="19"/>
  <c r="BA546" i="19"/>
  <c r="BA547" i="19"/>
  <c r="BA548" i="19"/>
  <c r="BA549" i="19"/>
  <c r="BA550" i="19"/>
  <c r="BA551" i="19"/>
  <c r="BA552" i="19"/>
  <c r="BA553" i="19"/>
  <c r="BA554" i="19"/>
  <c r="BA555" i="19"/>
  <c r="BA475" i="19"/>
  <c r="BB475" i="18"/>
  <c r="BC475" i="18"/>
  <c r="BD475" i="18"/>
  <c r="BE475" i="18"/>
  <c r="BF475" i="18"/>
  <c r="BG475" i="18"/>
  <c r="BH475" i="18"/>
  <c r="BI475" i="18"/>
  <c r="BJ475" i="18"/>
  <c r="BB476" i="18"/>
  <c r="BC476" i="18"/>
  <c r="BD476" i="18"/>
  <c r="BE476" i="18"/>
  <c r="BF476" i="18"/>
  <c r="BG476" i="18"/>
  <c r="BH476" i="18"/>
  <c r="BI476" i="18"/>
  <c r="BJ476" i="18"/>
  <c r="BB477" i="18"/>
  <c r="BC477" i="18"/>
  <c r="BD477" i="18"/>
  <c r="BE477" i="18"/>
  <c r="BF477" i="18"/>
  <c r="BG477" i="18"/>
  <c r="BH477" i="18"/>
  <c r="BI477" i="18"/>
  <c r="BJ477" i="18"/>
  <c r="BB478" i="18"/>
  <c r="BC478" i="18"/>
  <c r="BD478" i="18"/>
  <c r="BE478" i="18"/>
  <c r="BF478" i="18"/>
  <c r="BG478" i="18"/>
  <c r="BH478" i="18"/>
  <c r="BI478" i="18"/>
  <c r="BJ478" i="18"/>
  <c r="BB479" i="18"/>
  <c r="BC479" i="18"/>
  <c r="BD479" i="18"/>
  <c r="BE479" i="18"/>
  <c r="BF479" i="18"/>
  <c r="BG479" i="18"/>
  <c r="BH479" i="18"/>
  <c r="BI479" i="18"/>
  <c r="BJ479" i="18"/>
  <c r="BB480" i="18"/>
  <c r="BC480" i="18"/>
  <c r="BD480" i="18"/>
  <c r="BE480" i="18"/>
  <c r="BF480" i="18"/>
  <c r="BG480" i="18"/>
  <c r="BH480" i="18"/>
  <c r="BI480" i="18"/>
  <c r="BJ480" i="18"/>
  <c r="BB481" i="18"/>
  <c r="BC481" i="18"/>
  <c r="BD481" i="18"/>
  <c r="BE481" i="18"/>
  <c r="BF481" i="18"/>
  <c r="BG481" i="18"/>
  <c r="BH481" i="18"/>
  <c r="BI481" i="18"/>
  <c r="BJ481" i="18"/>
  <c r="BB482" i="18"/>
  <c r="BC482" i="18"/>
  <c r="BD482" i="18"/>
  <c r="BE482" i="18"/>
  <c r="BF482" i="18"/>
  <c r="BG482" i="18"/>
  <c r="BH482" i="18"/>
  <c r="BI482" i="18"/>
  <c r="BJ482" i="18"/>
  <c r="BB483" i="18"/>
  <c r="BC483" i="18"/>
  <c r="BD483" i="18"/>
  <c r="BE483" i="18"/>
  <c r="BF483" i="18"/>
  <c r="BG483" i="18"/>
  <c r="BH483" i="18"/>
  <c r="BI483" i="18"/>
  <c r="BJ483" i="18"/>
  <c r="BB484" i="18"/>
  <c r="BC484" i="18"/>
  <c r="BD484" i="18"/>
  <c r="BE484" i="18"/>
  <c r="BF484" i="18"/>
  <c r="BG484" i="18"/>
  <c r="BH484" i="18"/>
  <c r="BI484" i="18"/>
  <c r="BJ484" i="18"/>
  <c r="BB485" i="18"/>
  <c r="BC485" i="18"/>
  <c r="BD485" i="18"/>
  <c r="BE485" i="18"/>
  <c r="BF485" i="18"/>
  <c r="BG485" i="18"/>
  <c r="BH485" i="18"/>
  <c r="BI485" i="18"/>
  <c r="BJ485" i="18"/>
  <c r="BB486" i="18"/>
  <c r="BC486" i="18"/>
  <c r="BD486" i="18"/>
  <c r="BE486" i="18"/>
  <c r="BF486" i="18"/>
  <c r="BG486" i="18"/>
  <c r="BH486" i="18"/>
  <c r="BI486" i="18"/>
  <c r="BJ486" i="18"/>
  <c r="BB487" i="18"/>
  <c r="BC487" i="18"/>
  <c r="BD487" i="18"/>
  <c r="BE487" i="18"/>
  <c r="BF487" i="18"/>
  <c r="BG487" i="18"/>
  <c r="BH487" i="18"/>
  <c r="BI487" i="18"/>
  <c r="BJ487" i="18"/>
  <c r="BB488" i="18"/>
  <c r="BC488" i="18"/>
  <c r="BD488" i="18"/>
  <c r="BE488" i="18"/>
  <c r="BF488" i="18"/>
  <c r="BG488" i="18"/>
  <c r="BH488" i="18"/>
  <c r="BI488" i="18"/>
  <c r="BJ488" i="18"/>
  <c r="BB489" i="18"/>
  <c r="BC489" i="18"/>
  <c r="BD489" i="18"/>
  <c r="BE489" i="18"/>
  <c r="BF489" i="18"/>
  <c r="BG489" i="18"/>
  <c r="BH489" i="18"/>
  <c r="BI489" i="18"/>
  <c r="BJ489" i="18"/>
  <c r="BB490" i="18"/>
  <c r="BC490" i="18"/>
  <c r="BD490" i="18"/>
  <c r="BE490" i="18"/>
  <c r="BF490" i="18"/>
  <c r="BG490" i="18"/>
  <c r="BH490" i="18"/>
  <c r="BI490" i="18"/>
  <c r="BJ490" i="18"/>
  <c r="BB491" i="18"/>
  <c r="BC491" i="18"/>
  <c r="BD491" i="18"/>
  <c r="BE491" i="18"/>
  <c r="BF491" i="18"/>
  <c r="BG491" i="18"/>
  <c r="BH491" i="18"/>
  <c r="BI491" i="18"/>
  <c r="BJ491" i="18"/>
  <c r="BB492" i="18"/>
  <c r="BC492" i="18"/>
  <c r="BD492" i="18"/>
  <c r="BE492" i="18"/>
  <c r="BF492" i="18"/>
  <c r="BG492" i="18"/>
  <c r="BH492" i="18"/>
  <c r="BI492" i="18"/>
  <c r="BJ492" i="18"/>
  <c r="BB493" i="18"/>
  <c r="BC493" i="18"/>
  <c r="BD493" i="18"/>
  <c r="BE493" i="18"/>
  <c r="BF493" i="18"/>
  <c r="BG493" i="18"/>
  <c r="BH493" i="18"/>
  <c r="BI493" i="18"/>
  <c r="BJ493" i="18"/>
  <c r="BB494" i="18"/>
  <c r="BC494" i="18"/>
  <c r="BD494" i="18"/>
  <c r="BE494" i="18"/>
  <c r="BF494" i="18"/>
  <c r="BG494" i="18"/>
  <c r="BH494" i="18"/>
  <c r="BI494" i="18"/>
  <c r="BJ494" i="18"/>
  <c r="BB495" i="18"/>
  <c r="BC495" i="18"/>
  <c r="BD495" i="18"/>
  <c r="BE495" i="18"/>
  <c r="BF495" i="18"/>
  <c r="BG495" i="18"/>
  <c r="BH495" i="18"/>
  <c r="BI495" i="18"/>
  <c r="BJ495" i="18"/>
  <c r="BB496" i="18"/>
  <c r="BC496" i="18"/>
  <c r="BD496" i="18"/>
  <c r="BE496" i="18"/>
  <c r="BF496" i="18"/>
  <c r="BG496" i="18"/>
  <c r="BH496" i="18"/>
  <c r="BI496" i="18"/>
  <c r="BJ496" i="18"/>
  <c r="BB497" i="18"/>
  <c r="BC497" i="18"/>
  <c r="BD497" i="18"/>
  <c r="BE497" i="18"/>
  <c r="BF497" i="18"/>
  <c r="BG497" i="18"/>
  <c r="BH497" i="18"/>
  <c r="BI497" i="18"/>
  <c r="BJ497" i="18"/>
  <c r="BB498" i="18"/>
  <c r="BC498" i="18"/>
  <c r="BD498" i="18"/>
  <c r="BE498" i="18"/>
  <c r="BF498" i="18"/>
  <c r="BG498" i="18"/>
  <c r="BH498" i="18"/>
  <c r="BI498" i="18"/>
  <c r="BJ498" i="18"/>
  <c r="BB499" i="18"/>
  <c r="BC499" i="18"/>
  <c r="BD499" i="18"/>
  <c r="BE499" i="18"/>
  <c r="BF499" i="18"/>
  <c r="BG499" i="18"/>
  <c r="BH499" i="18"/>
  <c r="BI499" i="18"/>
  <c r="BJ499" i="18"/>
  <c r="BB500" i="18"/>
  <c r="BC500" i="18"/>
  <c r="BD500" i="18"/>
  <c r="BE500" i="18"/>
  <c r="BF500" i="18"/>
  <c r="BG500" i="18"/>
  <c r="BH500" i="18"/>
  <c r="BI500" i="18"/>
  <c r="BJ500" i="18"/>
  <c r="BB501" i="18"/>
  <c r="BC501" i="18"/>
  <c r="BD501" i="18"/>
  <c r="BE501" i="18"/>
  <c r="BF501" i="18"/>
  <c r="BG501" i="18"/>
  <c r="BH501" i="18"/>
  <c r="BI501" i="18"/>
  <c r="BJ501" i="18"/>
  <c r="BB502" i="18"/>
  <c r="BC502" i="18"/>
  <c r="BD502" i="18"/>
  <c r="BE502" i="18"/>
  <c r="BF502" i="18"/>
  <c r="BG502" i="18"/>
  <c r="BH502" i="18"/>
  <c r="BI502" i="18"/>
  <c r="BJ502" i="18"/>
  <c r="BB503" i="18"/>
  <c r="BC503" i="18"/>
  <c r="BD503" i="18"/>
  <c r="BE503" i="18"/>
  <c r="BF503" i="18"/>
  <c r="BG503" i="18"/>
  <c r="BH503" i="18"/>
  <c r="BI503" i="18"/>
  <c r="BJ503" i="18"/>
  <c r="BB504" i="18"/>
  <c r="BC504" i="18"/>
  <c r="BD504" i="18"/>
  <c r="BE504" i="18"/>
  <c r="BF504" i="18"/>
  <c r="BG504" i="18"/>
  <c r="BH504" i="18"/>
  <c r="BI504" i="18"/>
  <c r="BJ504" i="18"/>
  <c r="BB505" i="18"/>
  <c r="BC505" i="18"/>
  <c r="BD505" i="18"/>
  <c r="BE505" i="18"/>
  <c r="BF505" i="18"/>
  <c r="BG505" i="18"/>
  <c r="BH505" i="18"/>
  <c r="BI505" i="18"/>
  <c r="BJ505" i="18"/>
  <c r="BB506" i="18"/>
  <c r="BC506" i="18"/>
  <c r="BD506" i="18"/>
  <c r="BE506" i="18"/>
  <c r="BF506" i="18"/>
  <c r="BG506" i="18"/>
  <c r="BH506" i="18"/>
  <c r="BI506" i="18"/>
  <c r="BJ506" i="18"/>
  <c r="BB507" i="18"/>
  <c r="BC507" i="18"/>
  <c r="BD507" i="18"/>
  <c r="BE507" i="18"/>
  <c r="BF507" i="18"/>
  <c r="BG507" i="18"/>
  <c r="BH507" i="18"/>
  <c r="BI507" i="18"/>
  <c r="BJ507" i="18"/>
  <c r="BB508" i="18"/>
  <c r="BC508" i="18"/>
  <c r="BD508" i="18"/>
  <c r="BE508" i="18"/>
  <c r="BF508" i="18"/>
  <c r="BG508" i="18"/>
  <c r="BH508" i="18"/>
  <c r="BI508" i="18"/>
  <c r="BJ508" i="18"/>
  <c r="BB509" i="18"/>
  <c r="BC509" i="18"/>
  <c r="BD509" i="18"/>
  <c r="BE509" i="18"/>
  <c r="BF509" i="18"/>
  <c r="BG509" i="18"/>
  <c r="BH509" i="18"/>
  <c r="BI509" i="18"/>
  <c r="BJ509" i="18"/>
  <c r="BB510" i="18"/>
  <c r="BC510" i="18"/>
  <c r="BD510" i="18"/>
  <c r="BE510" i="18"/>
  <c r="BF510" i="18"/>
  <c r="BG510" i="18"/>
  <c r="BH510" i="18"/>
  <c r="BI510" i="18"/>
  <c r="BJ510" i="18"/>
  <c r="BB511" i="18"/>
  <c r="BC511" i="18"/>
  <c r="BD511" i="18"/>
  <c r="BE511" i="18"/>
  <c r="BF511" i="18"/>
  <c r="BG511" i="18"/>
  <c r="BH511" i="18"/>
  <c r="BI511" i="18"/>
  <c r="BJ511" i="18"/>
  <c r="BB512" i="18"/>
  <c r="BC512" i="18"/>
  <c r="BD512" i="18"/>
  <c r="BE512" i="18"/>
  <c r="BF512" i="18"/>
  <c r="BG512" i="18"/>
  <c r="BH512" i="18"/>
  <c r="BI512" i="18"/>
  <c r="BJ512" i="18"/>
  <c r="BB513" i="18"/>
  <c r="BC513" i="18"/>
  <c r="BD513" i="18"/>
  <c r="BE513" i="18"/>
  <c r="BF513" i="18"/>
  <c r="BG513" i="18"/>
  <c r="BH513" i="18"/>
  <c r="BI513" i="18"/>
  <c r="BJ513" i="18"/>
  <c r="BB514" i="18"/>
  <c r="BC514" i="18"/>
  <c r="BD514" i="18"/>
  <c r="BE514" i="18"/>
  <c r="BF514" i="18"/>
  <c r="BG514" i="18"/>
  <c r="BH514" i="18"/>
  <c r="BI514" i="18"/>
  <c r="BJ514" i="18"/>
  <c r="BB515" i="18"/>
  <c r="BC515" i="18"/>
  <c r="BD515" i="18"/>
  <c r="BE515" i="18"/>
  <c r="BF515" i="18"/>
  <c r="BG515" i="18"/>
  <c r="BH515" i="18"/>
  <c r="BI515" i="18"/>
  <c r="BJ515" i="18"/>
  <c r="BB516" i="18"/>
  <c r="BC516" i="18"/>
  <c r="BD516" i="18"/>
  <c r="BE516" i="18"/>
  <c r="BF516" i="18"/>
  <c r="BG516" i="18"/>
  <c r="BH516" i="18"/>
  <c r="BI516" i="18"/>
  <c r="BJ516" i="18"/>
  <c r="BB517" i="18"/>
  <c r="BC517" i="18"/>
  <c r="BD517" i="18"/>
  <c r="BE517" i="18"/>
  <c r="BF517" i="18"/>
  <c r="BG517" i="18"/>
  <c r="BH517" i="18"/>
  <c r="BI517" i="18"/>
  <c r="BJ517" i="18"/>
  <c r="BB518" i="18"/>
  <c r="BC518" i="18"/>
  <c r="BD518" i="18"/>
  <c r="BE518" i="18"/>
  <c r="BF518" i="18"/>
  <c r="BG518" i="18"/>
  <c r="BH518" i="18"/>
  <c r="BI518" i="18"/>
  <c r="BJ518" i="18"/>
  <c r="BB519" i="18"/>
  <c r="BC519" i="18"/>
  <c r="BD519" i="18"/>
  <c r="BE519" i="18"/>
  <c r="BF519" i="18"/>
  <c r="BG519" i="18"/>
  <c r="BH519" i="18"/>
  <c r="BI519" i="18"/>
  <c r="BJ519" i="18"/>
  <c r="BB520" i="18"/>
  <c r="BC520" i="18"/>
  <c r="BD520" i="18"/>
  <c r="BE520" i="18"/>
  <c r="BF520" i="18"/>
  <c r="BG520" i="18"/>
  <c r="BH520" i="18"/>
  <c r="BI520" i="18"/>
  <c r="BJ520" i="18"/>
  <c r="BB521" i="18"/>
  <c r="BC521" i="18"/>
  <c r="BD521" i="18"/>
  <c r="BE521" i="18"/>
  <c r="BF521" i="18"/>
  <c r="BG521" i="18"/>
  <c r="BH521" i="18"/>
  <c r="BI521" i="18"/>
  <c r="BJ521" i="18"/>
  <c r="BB522" i="18"/>
  <c r="BC522" i="18"/>
  <c r="BD522" i="18"/>
  <c r="BE522" i="18"/>
  <c r="BF522" i="18"/>
  <c r="BG522" i="18"/>
  <c r="BH522" i="18"/>
  <c r="BI522" i="18"/>
  <c r="BJ522" i="18"/>
  <c r="BB523" i="18"/>
  <c r="BC523" i="18"/>
  <c r="BD523" i="18"/>
  <c r="BE523" i="18"/>
  <c r="BF523" i="18"/>
  <c r="BG523" i="18"/>
  <c r="BH523" i="18"/>
  <c r="BI523" i="18"/>
  <c r="BJ523" i="18"/>
  <c r="BB524" i="18"/>
  <c r="BC524" i="18"/>
  <c r="BD524" i="18"/>
  <c r="BE524" i="18"/>
  <c r="BF524" i="18"/>
  <c r="BG524" i="18"/>
  <c r="BH524" i="18"/>
  <c r="BI524" i="18"/>
  <c r="BJ524" i="18"/>
  <c r="BB525" i="18"/>
  <c r="BC525" i="18"/>
  <c r="BD525" i="18"/>
  <c r="BE525" i="18"/>
  <c r="BF525" i="18"/>
  <c r="BG525" i="18"/>
  <c r="BH525" i="18"/>
  <c r="BI525" i="18"/>
  <c r="BJ525" i="18"/>
  <c r="BB526" i="18"/>
  <c r="BC526" i="18"/>
  <c r="BD526" i="18"/>
  <c r="BE526" i="18"/>
  <c r="BF526" i="18"/>
  <c r="BG526" i="18"/>
  <c r="BH526" i="18"/>
  <c r="BI526" i="18"/>
  <c r="BJ526" i="18"/>
  <c r="BB527" i="18"/>
  <c r="BC527" i="18"/>
  <c r="BD527" i="18"/>
  <c r="BE527" i="18"/>
  <c r="BF527" i="18"/>
  <c r="BG527" i="18"/>
  <c r="BH527" i="18"/>
  <c r="BI527" i="18"/>
  <c r="BJ527" i="18"/>
  <c r="BB528" i="18"/>
  <c r="BC528" i="18"/>
  <c r="BD528" i="18"/>
  <c r="BE528" i="18"/>
  <c r="BF528" i="18"/>
  <c r="BG528" i="18"/>
  <c r="BH528" i="18"/>
  <c r="BI528" i="18"/>
  <c r="BJ528" i="18"/>
  <c r="BB529" i="18"/>
  <c r="BC529" i="18"/>
  <c r="BD529" i="18"/>
  <c r="BE529" i="18"/>
  <c r="BF529" i="18"/>
  <c r="BG529" i="18"/>
  <c r="BH529" i="18"/>
  <c r="BI529" i="18"/>
  <c r="BJ529" i="18"/>
  <c r="BB530" i="18"/>
  <c r="BC530" i="18"/>
  <c r="BD530" i="18"/>
  <c r="BE530" i="18"/>
  <c r="BF530" i="18"/>
  <c r="BG530" i="18"/>
  <c r="BH530" i="18"/>
  <c r="BI530" i="18"/>
  <c r="BJ530" i="18"/>
  <c r="BB531" i="18"/>
  <c r="BC531" i="18"/>
  <c r="BD531" i="18"/>
  <c r="BE531" i="18"/>
  <c r="BF531" i="18"/>
  <c r="BG531" i="18"/>
  <c r="BH531" i="18"/>
  <c r="BI531" i="18"/>
  <c r="BJ531" i="18"/>
  <c r="BB532" i="18"/>
  <c r="BC532" i="18"/>
  <c r="BD532" i="18"/>
  <c r="BE532" i="18"/>
  <c r="BF532" i="18"/>
  <c r="BG532" i="18"/>
  <c r="BH532" i="18"/>
  <c r="BI532" i="18"/>
  <c r="BJ532" i="18"/>
  <c r="BB533" i="18"/>
  <c r="BC533" i="18"/>
  <c r="BD533" i="18"/>
  <c r="BE533" i="18"/>
  <c r="BF533" i="18"/>
  <c r="BG533" i="18"/>
  <c r="BH533" i="18"/>
  <c r="BI533" i="18"/>
  <c r="BJ533" i="18"/>
  <c r="BB534" i="18"/>
  <c r="BC534" i="18"/>
  <c r="BD534" i="18"/>
  <c r="BE534" i="18"/>
  <c r="BF534" i="18"/>
  <c r="BG534" i="18"/>
  <c r="BH534" i="18"/>
  <c r="BI534" i="18"/>
  <c r="BJ534" i="18"/>
  <c r="BB535" i="18"/>
  <c r="BC535" i="18"/>
  <c r="BD535" i="18"/>
  <c r="BE535" i="18"/>
  <c r="BF535" i="18"/>
  <c r="BG535" i="18"/>
  <c r="BH535" i="18"/>
  <c r="BI535" i="18"/>
  <c r="BJ535" i="18"/>
  <c r="BB536" i="18"/>
  <c r="BC536" i="18"/>
  <c r="BD536" i="18"/>
  <c r="BE536" i="18"/>
  <c r="BF536" i="18"/>
  <c r="BG536" i="18"/>
  <c r="BH536" i="18"/>
  <c r="BI536" i="18"/>
  <c r="BJ536" i="18"/>
  <c r="BB537" i="18"/>
  <c r="BC537" i="18"/>
  <c r="BD537" i="18"/>
  <c r="BE537" i="18"/>
  <c r="BF537" i="18"/>
  <c r="BG537" i="18"/>
  <c r="BH537" i="18"/>
  <c r="BI537" i="18"/>
  <c r="BJ537" i="18"/>
  <c r="BB538" i="18"/>
  <c r="BC538" i="18"/>
  <c r="BD538" i="18"/>
  <c r="BE538" i="18"/>
  <c r="BF538" i="18"/>
  <c r="BG538" i="18"/>
  <c r="BH538" i="18"/>
  <c r="BI538" i="18"/>
  <c r="BJ538" i="18"/>
  <c r="BB539" i="18"/>
  <c r="BC539" i="18"/>
  <c r="BD539" i="18"/>
  <c r="BE539" i="18"/>
  <c r="BF539" i="18"/>
  <c r="BG539" i="18"/>
  <c r="BH539" i="18"/>
  <c r="BI539" i="18"/>
  <c r="BJ539" i="18"/>
  <c r="BB540" i="18"/>
  <c r="BC540" i="18"/>
  <c r="BD540" i="18"/>
  <c r="BE540" i="18"/>
  <c r="BF540" i="18"/>
  <c r="BG540" i="18"/>
  <c r="BH540" i="18"/>
  <c r="BI540" i="18"/>
  <c r="BJ540" i="18"/>
  <c r="BB541" i="18"/>
  <c r="BC541" i="18"/>
  <c r="BD541" i="18"/>
  <c r="BE541" i="18"/>
  <c r="BF541" i="18"/>
  <c r="BG541" i="18"/>
  <c r="BH541" i="18"/>
  <c r="BI541" i="18"/>
  <c r="BJ541" i="18"/>
  <c r="BB542" i="18"/>
  <c r="BC542" i="18"/>
  <c r="BD542" i="18"/>
  <c r="BE542" i="18"/>
  <c r="BF542" i="18"/>
  <c r="BG542" i="18"/>
  <c r="BH542" i="18"/>
  <c r="BI542" i="18"/>
  <c r="BJ542" i="18"/>
  <c r="BB543" i="18"/>
  <c r="BC543" i="18"/>
  <c r="BD543" i="18"/>
  <c r="BE543" i="18"/>
  <c r="BF543" i="18"/>
  <c r="BG543" i="18"/>
  <c r="BH543" i="18"/>
  <c r="BI543" i="18"/>
  <c r="BJ543" i="18"/>
  <c r="BB544" i="18"/>
  <c r="BC544" i="18"/>
  <c r="BD544" i="18"/>
  <c r="BE544" i="18"/>
  <c r="BF544" i="18"/>
  <c r="BG544" i="18"/>
  <c r="BH544" i="18"/>
  <c r="BI544" i="18"/>
  <c r="BJ544" i="18"/>
  <c r="BB545" i="18"/>
  <c r="BC545" i="18"/>
  <c r="BD545" i="18"/>
  <c r="BE545" i="18"/>
  <c r="BF545" i="18"/>
  <c r="BG545" i="18"/>
  <c r="BH545" i="18"/>
  <c r="BI545" i="18"/>
  <c r="BJ545" i="18"/>
  <c r="BB546" i="18"/>
  <c r="BC546" i="18"/>
  <c r="BD546" i="18"/>
  <c r="BE546" i="18"/>
  <c r="BF546" i="18"/>
  <c r="BG546" i="18"/>
  <c r="BH546" i="18"/>
  <c r="BI546" i="18"/>
  <c r="BJ546" i="18"/>
  <c r="BB547" i="18"/>
  <c r="BC547" i="18"/>
  <c r="BD547" i="18"/>
  <c r="BE547" i="18"/>
  <c r="BF547" i="18"/>
  <c r="BG547" i="18"/>
  <c r="BH547" i="18"/>
  <c r="BI547" i="18"/>
  <c r="BJ547" i="18"/>
  <c r="BB548" i="18"/>
  <c r="BC548" i="18"/>
  <c r="BD548" i="18"/>
  <c r="BE548" i="18"/>
  <c r="BF548" i="18"/>
  <c r="BG548" i="18"/>
  <c r="BH548" i="18"/>
  <c r="BI548" i="18"/>
  <c r="BJ548" i="18"/>
  <c r="BB549" i="18"/>
  <c r="BC549" i="18"/>
  <c r="BD549" i="18"/>
  <c r="BE549" i="18"/>
  <c r="BF549" i="18"/>
  <c r="BG549" i="18"/>
  <c r="BH549" i="18"/>
  <c r="BI549" i="18"/>
  <c r="BJ549" i="18"/>
  <c r="BB550" i="18"/>
  <c r="BC550" i="18"/>
  <c r="BD550" i="18"/>
  <c r="BE550" i="18"/>
  <c r="BF550" i="18"/>
  <c r="BG550" i="18"/>
  <c r="BH550" i="18"/>
  <c r="BI550" i="18"/>
  <c r="BJ550" i="18"/>
  <c r="BB551" i="18"/>
  <c r="BC551" i="18"/>
  <c r="BD551" i="18"/>
  <c r="BE551" i="18"/>
  <c r="BF551" i="18"/>
  <c r="BG551" i="18"/>
  <c r="BH551" i="18"/>
  <c r="BI551" i="18"/>
  <c r="BJ551" i="18"/>
  <c r="BB552" i="18"/>
  <c r="BC552" i="18"/>
  <c r="BD552" i="18"/>
  <c r="BE552" i="18"/>
  <c r="BF552" i="18"/>
  <c r="BG552" i="18"/>
  <c r="BH552" i="18"/>
  <c r="BI552" i="18"/>
  <c r="BJ552" i="18"/>
  <c r="BB553" i="18"/>
  <c r="BC553" i="18"/>
  <c r="BD553" i="18"/>
  <c r="BE553" i="18"/>
  <c r="BF553" i="18"/>
  <c r="BG553" i="18"/>
  <c r="BH553" i="18"/>
  <c r="BI553" i="18"/>
  <c r="BJ553" i="18"/>
  <c r="BB554" i="18"/>
  <c r="BC554" i="18"/>
  <c r="BD554" i="18"/>
  <c r="BE554" i="18"/>
  <c r="BF554" i="18"/>
  <c r="BG554" i="18"/>
  <c r="BH554" i="18"/>
  <c r="BI554" i="18"/>
  <c r="BJ554" i="18"/>
  <c r="BB555" i="18"/>
  <c r="BC555" i="18"/>
  <c r="BD555" i="18"/>
  <c r="BE555" i="18"/>
  <c r="BF555" i="18"/>
  <c r="BG555" i="18"/>
  <c r="BH555" i="18"/>
  <c r="BI555" i="18"/>
  <c r="BJ555" i="18"/>
  <c r="BA476" i="18"/>
  <c r="BA477" i="18"/>
  <c r="BA478" i="18"/>
  <c r="BA479" i="18"/>
  <c r="BA480" i="18"/>
  <c r="BA481" i="18"/>
  <c r="BA482" i="18"/>
  <c r="BA483" i="18"/>
  <c r="BA484" i="18"/>
  <c r="BA485" i="18"/>
  <c r="BA486" i="18"/>
  <c r="BA487" i="18"/>
  <c r="BA488" i="18"/>
  <c r="BA489" i="18"/>
  <c r="BA490" i="18"/>
  <c r="BA491" i="18"/>
  <c r="BA492" i="18"/>
  <c r="BA493" i="18"/>
  <c r="BA494" i="18"/>
  <c r="BA495" i="18"/>
  <c r="BA496" i="18"/>
  <c r="BA497" i="18"/>
  <c r="BA498" i="18"/>
  <c r="BA499" i="18"/>
  <c r="BA500" i="18"/>
  <c r="BA501" i="18"/>
  <c r="BA502" i="18"/>
  <c r="BA503" i="18"/>
  <c r="BA504" i="18"/>
  <c r="BA505" i="18"/>
  <c r="BA506" i="18"/>
  <c r="BA507" i="18"/>
  <c r="BA508" i="18"/>
  <c r="BA509" i="18"/>
  <c r="BA510" i="18"/>
  <c r="BA511" i="18"/>
  <c r="BA512" i="18"/>
  <c r="BA513" i="18"/>
  <c r="BA514" i="18"/>
  <c r="BA515" i="18"/>
  <c r="BA516" i="18"/>
  <c r="BA517" i="18"/>
  <c r="BA518" i="18"/>
  <c r="BA519" i="18"/>
  <c r="BA520" i="18"/>
  <c r="BA521" i="18"/>
  <c r="BA522" i="18"/>
  <c r="BA523" i="18"/>
  <c r="BA524" i="18"/>
  <c r="BA525" i="18"/>
  <c r="BA526" i="18"/>
  <c r="BA527" i="18"/>
  <c r="BA528" i="18"/>
  <c r="BA529" i="18"/>
  <c r="BA530" i="18"/>
  <c r="BA531" i="18"/>
  <c r="BA532" i="18"/>
  <c r="BA533" i="18"/>
  <c r="BA534" i="18"/>
  <c r="BA535" i="18"/>
  <c r="BA536" i="18"/>
  <c r="BA537" i="18"/>
  <c r="BA538" i="18"/>
  <c r="BA539" i="18"/>
  <c r="BA540" i="18"/>
  <c r="BA541" i="18"/>
  <c r="BA542" i="18"/>
  <c r="BA543" i="18"/>
  <c r="BA544" i="18"/>
  <c r="BA545" i="18"/>
  <c r="BA546" i="18"/>
  <c r="BA547" i="18"/>
  <c r="BA548" i="18"/>
  <c r="BA549" i="18"/>
  <c r="BA550" i="18"/>
  <c r="BA551" i="18"/>
  <c r="BA552" i="18"/>
  <c r="BA553" i="18"/>
  <c r="BA554" i="18"/>
  <c r="BA555" i="18"/>
  <c r="BA475" i="18"/>
  <c r="BB385" i="18"/>
  <c r="BC385" i="18"/>
  <c r="BD385" i="18"/>
  <c r="BE385" i="18"/>
  <c r="BF385" i="18"/>
  <c r="BG385" i="18"/>
  <c r="BH385" i="18"/>
  <c r="BI385" i="18"/>
  <c r="BJ385" i="18"/>
  <c r="BB386" i="18"/>
  <c r="BC386" i="18"/>
  <c r="BD386" i="18"/>
  <c r="BE386" i="18"/>
  <c r="BF386" i="18"/>
  <c r="BG386" i="18"/>
  <c r="BH386" i="18"/>
  <c r="BI386" i="18"/>
  <c r="BJ386" i="18"/>
  <c r="BB387" i="18"/>
  <c r="BC387" i="18"/>
  <c r="BD387" i="18"/>
  <c r="BE387" i="18"/>
  <c r="BF387" i="18"/>
  <c r="BG387" i="18"/>
  <c r="BH387" i="18"/>
  <c r="BI387" i="18"/>
  <c r="BJ387" i="18"/>
  <c r="BB388" i="18"/>
  <c r="BC388" i="18"/>
  <c r="BD388" i="18"/>
  <c r="BE388" i="18"/>
  <c r="BF388" i="18"/>
  <c r="BG388" i="18"/>
  <c r="BH388" i="18"/>
  <c r="BI388" i="18"/>
  <c r="BJ388" i="18"/>
  <c r="BB389" i="18"/>
  <c r="BC389" i="18"/>
  <c r="BD389" i="18"/>
  <c r="BE389" i="18"/>
  <c r="BF389" i="18"/>
  <c r="BG389" i="18"/>
  <c r="BH389" i="18"/>
  <c r="BI389" i="18"/>
  <c r="BJ389" i="18"/>
  <c r="BB390" i="18"/>
  <c r="BC390" i="18"/>
  <c r="BD390" i="18"/>
  <c r="BE390" i="18"/>
  <c r="BF390" i="18"/>
  <c r="BG390" i="18"/>
  <c r="BH390" i="18"/>
  <c r="BI390" i="18"/>
  <c r="BJ390" i="18"/>
  <c r="BB391" i="18"/>
  <c r="BC391" i="18"/>
  <c r="BD391" i="18"/>
  <c r="BE391" i="18"/>
  <c r="BF391" i="18"/>
  <c r="BG391" i="18"/>
  <c r="BH391" i="18"/>
  <c r="BI391" i="18"/>
  <c r="BJ391" i="18"/>
  <c r="BB392" i="18"/>
  <c r="BC392" i="18"/>
  <c r="BD392" i="18"/>
  <c r="BE392" i="18"/>
  <c r="BF392" i="18"/>
  <c r="BG392" i="18"/>
  <c r="BH392" i="18"/>
  <c r="BI392" i="18"/>
  <c r="BJ392" i="18"/>
  <c r="BB393" i="18"/>
  <c r="BC393" i="18"/>
  <c r="BD393" i="18"/>
  <c r="BE393" i="18"/>
  <c r="BF393" i="18"/>
  <c r="BG393" i="18"/>
  <c r="BH393" i="18"/>
  <c r="BI393" i="18"/>
  <c r="BJ393" i="18"/>
  <c r="BB394" i="18"/>
  <c r="BC394" i="18"/>
  <c r="BD394" i="18"/>
  <c r="BE394" i="18"/>
  <c r="BF394" i="18"/>
  <c r="BG394" i="18"/>
  <c r="BH394" i="18"/>
  <c r="BI394" i="18"/>
  <c r="BJ394" i="18"/>
  <c r="BB395" i="18"/>
  <c r="BC395" i="18"/>
  <c r="BD395" i="18"/>
  <c r="BE395" i="18"/>
  <c r="BF395" i="18"/>
  <c r="BG395" i="18"/>
  <c r="BH395" i="18"/>
  <c r="BI395" i="18"/>
  <c r="BJ395" i="18"/>
  <c r="BB396" i="18"/>
  <c r="BC396" i="18"/>
  <c r="BD396" i="18"/>
  <c r="BE396" i="18"/>
  <c r="BF396" i="18"/>
  <c r="BG396" i="18"/>
  <c r="BH396" i="18"/>
  <c r="BI396" i="18"/>
  <c r="BJ396" i="18"/>
  <c r="BB397" i="18"/>
  <c r="BC397" i="18"/>
  <c r="BD397" i="18"/>
  <c r="BE397" i="18"/>
  <c r="BF397" i="18"/>
  <c r="BG397" i="18"/>
  <c r="BH397" i="18"/>
  <c r="BI397" i="18"/>
  <c r="BJ397" i="18"/>
  <c r="BB398" i="18"/>
  <c r="BC398" i="18"/>
  <c r="BD398" i="18"/>
  <c r="BE398" i="18"/>
  <c r="BF398" i="18"/>
  <c r="BG398" i="18"/>
  <c r="BH398" i="18"/>
  <c r="BI398" i="18"/>
  <c r="BJ398" i="18"/>
  <c r="BB399" i="18"/>
  <c r="BC399" i="18"/>
  <c r="BD399" i="18"/>
  <c r="BE399" i="18"/>
  <c r="BF399" i="18"/>
  <c r="BG399" i="18"/>
  <c r="BH399" i="18"/>
  <c r="BI399" i="18"/>
  <c r="BJ399" i="18"/>
  <c r="BB400" i="18"/>
  <c r="BC400" i="18"/>
  <c r="BD400" i="18"/>
  <c r="BE400" i="18"/>
  <c r="BF400" i="18"/>
  <c r="BG400" i="18"/>
  <c r="BH400" i="18"/>
  <c r="BI400" i="18"/>
  <c r="BJ400" i="18"/>
  <c r="BB401" i="18"/>
  <c r="BC401" i="18"/>
  <c r="BD401" i="18"/>
  <c r="BE401" i="18"/>
  <c r="BF401" i="18"/>
  <c r="BG401" i="18"/>
  <c r="BH401" i="18"/>
  <c r="BI401" i="18"/>
  <c r="BJ401" i="18"/>
  <c r="BB402" i="18"/>
  <c r="BC402" i="18"/>
  <c r="BD402" i="18"/>
  <c r="BE402" i="18"/>
  <c r="BF402" i="18"/>
  <c r="BG402" i="18"/>
  <c r="BH402" i="18"/>
  <c r="BI402" i="18"/>
  <c r="BJ402" i="18"/>
  <c r="BB403" i="18"/>
  <c r="BC403" i="18"/>
  <c r="BD403" i="18"/>
  <c r="BE403" i="18"/>
  <c r="BF403" i="18"/>
  <c r="BG403" i="18"/>
  <c r="BH403" i="18"/>
  <c r="BI403" i="18"/>
  <c r="BJ403" i="18"/>
  <c r="BB404" i="18"/>
  <c r="BC404" i="18"/>
  <c r="BD404" i="18"/>
  <c r="BE404" i="18"/>
  <c r="BF404" i="18"/>
  <c r="BG404" i="18"/>
  <c r="BH404" i="18"/>
  <c r="BI404" i="18"/>
  <c r="BJ404" i="18"/>
  <c r="BB405" i="18"/>
  <c r="BC405" i="18"/>
  <c r="BD405" i="18"/>
  <c r="BE405" i="18"/>
  <c r="BF405" i="18"/>
  <c r="BG405" i="18"/>
  <c r="BH405" i="18"/>
  <c r="BI405" i="18"/>
  <c r="BJ405" i="18"/>
  <c r="BB406" i="18"/>
  <c r="BC406" i="18"/>
  <c r="BD406" i="18"/>
  <c r="BE406" i="18"/>
  <c r="BF406" i="18"/>
  <c r="BG406" i="18"/>
  <c r="BH406" i="18"/>
  <c r="BI406" i="18"/>
  <c r="BJ406" i="18"/>
  <c r="BB407" i="18"/>
  <c r="BC407" i="18"/>
  <c r="BD407" i="18"/>
  <c r="BE407" i="18"/>
  <c r="BF407" i="18"/>
  <c r="BG407" i="18"/>
  <c r="BH407" i="18"/>
  <c r="BI407" i="18"/>
  <c r="BJ407" i="18"/>
  <c r="BB408" i="18"/>
  <c r="BC408" i="18"/>
  <c r="BD408" i="18"/>
  <c r="BE408" i="18"/>
  <c r="BF408" i="18"/>
  <c r="BG408" i="18"/>
  <c r="BH408" i="18"/>
  <c r="BI408" i="18"/>
  <c r="BJ408" i="18"/>
  <c r="BB409" i="18"/>
  <c r="BC409" i="18"/>
  <c r="BD409" i="18"/>
  <c r="BE409" i="18"/>
  <c r="BF409" i="18"/>
  <c r="BG409" i="18"/>
  <c r="BH409" i="18"/>
  <c r="BI409" i="18"/>
  <c r="BJ409" i="18"/>
  <c r="BB410" i="18"/>
  <c r="BC410" i="18"/>
  <c r="BD410" i="18"/>
  <c r="BE410" i="18"/>
  <c r="BF410" i="18"/>
  <c r="BG410" i="18"/>
  <c r="BH410" i="18"/>
  <c r="BI410" i="18"/>
  <c r="BJ410" i="18"/>
  <c r="BB411" i="18"/>
  <c r="BC411" i="18"/>
  <c r="BD411" i="18"/>
  <c r="BE411" i="18"/>
  <c r="BF411" i="18"/>
  <c r="BG411" i="18"/>
  <c r="BH411" i="18"/>
  <c r="BI411" i="18"/>
  <c r="BJ411" i="18"/>
  <c r="BB412" i="18"/>
  <c r="BC412" i="18"/>
  <c r="BD412" i="18"/>
  <c r="BE412" i="18"/>
  <c r="BF412" i="18"/>
  <c r="BG412" i="18"/>
  <c r="BH412" i="18"/>
  <c r="BI412" i="18"/>
  <c r="BJ412" i="18"/>
  <c r="BB413" i="18"/>
  <c r="BC413" i="18"/>
  <c r="BD413" i="18"/>
  <c r="BE413" i="18"/>
  <c r="BF413" i="18"/>
  <c r="BG413" i="18"/>
  <c r="BH413" i="18"/>
  <c r="BI413" i="18"/>
  <c r="BJ413" i="18"/>
  <c r="BB414" i="18"/>
  <c r="BC414" i="18"/>
  <c r="BD414" i="18"/>
  <c r="BE414" i="18"/>
  <c r="BF414" i="18"/>
  <c r="BG414" i="18"/>
  <c r="BH414" i="18"/>
  <c r="BI414" i="18"/>
  <c r="BJ414" i="18"/>
  <c r="BB415" i="18"/>
  <c r="BC415" i="18"/>
  <c r="BD415" i="18"/>
  <c r="BE415" i="18"/>
  <c r="BF415" i="18"/>
  <c r="BG415" i="18"/>
  <c r="BH415" i="18"/>
  <c r="BI415" i="18"/>
  <c r="BJ415" i="18"/>
  <c r="BB416" i="18"/>
  <c r="BC416" i="18"/>
  <c r="BD416" i="18"/>
  <c r="BE416" i="18"/>
  <c r="BF416" i="18"/>
  <c r="BG416" i="18"/>
  <c r="BH416" i="18"/>
  <c r="BI416" i="18"/>
  <c r="BJ416" i="18"/>
  <c r="BB417" i="18"/>
  <c r="BC417" i="18"/>
  <c r="BD417" i="18"/>
  <c r="BE417" i="18"/>
  <c r="BF417" i="18"/>
  <c r="BG417" i="18"/>
  <c r="BH417" i="18"/>
  <c r="BI417" i="18"/>
  <c r="BJ417" i="18"/>
  <c r="BB418" i="18"/>
  <c r="BC418" i="18"/>
  <c r="BD418" i="18"/>
  <c r="BE418" i="18"/>
  <c r="BF418" i="18"/>
  <c r="BG418" i="18"/>
  <c r="BH418" i="18"/>
  <c r="BI418" i="18"/>
  <c r="BJ418" i="18"/>
  <c r="BB419" i="18"/>
  <c r="BC419" i="18"/>
  <c r="BD419" i="18"/>
  <c r="BE419" i="18"/>
  <c r="BF419" i="18"/>
  <c r="BG419" i="18"/>
  <c r="BH419" i="18"/>
  <c r="BI419" i="18"/>
  <c r="BJ419" i="18"/>
  <c r="BB420" i="18"/>
  <c r="BC420" i="18"/>
  <c r="BD420" i="18"/>
  <c r="BE420" i="18"/>
  <c r="BF420" i="18"/>
  <c r="BG420" i="18"/>
  <c r="BH420" i="18"/>
  <c r="BI420" i="18"/>
  <c r="BJ420" i="18"/>
  <c r="BB421" i="18"/>
  <c r="BC421" i="18"/>
  <c r="BD421" i="18"/>
  <c r="BE421" i="18"/>
  <c r="BF421" i="18"/>
  <c r="BG421" i="18"/>
  <c r="BH421" i="18"/>
  <c r="BI421" i="18"/>
  <c r="BJ421" i="18"/>
  <c r="BB422" i="18"/>
  <c r="BC422" i="18"/>
  <c r="BD422" i="18"/>
  <c r="BE422" i="18"/>
  <c r="BF422" i="18"/>
  <c r="BG422" i="18"/>
  <c r="BH422" i="18"/>
  <c r="BI422" i="18"/>
  <c r="BJ422" i="18"/>
  <c r="BB423" i="18"/>
  <c r="BC423" i="18"/>
  <c r="BD423" i="18"/>
  <c r="BE423" i="18"/>
  <c r="BF423" i="18"/>
  <c r="BG423" i="18"/>
  <c r="BH423" i="18"/>
  <c r="BI423" i="18"/>
  <c r="BJ423" i="18"/>
  <c r="BB424" i="18"/>
  <c r="BC424" i="18"/>
  <c r="BD424" i="18"/>
  <c r="BE424" i="18"/>
  <c r="BF424" i="18"/>
  <c r="BG424" i="18"/>
  <c r="BH424" i="18"/>
  <c r="BI424" i="18"/>
  <c r="BJ424" i="18"/>
  <c r="BB425" i="18"/>
  <c r="BC425" i="18"/>
  <c r="BD425" i="18"/>
  <c r="BE425" i="18"/>
  <c r="BF425" i="18"/>
  <c r="BG425" i="18"/>
  <c r="BH425" i="18"/>
  <c r="BI425" i="18"/>
  <c r="BJ425" i="18"/>
  <c r="BB426" i="18"/>
  <c r="BC426" i="18"/>
  <c r="BD426" i="18"/>
  <c r="BE426" i="18"/>
  <c r="BF426" i="18"/>
  <c r="BG426" i="18"/>
  <c r="BH426" i="18"/>
  <c r="BI426" i="18"/>
  <c r="BJ426" i="18"/>
  <c r="BB427" i="18"/>
  <c r="BC427" i="18"/>
  <c r="BD427" i="18"/>
  <c r="BE427" i="18"/>
  <c r="BF427" i="18"/>
  <c r="BG427" i="18"/>
  <c r="BH427" i="18"/>
  <c r="BI427" i="18"/>
  <c r="BJ427" i="18"/>
  <c r="BB428" i="18"/>
  <c r="BC428" i="18"/>
  <c r="BD428" i="18"/>
  <c r="BE428" i="18"/>
  <c r="BF428" i="18"/>
  <c r="BG428" i="18"/>
  <c r="BH428" i="18"/>
  <c r="BI428" i="18"/>
  <c r="BJ428" i="18"/>
  <c r="BB429" i="18"/>
  <c r="BC429" i="18"/>
  <c r="BD429" i="18"/>
  <c r="BE429" i="18"/>
  <c r="BF429" i="18"/>
  <c r="BG429" i="18"/>
  <c r="BH429" i="18"/>
  <c r="BI429" i="18"/>
  <c r="BJ429" i="18"/>
  <c r="BB430" i="18"/>
  <c r="BC430" i="18"/>
  <c r="BD430" i="18"/>
  <c r="BE430" i="18"/>
  <c r="BF430" i="18"/>
  <c r="BG430" i="18"/>
  <c r="BH430" i="18"/>
  <c r="BI430" i="18"/>
  <c r="BJ430" i="18"/>
  <c r="BB431" i="18"/>
  <c r="BC431" i="18"/>
  <c r="BD431" i="18"/>
  <c r="BE431" i="18"/>
  <c r="BF431" i="18"/>
  <c r="BG431" i="18"/>
  <c r="BH431" i="18"/>
  <c r="BI431" i="18"/>
  <c r="BJ431" i="18"/>
  <c r="BB432" i="18"/>
  <c r="BC432" i="18"/>
  <c r="BD432" i="18"/>
  <c r="BE432" i="18"/>
  <c r="BF432" i="18"/>
  <c r="BG432" i="18"/>
  <c r="BH432" i="18"/>
  <c r="BI432" i="18"/>
  <c r="BJ432" i="18"/>
  <c r="BB433" i="18"/>
  <c r="BC433" i="18"/>
  <c r="BD433" i="18"/>
  <c r="BE433" i="18"/>
  <c r="BF433" i="18"/>
  <c r="BG433" i="18"/>
  <c r="BH433" i="18"/>
  <c r="BI433" i="18"/>
  <c r="BJ433" i="18"/>
  <c r="BB434" i="18"/>
  <c r="BC434" i="18"/>
  <c r="BD434" i="18"/>
  <c r="BE434" i="18"/>
  <c r="BF434" i="18"/>
  <c r="BG434" i="18"/>
  <c r="BH434" i="18"/>
  <c r="BI434" i="18"/>
  <c r="BJ434" i="18"/>
  <c r="BB435" i="18"/>
  <c r="BC435" i="18"/>
  <c r="BD435" i="18"/>
  <c r="BE435" i="18"/>
  <c r="BF435" i="18"/>
  <c r="BG435" i="18"/>
  <c r="BH435" i="18"/>
  <c r="BI435" i="18"/>
  <c r="BJ435" i="18"/>
  <c r="BB436" i="18"/>
  <c r="BC436" i="18"/>
  <c r="BD436" i="18"/>
  <c r="BE436" i="18"/>
  <c r="BF436" i="18"/>
  <c r="BG436" i="18"/>
  <c r="BH436" i="18"/>
  <c r="BI436" i="18"/>
  <c r="BJ436" i="18"/>
  <c r="BB437" i="18"/>
  <c r="BC437" i="18"/>
  <c r="BD437" i="18"/>
  <c r="BE437" i="18"/>
  <c r="BF437" i="18"/>
  <c r="BG437" i="18"/>
  <c r="BH437" i="18"/>
  <c r="BI437" i="18"/>
  <c r="BJ437" i="18"/>
  <c r="BB438" i="18"/>
  <c r="BC438" i="18"/>
  <c r="BD438" i="18"/>
  <c r="BE438" i="18"/>
  <c r="BF438" i="18"/>
  <c r="BG438" i="18"/>
  <c r="BH438" i="18"/>
  <c r="BI438" i="18"/>
  <c r="BJ438" i="18"/>
  <c r="BB439" i="18"/>
  <c r="BC439" i="18"/>
  <c r="BD439" i="18"/>
  <c r="BE439" i="18"/>
  <c r="BF439" i="18"/>
  <c r="BG439" i="18"/>
  <c r="BH439" i="18"/>
  <c r="BI439" i="18"/>
  <c r="BJ439" i="18"/>
  <c r="BB440" i="18"/>
  <c r="BC440" i="18"/>
  <c r="BD440" i="18"/>
  <c r="BE440" i="18"/>
  <c r="BF440" i="18"/>
  <c r="BG440" i="18"/>
  <c r="BH440" i="18"/>
  <c r="BI440" i="18"/>
  <c r="BJ440" i="18"/>
  <c r="BB441" i="18"/>
  <c r="BC441" i="18"/>
  <c r="BD441" i="18"/>
  <c r="BE441" i="18"/>
  <c r="BF441" i="18"/>
  <c r="BG441" i="18"/>
  <c r="BH441" i="18"/>
  <c r="BI441" i="18"/>
  <c r="BJ441" i="18"/>
  <c r="BB442" i="18"/>
  <c r="BC442" i="18"/>
  <c r="BD442" i="18"/>
  <c r="BE442" i="18"/>
  <c r="BF442" i="18"/>
  <c r="BG442" i="18"/>
  <c r="BH442" i="18"/>
  <c r="BI442" i="18"/>
  <c r="BJ442" i="18"/>
  <c r="BB443" i="18"/>
  <c r="BC443" i="18"/>
  <c r="BD443" i="18"/>
  <c r="BE443" i="18"/>
  <c r="BF443" i="18"/>
  <c r="BG443" i="18"/>
  <c r="BH443" i="18"/>
  <c r="BI443" i="18"/>
  <c r="BJ443" i="18"/>
  <c r="BB444" i="18"/>
  <c r="BC444" i="18"/>
  <c r="BD444" i="18"/>
  <c r="BE444" i="18"/>
  <c r="BF444" i="18"/>
  <c r="BG444" i="18"/>
  <c r="BH444" i="18"/>
  <c r="BI444" i="18"/>
  <c r="BJ444" i="18"/>
  <c r="BB445" i="18"/>
  <c r="BC445" i="18"/>
  <c r="BD445" i="18"/>
  <c r="BE445" i="18"/>
  <c r="BF445" i="18"/>
  <c r="BG445" i="18"/>
  <c r="BH445" i="18"/>
  <c r="BI445" i="18"/>
  <c r="BJ445" i="18"/>
  <c r="BB446" i="18"/>
  <c r="BC446" i="18"/>
  <c r="BD446" i="18"/>
  <c r="BE446" i="18"/>
  <c r="BF446" i="18"/>
  <c r="BG446" i="18"/>
  <c r="BH446" i="18"/>
  <c r="BI446" i="18"/>
  <c r="BJ446" i="18"/>
  <c r="BB447" i="18"/>
  <c r="BC447" i="18"/>
  <c r="BD447" i="18"/>
  <c r="BE447" i="18"/>
  <c r="BF447" i="18"/>
  <c r="BG447" i="18"/>
  <c r="BH447" i="18"/>
  <c r="BI447" i="18"/>
  <c r="BJ447" i="18"/>
  <c r="BB448" i="18"/>
  <c r="BC448" i="18"/>
  <c r="BD448" i="18"/>
  <c r="BE448" i="18"/>
  <c r="BF448" i="18"/>
  <c r="BG448" i="18"/>
  <c r="BH448" i="18"/>
  <c r="BI448" i="18"/>
  <c r="BJ448" i="18"/>
  <c r="BB449" i="18"/>
  <c r="BC449" i="18"/>
  <c r="BD449" i="18"/>
  <c r="BE449" i="18"/>
  <c r="BF449" i="18"/>
  <c r="BG449" i="18"/>
  <c r="BH449" i="18"/>
  <c r="BI449" i="18"/>
  <c r="BJ449" i="18"/>
  <c r="BB450" i="18"/>
  <c r="BC450" i="18"/>
  <c r="BD450" i="18"/>
  <c r="BE450" i="18"/>
  <c r="BF450" i="18"/>
  <c r="BG450" i="18"/>
  <c r="BH450" i="18"/>
  <c r="BI450" i="18"/>
  <c r="BJ450" i="18"/>
  <c r="BB451" i="18"/>
  <c r="BC451" i="18"/>
  <c r="BD451" i="18"/>
  <c r="BE451" i="18"/>
  <c r="BF451" i="18"/>
  <c r="BG451" i="18"/>
  <c r="BH451" i="18"/>
  <c r="BI451" i="18"/>
  <c r="BJ451" i="18"/>
  <c r="BB452" i="18"/>
  <c r="BC452" i="18"/>
  <c r="BD452" i="18"/>
  <c r="BE452" i="18"/>
  <c r="BF452" i="18"/>
  <c r="BG452" i="18"/>
  <c r="BH452" i="18"/>
  <c r="BI452" i="18"/>
  <c r="BJ452" i="18"/>
  <c r="BB453" i="18"/>
  <c r="BC453" i="18"/>
  <c r="BD453" i="18"/>
  <c r="BE453" i="18"/>
  <c r="BF453" i="18"/>
  <c r="BG453" i="18"/>
  <c r="BH453" i="18"/>
  <c r="BI453" i="18"/>
  <c r="BJ453" i="18"/>
  <c r="BB454" i="18"/>
  <c r="BC454" i="18"/>
  <c r="BD454" i="18"/>
  <c r="BE454" i="18"/>
  <c r="BF454" i="18"/>
  <c r="BG454" i="18"/>
  <c r="BH454" i="18"/>
  <c r="BI454" i="18"/>
  <c r="BJ454" i="18"/>
  <c r="BB455" i="18"/>
  <c r="BC455" i="18"/>
  <c r="BD455" i="18"/>
  <c r="BE455" i="18"/>
  <c r="BF455" i="18"/>
  <c r="BG455" i="18"/>
  <c r="BH455" i="18"/>
  <c r="BI455" i="18"/>
  <c r="BJ455" i="18"/>
  <c r="BB456" i="18"/>
  <c r="BC456" i="18"/>
  <c r="BD456" i="18"/>
  <c r="BE456" i="18"/>
  <c r="BF456" i="18"/>
  <c r="BG456" i="18"/>
  <c r="BH456" i="18"/>
  <c r="BI456" i="18"/>
  <c r="BJ456" i="18"/>
  <c r="BB457" i="18"/>
  <c r="BC457" i="18"/>
  <c r="BD457" i="18"/>
  <c r="BE457" i="18"/>
  <c r="BF457" i="18"/>
  <c r="BG457" i="18"/>
  <c r="BH457" i="18"/>
  <c r="BI457" i="18"/>
  <c r="BJ457" i="18"/>
  <c r="BB458" i="18"/>
  <c r="BC458" i="18"/>
  <c r="BD458" i="18"/>
  <c r="BE458" i="18"/>
  <c r="BF458" i="18"/>
  <c r="BG458" i="18"/>
  <c r="BH458" i="18"/>
  <c r="BI458" i="18"/>
  <c r="BJ458" i="18"/>
  <c r="BB459" i="18"/>
  <c r="BC459" i="18"/>
  <c r="BD459" i="18"/>
  <c r="BE459" i="18"/>
  <c r="BF459" i="18"/>
  <c r="BG459" i="18"/>
  <c r="BH459" i="18"/>
  <c r="BI459" i="18"/>
  <c r="BJ459" i="18"/>
  <c r="BB460" i="18"/>
  <c r="BC460" i="18"/>
  <c r="BD460" i="18"/>
  <c r="BE460" i="18"/>
  <c r="BF460" i="18"/>
  <c r="BG460" i="18"/>
  <c r="BH460" i="18"/>
  <c r="BI460" i="18"/>
  <c r="BJ460" i="18"/>
  <c r="BB461" i="18"/>
  <c r="BC461" i="18"/>
  <c r="BD461" i="18"/>
  <c r="BE461" i="18"/>
  <c r="BF461" i="18"/>
  <c r="BG461" i="18"/>
  <c r="BH461" i="18"/>
  <c r="BI461" i="18"/>
  <c r="BJ461" i="18"/>
  <c r="BB462" i="18"/>
  <c r="BC462" i="18"/>
  <c r="BD462" i="18"/>
  <c r="BE462" i="18"/>
  <c r="BF462" i="18"/>
  <c r="BG462" i="18"/>
  <c r="BH462" i="18"/>
  <c r="BI462" i="18"/>
  <c r="BJ462" i="18"/>
  <c r="BB463" i="18"/>
  <c r="BC463" i="18"/>
  <c r="BD463" i="18"/>
  <c r="BE463" i="18"/>
  <c r="BF463" i="18"/>
  <c r="BG463" i="18"/>
  <c r="BH463" i="18"/>
  <c r="BI463" i="18"/>
  <c r="BJ463" i="18"/>
  <c r="BB464" i="18"/>
  <c r="BC464" i="18"/>
  <c r="BD464" i="18"/>
  <c r="BE464" i="18"/>
  <c r="BF464" i="18"/>
  <c r="BG464" i="18"/>
  <c r="BH464" i="18"/>
  <c r="BI464" i="18"/>
  <c r="BJ464" i="18"/>
  <c r="BB465" i="18"/>
  <c r="BC465" i="18"/>
  <c r="BD465" i="18"/>
  <c r="BE465" i="18"/>
  <c r="BF465" i="18"/>
  <c r="BG465" i="18"/>
  <c r="BH465" i="18"/>
  <c r="BI465" i="18"/>
  <c r="BJ465" i="18"/>
  <c r="BB466" i="18"/>
  <c r="BC466" i="18"/>
  <c r="BD466" i="18"/>
  <c r="BE466" i="18"/>
  <c r="BF466" i="18"/>
  <c r="BG466" i="18"/>
  <c r="BH466" i="18"/>
  <c r="BI466" i="18"/>
  <c r="BJ466" i="18"/>
  <c r="BA386" i="18"/>
  <c r="BA387" i="18"/>
  <c r="BA388" i="18"/>
  <c r="BA389" i="18"/>
  <c r="BA390" i="18"/>
  <c r="BA391" i="18"/>
  <c r="BA392" i="18"/>
  <c r="BA393" i="18"/>
  <c r="BA394" i="18"/>
  <c r="BA395" i="18"/>
  <c r="BA396" i="18"/>
  <c r="BA397" i="18"/>
  <c r="BA398" i="18"/>
  <c r="BA399" i="18"/>
  <c r="BA400" i="18"/>
  <c r="BA401" i="18"/>
  <c r="BA402" i="18"/>
  <c r="BA403" i="18"/>
  <c r="BA404" i="18"/>
  <c r="BA405" i="18"/>
  <c r="BA406" i="18"/>
  <c r="BA407" i="18"/>
  <c r="BA408" i="18"/>
  <c r="BA409" i="18"/>
  <c r="BA410" i="18"/>
  <c r="BA411" i="18"/>
  <c r="BA412" i="18"/>
  <c r="BA413" i="18"/>
  <c r="BA414" i="18"/>
  <c r="BA415" i="18"/>
  <c r="BA416" i="18"/>
  <c r="BA417" i="18"/>
  <c r="BA418" i="18"/>
  <c r="BA419" i="18"/>
  <c r="BA420" i="18"/>
  <c r="BA421" i="18"/>
  <c r="BA422" i="18"/>
  <c r="BA423" i="18"/>
  <c r="BA424" i="18"/>
  <c r="BA425" i="18"/>
  <c r="BA426" i="18"/>
  <c r="BA427" i="18"/>
  <c r="BA428" i="18"/>
  <c r="BA429" i="18"/>
  <c r="BA430" i="18"/>
  <c r="BA431" i="18"/>
  <c r="BA432" i="18"/>
  <c r="BA433" i="18"/>
  <c r="BA434" i="18"/>
  <c r="BA435" i="18"/>
  <c r="BA436" i="18"/>
  <c r="BA437" i="18"/>
  <c r="BA438" i="18"/>
  <c r="BA439" i="18"/>
  <c r="BA440" i="18"/>
  <c r="BA441" i="18"/>
  <c r="BA442" i="18"/>
  <c r="BA443" i="18"/>
  <c r="BA444" i="18"/>
  <c r="BA445" i="18"/>
  <c r="BA446" i="18"/>
  <c r="BA447" i="18"/>
  <c r="BA448" i="18"/>
  <c r="BA449" i="18"/>
  <c r="BA450" i="18"/>
  <c r="BA451" i="18"/>
  <c r="BA452" i="18"/>
  <c r="BA453" i="18"/>
  <c r="BA454" i="18"/>
  <c r="BA455" i="18"/>
  <c r="BA456" i="18"/>
  <c r="BA457" i="18"/>
  <c r="BA458" i="18"/>
  <c r="BA459" i="18"/>
  <c r="BA460" i="18"/>
  <c r="BA461" i="18"/>
  <c r="BA462" i="18"/>
  <c r="BA463" i="18"/>
  <c r="BA464" i="18"/>
  <c r="BA465" i="18"/>
  <c r="BA466" i="18"/>
  <c r="BA385" i="18"/>
  <c r="R57" i="22"/>
  <c r="R56" i="22"/>
  <c r="R58" i="22"/>
  <c r="R54" i="22"/>
  <c r="R55" i="22"/>
  <c r="Q56" i="22"/>
  <c r="P52" i="22"/>
  <c r="F12" i="22"/>
  <c r="F22" i="22"/>
  <c r="F30" i="22"/>
  <c r="S12" i="22"/>
  <c r="S22" i="22"/>
  <c r="S30" i="22"/>
  <c r="F8" i="22"/>
  <c r="F18" i="22"/>
  <c r="F26" i="22"/>
  <c r="F9" i="22"/>
  <c r="F19" i="22"/>
  <c r="F27" i="22"/>
  <c r="F10" i="22"/>
  <c r="F20" i="22"/>
  <c r="F28" i="22"/>
  <c r="F11" i="22"/>
  <c r="F21" i="22"/>
  <c r="F29" i="22"/>
  <c r="G8" i="22"/>
  <c r="G18" i="22"/>
  <c r="G26" i="22"/>
  <c r="H8" i="22"/>
  <c r="H18" i="22"/>
  <c r="H26" i="22"/>
  <c r="I8" i="22"/>
  <c r="I18" i="22"/>
  <c r="I26" i="22"/>
  <c r="J8" i="22"/>
  <c r="J18" i="22"/>
  <c r="J26" i="22"/>
  <c r="K8" i="22"/>
  <c r="K18" i="22"/>
  <c r="K26" i="22"/>
  <c r="L8" i="22"/>
  <c r="L18" i="22"/>
  <c r="L26" i="22"/>
  <c r="M8" i="22"/>
  <c r="M18" i="22"/>
  <c r="M26" i="22"/>
  <c r="N8" i="22"/>
  <c r="N18" i="22"/>
  <c r="N26" i="22"/>
  <c r="O8" i="22"/>
  <c r="O18" i="22"/>
  <c r="O26" i="22"/>
  <c r="G9" i="22"/>
  <c r="G19" i="22"/>
  <c r="G27" i="22"/>
  <c r="H9" i="22"/>
  <c r="H19" i="22"/>
  <c r="H27" i="22"/>
  <c r="I9" i="22"/>
  <c r="I19" i="22"/>
  <c r="I27" i="22"/>
  <c r="J9" i="22"/>
  <c r="J19" i="22"/>
  <c r="J27" i="22"/>
  <c r="K9" i="22"/>
  <c r="K19" i="22"/>
  <c r="K27" i="22"/>
  <c r="L9" i="22"/>
  <c r="L19" i="22"/>
  <c r="L27" i="22"/>
  <c r="M9" i="22"/>
  <c r="M19" i="22"/>
  <c r="M27" i="22"/>
  <c r="N9" i="22"/>
  <c r="N19" i="22"/>
  <c r="N27" i="22"/>
  <c r="O9" i="22"/>
  <c r="O19" i="22"/>
  <c r="O27" i="22"/>
  <c r="G10" i="22"/>
  <c r="G20" i="22"/>
  <c r="G28" i="22"/>
  <c r="H10" i="22"/>
  <c r="H20" i="22"/>
  <c r="H28" i="22"/>
  <c r="I10" i="22"/>
  <c r="I20" i="22"/>
  <c r="I28" i="22"/>
  <c r="J10" i="22"/>
  <c r="J20" i="22"/>
  <c r="J28" i="22"/>
  <c r="K10" i="22"/>
  <c r="K20" i="22"/>
  <c r="K28" i="22"/>
  <c r="L10" i="22"/>
  <c r="L20" i="22"/>
  <c r="L28" i="22"/>
  <c r="M10" i="22"/>
  <c r="M20" i="22"/>
  <c r="M28" i="22"/>
  <c r="N10" i="22"/>
  <c r="N20" i="22"/>
  <c r="N28" i="22"/>
  <c r="G11" i="22"/>
  <c r="G21" i="22"/>
  <c r="G29" i="22"/>
  <c r="H11" i="22"/>
  <c r="H21" i="22"/>
  <c r="H29" i="22"/>
  <c r="I11" i="22"/>
  <c r="I21" i="22"/>
  <c r="I29" i="22"/>
  <c r="J11" i="22"/>
  <c r="J21" i="22"/>
  <c r="J29" i="22"/>
  <c r="K11" i="22"/>
  <c r="K21" i="22"/>
  <c r="K29" i="22"/>
  <c r="L11" i="22"/>
  <c r="L21" i="22"/>
  <c r="L29" i="22"/>
  <c r="M11" i="22"/>
  <c r="M21" i="22"/>
  <c r="M29" i="22"/>
  <c r="N11" i="22"/>
  <c r="N21" i="22"/>
  <c r="N29" i="22"/>
  <c r="O11" i="22"/>
  <c r="O21" i="22"/>
  <c r="O29" i="22"/>
  <c r="G12" i="22"/>
  <c r="G22" i="22"/>
  <c r="G30" i="22"/>
  <c r="H12" i="22"/>
  <c r="H22" i="22"/>
  <c r="H30" i="22"/>
  <c r="I12" i="22"/>
  <c r="I22" i="22"/>
  <c r="I30" i="22"/>
  <c r="J12" i="22"/>
  <c r="J22" i="22"/>
  <c r="J30" i="22"/>
  <c r="K12" i="22"/>
  <c r="K22" i="22"/>
  <c r="K30" i="22"/>
  <c r="L12" i="22"/>
  <c r="L22" i="22"/>
  <c r="L30" i="22"/>
  <c r="M12" i="22"/>
  <c r="M22" i="22"/>
  <c r="M30" i="22"/>
  <c r="N12" i="22"/>
  <c r="N22" i="22"/>
  <c r="N30" i="22"/>
  <c r="O12" i="22"/>
  <c r="O22" i="22"/>
  <c r="O30" i="22"/>
  <c r="Z8" i="22"/>
  <c r="Z18" i="22"/>
  <c r="Z26" i="22"/>
  <c r="AA8" i="22"/>
  <c r="AA18" i="22"/>
  <c r="AA26" i="22"/>
  <c r="Z9" i="22"/>
  <c r="Z19" i="22"/>
  <c r="Z27" i="22"/>
  <c r="AA9" i="22"/>
  <c r="AA19" i="22"/>
  <c r="AA27" i="22"/>
  <c r="Z10" i="22"/>
  <c r="Z20" i="22"/>
  <c r="Z28" i="22"/>
  <c r="AA10" i="22"/>
  <c r="AA20" i="22"/>
  <c r="AA28" i="22"/>
  <c r="Z11" i="22"/>
  <c r="Z21" i="22"/>
  <c r="Z29" i="22"/>
  <c r="AA11" i="22"/>
  <c r="AA21" i="22"/>
  <c r="AA29" i="22"/>
  <c r="Z12" i="22"/>
  <c r="Z22" i="22"/>
  <c r="Z30" i="22"/>
  <c r="AA12" i="22"/>
  <c r="AA22" i="22"/>
  <c r="AA30" i="22"/>
  <c r="S8" i="22"/>
  <c r="S18" i="22"/>
  <c r="S26" i="22"/>
  <c r="T8" i="22"/>
  <c r="T18" i="22"/>
  <c r="T26" i="22"/>
  <c r="U8" i="22"/>
  <c r="U18" i="22"/>
  <c r="U26" i="22"/>
  <c r="V8" i="22"/>
  <c r="V18" i="22"/>
  <c r="V26" i="22"/>
  <c r="S9" i="22"/>
  <c r="S19" i="22"/>
  <c r="S27" i="22"/>
  <c r="T9" i="22"/>
  <c r="T19" i="22"/>
  <c r="T27" i="22"/>
  <c r="U9" i="22"/>
  <c r="U19" i="22"/>
  <c r="U27" i="22"/>
  <c r="V9" i="22"/>
  <c r="V19" i="22"/>
  <c r="V27" i="22"/>
  <c r="S10" i="22"/>
  <c r="S20" i="22"/>
  <c r="S28" i="22"/>
  <c r="T10" i="22"/>
  <c r="T20" i="22"/>
  <c r="T28" i="22"/>
  <c r="U10" i="22"/>
  <c r="U20" i="22"/>
  <c r="U28" i="22"/>
  <c r="V10" i="22"/>
  <c r="V20" i="22"/>
  <c r="V28" i="22"/>
  <c r="S11" i="22"/>
  <c r="S21" i="22"/>
  <c r="S29" i="22"/>
  <c r="T11" i="22"/>
  <c r="T21" i="22"/>
  <c r="T29" i="22"/>
  <c r="U11" i="22"/>
  <c r="U21" i="22"/>
  <c r="U29" i="22"/>
  <c r="V11" i="22"/>
  <c r="V21" i="22"/>
  <c r="V29" i="22"/>
  <c r="T12" i="22"/>
  <c r="T22" i="22"/>
  <c r="T30" i="22"/>
  <c r="U12" i="22"/>
  <c r="U22" i="22"/>
  <c r="U30" i="22"/>
  <c r="V12" i="22"/>
  <c r="V22" i="22"/>
  <c r="V30" i="22"/>
  <c r="W8" i="22"/>
  <c r="W18" i="22"/>
  <c r="W26" i="22"/>
  <c r="AB7" i="22"/>
  <c r="AB25" i="22"/>
  <c r="T7" i="22"/>
  <c r="T25" i="22"/>
  <c r="U7" i="22"/>
  <c r="U25" i="22"/>
  <c r="V7" i="22"/>
  <c r="V25" i="22"/>
  <c r="W7" i="22"/>
  <c r="W25" i="22"/>
  <c r="X7" i="22"/>
  <c r="X25" i="22"/>
  <c r="Y7" i="22"/>
  <c r="Y25" i="22"/>
  <c r="Z7" i="22"/>
  <c r="Z25" i="22"/>
  <c r="AA7" i="22"/>
  <c r="AA25" i="22"/>
  <c r="S7" i="22"/>
  <c r="S25" i="22"/>
  <c r="G7" i="22"/>
  <c r="G25" i="22"/>
  <c r="H7" i="22"/>
  <c r="H25" i="22"/>
  <c r="I7" i="22"/>
  <c r="I25" i="22"/>
  <c r="J7" i="22"/>
  <c r="J25" i="22"/>
  <c r="K7" i="22"/>
  <c r="K25" i="22"/>
  <c r="L7" i="22"/>
  <c r="L25" i="22"/>
  <c r="M7" i="22"/>
  <c r="M25" i="22"/>
  <c r="N7" i="22"/>
  <c r="N25" i="22"/>
  <c r="O7" i="22"/>
  <c r="O25" i="22"/>
  <c r="F7" i="22"/>
  <c r="F25" i="22"/>
  <c r="AB8" i="22"/>
  <c r="AB18" i="22"/>
  <c r="AB26" i="22"/>
  <c r="X9" i="22"/>
  <c r="X19" i="22"/>
  <c r="X27" i="22"/>
  <c r="X10" i="22"/>
  <c r="X20" i="22"/>
  <c r="X28" i="22"/>
  <c r="X11" i="22"/>
  <c r="X21" i="22"/>
  <c r="X29" i="22"/>
  <c r="X12" i="22"/>
  <c r="X22" i="22"/>
  <c r="X30" i="22"/>
  <c r="X8" i="22"/>
  <c r="X18" i="22"/>
  <c r="X26" i="22"/>
  <c r="W9" i="22"/>
  <c r="W19" i="22"/>
  <c r="W27" i="22"/>
  <c r="W10" i="22"/>
  <c r="W20" i="22"/>
  <c r="W28" i="22"/>
  <c r="W11" i="22"/>
  <c r="W21" i="22"/>
  <c r="W29" i="22"/>
  <c r="W12" i="22"/>
  <c r="W22" i="22"/>
  <c r="W30" i="22"/>
  <c r="AB9" i="22"/>
  <c r="AB19" i="22"/>
  <c r="AB27" i="22"/>
  <c r="AB11" i="22"/>
  <c r="AB21" i="22"/>
  <c r="AB29" i="22"/>
  <c r="AB12" i="22"/>
  <c r="AB22" i="22"/>
  <c r="AB30" i="22"/>
  <c r="Y9" i="22"/>
  <c r="Y19" i="22"/>
  <c r="Y27" i="22"/>
  <c r="Y10" i="22"/>
  <c r="Y20" i="22"/>
  <c r="Y28" i="22"/>
  <c r="Y11" i="22"/>
  <c r="Y21" i="22"/>
  <c r="Y29" i="22"/>
  <c r="Y12" i="22"/>
  <c r="Y22" i="22"/>
  <c r="Y30" i="22"/>
  <c r="Y8" i="22"/>
  <c r="Y18" i="22"/>
  <c r="Y26" i="22"/>
  <c r="R30" i="22"/>
  <c r="Q30" i="22"/>
  <c r="R29" i="22"/>
  <c r="Q29" i="22"/>
  <c r="R28" i="22"/>
  <c r="Q28" i="22"/>
  <c r="R27" i="22"/>
  <c r="Q27" i="22"/>
  <c r="R26" i="22"/>
  <c r="Q26" i="22"/>
  <c r="R34" i="19"/>
  <c r="R34" i="18"/>
  <c r="O20" i="22"/>
  <c r="AB20" i="22"/>
  <c r="E9" i="22"/>
  <c r="D27" i="22"/>
  <c r="E10" i="22"/>
  <c r="D28" i="22"/>
  <c r="E11" i="22"/>
  <c r="D29" i="22"/>
  <c r="E12" i="22"/>
  <c r="D30" i="22"/>
  <c r="E8" i="22"/>
  <c r="D26" i="22"/>
  <c r="E19" i="22"/>
  <c r="E20" i="22"/>
  <c r="E21" i="22"/>
  <c r="E22" i="22"/>
  <c r="E18" i="22"/>
  <c r="E7" i="22"/>
  <c r="E99" i="9"/>
  <c r="Q99" i="9"/>
  <c r="F99" i="9"/>
  <c r="R99" i="9"/>
  <c r="G99" i="9"/>
  <c r="S99" i="9"/>
  <c r="H99" i="9"/>
  <c r="T99" i="9"/>
  <c r="I99" i="9"/>
  <c r="U99" i="9"/>
  <c r="J99" i="9"/>
  <c r="V99" i="9"/>
  <c r="K99" i="9"/>
  <c r="W99" i="9"/>
  <c r="L99" i="9"/>
  <c r="X99" i="9"/>
  <c r="M99" i="9"/>
  <c r="Y99" i="9"/>
  <c r="E100" i="9"/>
  <c r="Q100" i="9"/>
  <c r="F100" i="9"/>
  <c r="R100" i="9"/>
  <c r="G100" i="9"/>
  <c r="S100" i="9"/>
  <c r="H100" i="9"/>
  <c r="T100" i="9"/>
  <c r="I100" i="9"/>
  <c r="U100" i="9"/>
  <c r="J100" i="9"/>
  <c r="V100" i="9"/>
  <c r="K100" i="9"/>
  <c r="W100" i="9"/>
  <c r="L100" i="9"/>
  <c r="X100" i="9"/>
  <c r="M100" i="9"/>
  <c r="Y100" i="9"/>
  <c r="E101" i="9"/>
  <c r="Q101" i="9"/>
  <c r="F101" i="9"/>
  <c r="R101" i="9"/>
  <c r="G101" i="9"/>
  <c r="S101" i="9"/>
  <c r="H101" i="9"/>
  <c r="T101" i="9"/>
  <c r="I101" i="9"/>
  <c r="U101" i="9"/>
  <c r="J101" i="9"/>
  <c r="V101" i="9"/>
  <c r="K101" i="9"/>
  <c r="W101" i="9"/>
  <c r="L101" i="9"/>
  <c r="X101" i="9"/>
  <c r="M101" i="9"/>
  <c r="Y101" i="9"/>
  <c r="E102" i="9"/>
  <c r="Q102" i="9"/>
  <c r="F102" i="9"/>
  <c r="R102" i="9"/>
  <c r="G102" i="9"/>
  <c r="S102" i="9"/>
  <c r="H102" i="9"/>
  <c r="T102" i="9"/>
  <c r="I102" i="9"/>
  <c r="U102" i="9"/>
  <c r="J102" i="9"/>
  <c r="V102" i="9"/>
  <c r="K102" i="9"/>
  <c r="W102" i="9"/>
  <c r="L102" i="9"/>
  <c r="X102" i="9"/>
  <c r="M102" i="9"/>
  <c r="Y102" i="9"/>
  <c r="E103" i="9"/>
  <c r="Q103" i="9"/>
  <c r="F103" i="9"/>
  <c r="R103" i="9"/>
  <c r="G103" i="9"/>
  <c r="S103" i="9"/>
  <c r="H103" i="9"/>
  <c r="T103" i="9"/>
  <c r="I103" i="9"/>
  <c r="U103" i="9"/>
  <c r="J103" i="9"/>
  <c r="V103" i="9"/>
  <c r="K103" i="9"/>
  <c r="W103" i="9"/>
  <c r="L103" i="9"/>
  <c r="X103" i="9"/>
  <c r="M103" i="9"/>
  <c r="Y103" i="9"/>
  <c r="E104" i="9"/>
  <c r="Q104" i="9"/>
  <c r="F104" i="9"/>
  <c r="R104" i="9"/>
  <c r="G104" i="9"/>
  <c r="S104" i="9"/>
  <c r="H104" i="9"/>
  <c r="T104" i="9"/>
  <c r="I104" i="9"/>
  <c r="U104" i="9"/>
  <c r="J104" i="9"/>
  <c r="V104" i="9"/>
  <c r="K104" i="9"/>
  <c r="W104" i="9"/>
  <c r="L104" i="9"/>
  <c r="X104" i="9"/>
  <c r="M104" i="9"/>
  <c r="Y104" i="9"/>
  <c r="E105" i="9"/>
  <c r="Q105" i="9"/>
  <c r="F105" i="9"/>
  <c r="R105" i="9"/>
  <c r="G105" i="9"/>
  <c r="S105" i="9"/>
  <c r="H105" i="9"/>
  <c r="T105" i="9"/>
  <c r="I105" i="9"/>
  <c r="U105" i="9"/>
  <c r="J105" i="9"/>
  <c r="V105" i="9"/>
  <c r="K105" i="9"/>
  <c r="W105" i="9"/>
  <c r="L105" i="9"/>
  <c r="X105" i="9"/>
  <c r="M105" i="9"/>
  <c r="Y105" i="9"/>
  <c r="E106" i="9"/>
  <c r="Q106" i="9"/>
  <c r="F106" i="9"/>
  <c r="R106" i="9"/>
  <c r="G106" i="9"/>
  <c r="S106" i="9"/>
  <c r="H106" i="9"/>
  <c r="T106" i="9"/>
  <c r="I106" i="9"/>
  <c r="U106" i="9"/>
  <c r="J106" i="9"/>
  <c r="V106" i="9"/>
  <c r="K106" i="9"/>
  <c r="W106" i="9"/>
  <c r="L106" i="9"/>
  <c r="X106" i="9"/>
  <c r="M106" i="9"/>
  <c r="Y106" i="9"/>
  <c r="E107" i="9"/>
  <c r="Q107" i="9"/>
  <c r="F107" i="9"/>
  <c r="R107" i="9"/>
  <c r="G107" i="9"/>
  <c r="S107" i="9"/>
  <c r="H107" i="9"/>
  <c r="T107" i="9"/>
  <c r="I107" i="9"/>
  <c r="U107" i="9"/>
  <c r="J107" i="9"/>
  <c r="V107" i="9"/>
  <c r="K107" i="9"/>
  <c r="W107" i="9"/>
  <c r="L107" i="9"/>
  <c r="X107" i="9"/>
  <c r="M107" i="9"/>
  <c r="Y107" i="9"/>
  <c r="E108" i="9"/>
  <c r="Q108" i="9"/>
  <c r="F108" i="9"/>
  <c r="R108" i="9"/>
  <c r="G108" i="9"/>
  <c r="S108" i="9"/>
  <c r="H108" i="9"/>
  <c r="T108" i="9"/>
  <c r="I108" i="9"/>
  <c r="U108" i="9"/>
  <c r="J108" i="9"/>
  <c r="V108" i="9"/>
  <c r="K108" i="9"/>
  <c r="W108" i="9"/>
  <c r="L108" i="9"/>
  <c r="X108" i="9"/>
  <c r="M108" i="9"/>
  <c r="Y108" i="9"/>
  <c r="E109" i="9"/>
  <c r="Q109" i="9"/>
  <c r="F109" i="9"/>
  <c r="R109" i="9"/>
  <c r="G109" i="9"/>
  <c r="S109" i="9"/>
  <c r="H109" i="9"/>
  <c r="T109" i="9"/>
  <c r="I109" i="9"/>
  <c r="U109" i="9"/>
  <c r="J109" i="9"/>
  <c r="V109" i="9"/>
  <c r="K109" i="9"/>
  <c r="W109" i="9"/>
  <c r="L109" i="9"/>
  <c r="X109" i="9"/>
  <c r="M109" i="9"/>
  <c r="Y109" i="9"/>
  <c r="E110" i="9"/>
  <c r="Q110" i="9"/>
  <c r="F110" i="9"/>
  <c r="R110" i="9"/>
  <c r="G110" i="9"/>
  <c r="S110" i="9"/>
  <c r="H110" i="9"/>
  <c r="T110" i="9"/>
  <c r="I110" i="9"/>
  <c r="U110" i="9"/>
  <c r="J110" i="9"/>
  <c r="V110" i="9"/>
  <c r="K110" i="9"/>
  <c r="W110" i="9"/>
  <c r="L110" i="9"/>
  <c r="X110" i="9"/>
  <c r="M110" i="9"/>
  <c r="Y110" i="9"/>
  <c r="E111" i="9"/>
  <c r="Q111" i="9"/>
  <c r="F111" i="9"/>
  <c r="R111" i="9"/>
  <c r="G111" i="9"/>
  <c r="S111" i="9"/>
  <c r="H111" i="9"/>
  <c r="T111" i="9"/>
  <c r="I111" i="9"/>
  <c r="U111" i="9"/>
  <c r="J111" i="9"/>
  <c r="V111" i="9"/>
  <c r="K111" i="9"/>
  <c r="W111" i="9"/>
  <c r="L111" i="9"/>
  <c r="X111" i="9"/>
  <c r="M111" i="9"/>
  <c r="Y111" i="9"/>
  <c r="E112" i="9"/>
  <c r="Q112" i="9"/>
  <c r="F112" i="9"/>
  <c r="R112" i="9"/>
  <c r="G112" i="9"/>
  <c r="S112" i="9"/>
  <c r="H112" i="9"/>
  <c r="T112" i="9"/>
  <c r="I112" i="9"/>
  <c r="U112" i="9"/>
  <c r="J112" i="9"/>
  <c r="V112" i="9"/>
  <c r="K112" i="9"/>
  <c r="W112" i="9"/>
  <c r="L112" i="9"/>
  <c r="X112" i="9"/>
  <c r="M112" i="9"/>
  <c r="Y112" i="9"/>
  <c r="E113" i="9"/>
  <c r="Q113" i="9"/>
  <c r="F113" i="9"/>
  <c r="R113" i="9"/>
  <c r="G113" i="9"/>
  <c r="S113" i="9"/>
  <c r="H113" i="9"/>
  <c r="T113" i="9"/>
  <c r="I113" i="9"/>
  <c r="U113" i="9"/>
  <c r="J113" i="9"/>
  <c r="V113" i="9"/>
  <c r="K113" i="9"/>
  <c r="W113" i="9"/>
  <c r="L113" i="9"/>
  <c r="X113" i="9"/>
  <c r="M113" i="9"/>
  <c r="Y113" i="9"/>
  <c r="E114" i="9"/>
  <c r="Q114" i="9"/>
  <c r="F114" i="9"/>
  <c r="R114" i="9"/>
  <c r="G114" i="9"/>
  <c r="S114" i="9"/>
  <c r="H114" i="9"/>
  <c r="T114" i="9"/>
  <c r="I114" i="9"/>
  <c r="U114" i="9"/>
  <c r="J114" i="9"/>
  <c r="V114" i="9"/>
  <c r="K114" i="9"/>
  <c r="W114" i="9"/>
  <c r="L114" i="9"/>
  <c r="X114" i="9"/>
  <c r="M114" i="9"/>
  <c r="Y114" i="9"/>
  <c r="E115" i="9"/>
  <c r="Q115" i="9"/>
  <c r="F115" i="9"/>
  <c r="R115" i="9"/>
  <c r="G115" i="9"/>
  <c r="S115" i="9"/>
  <c r="H115" i="9"/>
  <c r="T115" i="9"/>
  <c r="I115" i="9"/>
  <c r="U115" i="9"/>
  <c r="J115" i="9"/>
  <c r="V115" i="9"/>
  <c r="K115" i="9"/>
  <c r="W115" i="9"/>
  <c r="L115" i="9"/>
  <c r="X115" i="9"/>
  <c r="M115" i="9"/>
  <c r="Y115" i="9"/>
  <c r="E116" i="9"/>
  <c r="Q116" i="9"/>
  <c r="F116" i="9"/>
  <c r="R116" i="9"/>
  <c r="G116" i="9"/>
  <c r="S116" i="9"/>
  <c r="H116" i="9"/>
  <c r="T116" i="9"/>
  <c r="I116" i="9"/>
  <c r="U116" i="9"/>
  <c r="J116" i="9"/>
  <c r="V116" i="9"/>
  <c r="K116" i="9"/>
  <c r="W116" i="9"/>
  <c r="L116" i="9"/>
  <c r="X116" i="9"/>
  <c r="M116" i="9"/>
  <c r="Y116" i="9"/>
  <c r="E117" i="9"/>
  <c r="Q117" i="9"/>
  <c r="F117" i="9"/>
  <c r="R117" i="9"/>
  <c r="G117" i="9"/>
  <c r="S117" i="9"/>
  <c r="H117" i="9"/>
  <c r="T117" i="9"/>
  <c r="I117" i="9"/>
  <c r="U117" i="9"/>
  <c r="J117" i="9"/>
  <c r="V117" i="9"/>
  <c r="K117" i="9"/>
  <c r="W117" i="9"/>
  <c r="L117" i="9"/>
  <c r="X117" i="9"/>
  <c r="M117" i="9"/>
  <c r="Y117" i="9"/>
  <c r="E118" i="9"/>
  <c r="Q118" i="9"/>
  <c r="F118" i="9"/>
  <c r="R118" i="9"/>
  <c r="G118" i="9"/>
  <c r="S118" i="9"/>
  <c r="H118" i="9"/>
  <c r="T118" i="9"/>
  <c r="I118" i="9"/>
  <c r="U118" i="9"/>
  <c r="J118" i="9"/>
  <c r="V118" i="9"/>
  <c r="K118" i="9"/>
  <c r="W118" i="9"/>
  <c r="L118" i="9"/>
  <c r="X118" i="9"/>
  <c r="M118" i="9"/>
  <c r="Y118" i="9"/>
  <c r="E119" i="9"/>
  <c r="Q119" i="9"/>
  <c r="F119" i="9"/>
  <c r="R119" i="9"/>
  <c r="G119" i="9"/>
  <c r="S119" i="9"/>
  <c r="H119" i="9"/>
  <c r="T119" i="9"/>
  <c r="I119" i="9"/>
  <c r="U119" i="9"/>
  <c r="J119" i="9"/>
  <c r="V119" i="9"/>
  <c r="K119" i="9"/>
  <c r="W119" i="9"/>
  <c r="L119" i="9"/>
  <c r="X119" i="9"/>
  <c r="M119" i="9"/>
  <c r="Y119" i="9"/>
  <c r="E120" i="9"/>
  <c r="Q120" i="9"/>
  <c r="F120" i="9"/>
  <c r="R120" i="9"/>
  <c r="G120" i="9"/>
  <c r="S120" i="9"/>
  <c r="H120" i="9"/>
  <c r="T120" i="9"/>
  <c r="I120" i="9"/>
  <c r="U120" i="9"/>
  <c r="J120" i="9"/>
  <c r="V120" i="9"/>
  <c r="K120" i="9"/>
  <c r="W120" i="9"/>
  <c r="L120" i="9"/>
  <c r="X120" i="9"/>
  <c r="M120" i="9"/>
  <c r="Y120" i="9"/>
  <c r="E121" i="9"/>
  <c r="Q121" i="9"/>
  <c r="F121" i="9"/>
  <c r="R121" i="9"/>
  <c r="G121" i="9"/>
  <c r="S121" i="9"/>
  <c r="H121" i="9"/>
  <c r="T121" i="9"/>
  <c r="I121" i="9"/>
  <c r="U121" i="9"/>
  <c r="J121" i="9"/>
  <c r="V121" i="9"/>
  <c r="K121" i="9"/>
  <c r="W121" i="9"/>
  <c r="L121" i="9"/>
  <c r="X121" i="9"/>
  <c r="M121" i="9"/>
  <c r="Y121" i="9"/>
  <c r="E122" i="9"/>
  <c r="Q122" i="9"/>
  <c r="F122" i="9"/>
  <c r="R122" i="9"/>
  <c r="G122" i="9"/>
  <c r="S122" i="9"/>
  <c r="H122" i="9"/>
  <c r="T122" i="9"/>
  <c r="I122" i="9"/>
  <c r="U122" i="9"/>
  <c r="J122" i="9"/>
  <c r="V122" i="9"/>
  <c r="K122" i="9"/>
  <c r="W122" i="9"/>
  <c r="L122" i="9"/>
  <c r="X122" i="9"/>
  <c r="M122" i="9"/>
  <c r="Y122" i="9"/>
  <c r="E123" i="9"/>
  <c r="Q123" i="9"/>
  <c r="F123" i="9"/>
  <c r="R123" i="9"/>
  <c r="G123" i="9"/>
  <c r="S123" i="9"/>
  <c r="H123" i="9"/>
  <c r="T123" i="9"/>
  <c r="I123" i="9"/>
  <c r="U123" i="9"/>
  <c r="J123" i="9"/>
  <c r="V123" i="9"/>
  <c r="K123" i="9"/>
  <c r="W123" i="9"/>
  <c r="L123" i="9"/>
  <c r="X123" i="9"/>
  <c r="M123" i="9"/>
  <c r="Y123" i="9"/>
  <c r="E124" i="9"/>
  <c r="Q124" i="9"/>
  <c r="F124" i="9"/>
  <c r="R124" i="9"/>
  <c r="G124" i="9"/>
  <c r="S124" i="9"/>
  <c r="H124" i="9"/>
  <c r="T124" i="9"/>
  <c r="I124" i="9"/>
  <c r="U124" i="9"/>
  <c r="J124" i="9"/>
  <c r="V124" i="9"/>
  <c r="K124" i="9"/>
  <c r="W124" i="9"/>
  <c r="L124" i="9"/>
  <c r="X124" i="9"/>
  <c r="M124" i="9"/>
  <c r="Y124" i="9"/>
  <c r="E125" i="9"/>
  <c r="Q125" i="9"/>
  <c r="F125" i="9"/>
  <c r="R125" i="9"/>
  <c r="G125" i="9"/>
  <c r="S125" i="9"/>
  <c r="H125" i="9"/>
  <c r="T125" i="9"/>
  <c r="I125" i="9"/>
  <c r="U125" i="9"/>
  <c r="J125" i="9"/>
  <c r="V125" i="9"/>
  <c r="K125" i="9"/>
  <c r="W125" i="9"/>
  <c r="L125" i="9"/>
  <c r="X125" i="9"/>
  <c r="M125" i="9"/>
  <c r="Y125" i="9"/>
  <c r="E126" i="9"/>
  <c r="Q126" i="9"/>
  <c r="F126" i="9"/>
  <c r="R126" i="9"/>
  <c r="G126" i="9"/>
  <c r="S126" i="9"/>
  <c r="H126" i="9"/>
  <c r="T126" i="9"/>
  <c r="I126" i="9"/>
  <c r="U126" i="9"/>
  <c r="J126" i="9"/>
  <c r="V126" i="9"/>
  <c r="K126" i="9"/>
  <c r="W126" i="9"/>
  <c r="L126" i="9"/>
  <c r="X126" i="9"/>
  <c r="M126" i="9"/>
  <c r="Y126" i="9"/>
  <c r="E127" i="9"/>
  <c r="Q127" i="9"/>
  <c r="F127" i="9"/>
  <c r="R127" i="9"/>
  <c r="G127" i="9"/>
  <c r="S127" i="9"/>
  <c r="H127" i="9"/>
  <c r="T127" i="9"/>
  <c r="I127" i="9"/>
  <c r="U127" i="9"/>
  <c r="J127" i="9"/>
  <c r="V127" i="9"/>
  <c r="K127" i="9"/>
  <c r="W127" i="9"/>
  <c r="L127" i="9"/>
  <c r="X127" i="9"/>
  <c r="M127" i="9"/>
  <c r="Y127" i="9"/>
  <c r="E128" i="9"/>
  <c r="Q128" i="9"/>
  <c r="F128" i="9"/>
  <c r="R128" i="9"/>
  <c r="G128" i="9"/>
  <c r="S128" i="9"/>
  <c r="H128" i="9"/>
  <c r="T128" i="9"/>
  <c r="I128" i="9"/>
  <c r="U128" i="9"/>
  <c r="J128" i="9"/>
  <c r="V128" i="9"/>
  <c r="K128" i="9"/>
  <c r="W128" i="9"/>
  <c r="L128" i="9"/>
  <c r="X128" i="9"/>
  <c r="M128" i="9"/>
  <c r="Y128" i="9"/>
  <c r="E129" i="9"/>
  <c r="Q129" i="9"/>
  <c r="F129" i="9"/>
  <c r="R129" i="9"/>
  <c r="G129" i="9"/>
  <c r="S129" i="9"/>
  <c r="H129" i="9"/>
  <c r="T129" i="9"/>
  <c r="I129" i="9"/>
  <c r="U129" i="9"/>
  <c r="J129" i="9"/>
  <c r="V129" i="9"/>
  <c r="K129" i="9"/>
  <c r="W129" i="9"/>
  <c r="L129" i="9"/>
  <c r="X129" i="9"/>
  <c r="M129" i="9"/>
  <c r="Y129" i="9"/>
  <c r="E130" i="9"/>
  <c r="Q130" i="9"/>
  <c r="F130" i="9"/>
  <c r="R130" i="9"/>
  <c r="G130" i="9"/>
  <c r="S130" i="9"/>
  <c r="H130" i="9"/>
  <c r="T130" i="9"/>
  <c r="I130" i="9"/>
  <c r="U130" i="9"/>
  <c r="J130" i="9"/>
  <c r="V130" i="9"/>
  <c r="K130" i="9"/>
  <c r="W130" i="9"/>
  <c r="L130" i="9"/>
  <c r="X130" i="9"/>
  <c r="M130" i="9"/>
  <c r="Y130" i="9"/>
  <c r="E131" i="9"/>
  <c r="Q131" i="9"/>
  <c r="F131" i="9"/>
  <c r="R131" i="9"/>
  <c r="G131" i="9"/>
  <c r="S131" i="9"/>
  <c r="H131" i="9"/>
  <c r="T131" i="9"/>
  <c r="I131" i="9"/>
  <c r="U131" i="9"/>
  <c r="J131" i="9"/>
  <c r="V131" i="9"/>
  <c r="K131" i="9"/>
  <c r="W131" i="9"/>
  <c r="L131" i="9"/>
  <c r="X131" i="9"/>
  <c r="M131" i="9"/>
  <c r="Y131" i="9"/>
  <c r="E132" i="9"/>
  <c r="Q132" i="9"/>
  <c r="F132" i="9"/>
  <c r="R132" i="9"/>
  <c r="G132" i="9"/>
  <c r="S132" i="9"/>
  <c r="H132" i="9"/>
  <c r="T132" i="9"/>
  <c r="I132" i="9"/>
  <c r="U132" i="9"/>
  <c r="J132" i="9"/>
  <c r="V132" i="9"/>
  <c r="K132" i="9"/>
  <c r="W132" i="9"/>
  <c r="L132" i="9"/>
  <c r="X132" i="9"/>
  <c r="M132" i="9"/>
  <c r="Y132" i="9"/>
  <c r="E133" i="9"/>
  <c r="Q133" i="9"/>
  <c r="F133" i="9"/>
  <c r="R133" i="9"/>
  <c r="G133" i="9"/>
  <c r="S133" i="9"/>
  <c r="H133" i="9"/>
  <c r="T133" i="9"/>
  <c r="I133" i="9"/>
  <c r="U133" i="9"/>
  <c r="J133" i="9"/>
  <c r="V133" i="9"/>
  <c r="K133" i="9"/>
  <c r="W133" i="9"/>
  <c r="L133" i="9"/>
  <c r="X133" i="9"/>
  <c r="M133" i="9"/>
  <c r="Y133" i="9"/>
  <c r="E134" i="9"/>
  <c r="Q134" i="9"/>
  <c r="F134" i="9"/>
  <c r="R134" i="9"/>
  <c r="G134" i="9"/>
  <c r="S134" i="9"/>
  <c r="H134" i="9"/>
  <c r="T134" i="9"/>
  <c r="I134" i="9"/>
  <c r="U134" i="9"/>
  <c r="J134" i="9"/>
  <c r="V134" i="9"/>
  <c r="K134" i="9"/>
  <c r="W134" i="9"/>
  <c r="L134" i="9"/>
  <c r="X134" i="9"/>
  <c r="M134" i="9"/>
  <c r="Y134" i="9"/>
  <c r="E135" i="9"/>
  <c r="Q135" i="9"/>
  <c r="F135" i="9"/>
  <c r="R135" i="9"/>
  <c r="G135" i="9"/>
  <c r="S135" i="9"/>
  <c r="H135" i="9"/>
  <c r="T135" i="9"/>
  <c r="I135" i="9"/>
  <c r="U135" i="9"/>
  <c r="J135" i="9"/>
  <c r="V135" i="9"/>
  <c r="K135" i="9"/>
  <c r="W135" i="9"/>
  <c r="L135" i="9"/>
  <c r="X135" i="9"/>
  <c r="M135" i="9"/>
  <c r="Y135" i="9"/>
  <c r="E136" i="9"/>
  <c r="Q136" i="9"/>
  <c r="F136" i="9"/>
  <c r="R136" i="9"/>
  <c r="G136" i="9"/>
  <c r="S136" i="9"/>
  <c r="H136" i="9"/>
  <c r="T136" i="9"/>
  <c r="I136" i="9"/>
  <c r="U136" i="9"/>
  <c r="J136" i="9"/>
  <c r="V136" i="9"/>
  <c r="K136" i="9"/>
  <c r="W136" i="9"/>
  <c r="L136" i="9"/>
  <c r="X136" i="9"/>
  <c r="M136" i="9"/>
  <c r="Y136" i="9"/>
  <c r="E137" i="9"/>
  <c r="Q137" i="9"/>
  <c r="F137" i="9"/>
  <c r="R137" i="9"/>
  <c r="G137" i="9"/>
  <c r="S137" i="9"/>
  <c r="H137" i="9"/>
  <c r="T137" i="9"/>
  <c r="I137" i="9"/>
  <c r="U137" i="9"/>
  <c r="J137" i="9"/>
  <c r="V137" i="9"/>
  <c r="K137" i="9"/>
  <c r="W137" i="9"/>
  <c r="L137" i="9"/>
  <c r="X137" i="9"/>
  <c r="M137" i="9"/>
  <c r="Y137" i="9"/>
  <c r="E138" i="9"/>
  <c r="Q138" i="9"/>
  <c r="F138" i="9"/>
  <c r="R138" i="9"/>
  <c r="G138" i="9"/>
  <c r="S138" i="9"/>
  <c r="H138" i="9"/>
  <c r="T138" i="9"/>
  <c r="I138" i="9"/>
  <c r="U138" i="9"/>
  <c r="J138" i="9"/>
  <c r="V138" i="9"/>
  <c r="K138" i="9"/>
  <c r="W138" i="9"/>
  <c r="L138" i="9"/>
  <c r="X138" i="9"/>
  <c r="M138" i="9"/>
  <c r="Y138" i="9"/>
  <c r="E139" i="9"/>
  <c r="Q139" i="9"/>
  <c r="F139" i="9"/>
  <c r="R139" i="9"/>
  <c r="G139" i="9"/>
  <c r="S139" i="9"/>
  <c r="H139" i="9"/>
  <c r="T139" i="9"/>
  <c r="I139" i="9"/>
  <c r="U139" i="9"/>
  <c r="J139" i="9"/>
  <c r="V139" i="9"/>
  <c r="K139" i="9"/>
  <c r="W139" i="9"/>
  <c r="L139" i="9"/>
  <c r="X139" i="9"/>
  <c r="M139" i="9"/>
  <c r="Y139" i="9"/>
  <c r="E140" i="9"/>
  <c r="Q140" i="9"/>
  <c r="F140" i="9"/>
  <c r="R140" i="9"/>
  <c r="G140" i="9"/>
  <c r="S140" i="9"/>
  <c r="H140" i="9"/>
  <c r="T140" i="9"/>
  <c r="I140" i="9"/>
  <c r="U140" i="9"/>
  <c r="J140" i="9"/>
  <c r="V140" i="9"/>
  <c r="K140" i="9"/>
  <c r="W140" i="9"/>
  <c r="L140" i="9"/>
  <c r="X140" i="9"/>
  <c r="M140" i="9"/>
  <c r="Y140" i="9"/>
  <c r="E141" i="9"/>
  <c r="Q141" i="9"/>
  <c r="F141" i="9"/>
  <c r="R141" i="9"/>
  <c r="G141" i="9"/>
  <c r="S141" i="9"/>
  <c r="H141" i="9"/>
  <c r="T141" i="9"/>
  <c r="I141" i="9"/>
  <c r="U141" i="9"/>
  <c r="J141" i="9"/>
  <c r="V141" i="9"/>
  <c r="K141" i="9"/>
  <c r="W141" i="9"/>
  <c r="L141" i="9"/>
  <c r="X141" i="9"/>
  <c r="M141" i="9"/>
  <c r="Y141" i="9"/>
  <c r="E142" i="9"/>
  <c r="Q142" i="9"/>
  <c r="F142" i="9"/>
  <c r="R142" i="9"/>
  <c r="G142" i="9"/>
  <c r="S142" i="9"/>
  <c r="H142" i="9"/>
  <c r="T142" i="9"/>
  <c r="I142" i="9"/>
  <c r="U142" i="9"/>
  <c r="J142" i="9"/>
  <c r="V142" i="9"/>
  <c r="K142" i="9"/>
  <c r="W142" i="9"/>
  <c r="L142" i="9"/>
  <c r="X142" i="9"/>
  <c r="M142" i="9"/>
  <c r="Y142" i="9"/>
  <c r="E143" i="9"/>
  <c r="Q143" i="9"/>
  <c r="F143" i="9"/>
  <c r="R143" i="9"/>
  <c r="G143" i="9"/>
  <c r="S143" i="9"/>
  <c r="H143" i="9"/>
  <c r="T143" i="9"/>
  <c r="I143" i="9"/>
  <c r="U143" i="9"/>
  <c r="J143" i="9"/>
  <c r="V143" i="9"/>
  <c r="K143" i="9"/>
  <c r="W143" i="9"/>
  <c r="L143" i="9"/>
  <c r="X143" i="9"/>
  <c r="M143" i="9"/>
  <c r="Y143" i="9"/>
  <c r="E144" i="9"/>
  <c r="Q144" i="9"/>
  <c r="F144" i="9"/>
  <c r="R144" i="9"/>
  <c r="G144" i="9"/>
  <c r="S144" i="9"/>
  <c r="H144" i="9"/>
  <c r="T144" i="9"/>
  <c r="I144" i="9"/>
  <c r="U144" i="9"/>
  <c r="J144" i="9"/>
  <c r="V144" i="9"/>
  <c r="K144" i="9"/>
  <c r="W144" i="9"/>
  <c r="L144" i="9"/>
  <c r="X144" i="9"/>
  <c r="M144" i="9"/>
  <c r="Y144" i="9"/>
  <c r="E145" i="9"/>
  <c r="Q145" i="9"/>
  <c r="F145" i="9"/>
  <c r="R145" i="9"/>
  <c r="G145" i="9"/>
  <c r="S145" i="9"/>
  <c r="H145" i="9"/>
  <c r="T145" i="9"/>
  <c r="I145" i="9"/>
  <c r="U145" i="9"/>
  <c r="J145" i="9"/>
  <c r="V145" i="9"/>
  <c r="K145" i="9"/>
  <c r="W145" i="9"/>
  <c r="L145" i="9"/>
  <c r="X145" i="9"/>
  <c r="M145" i="9"/>
  <c r="Y145" i="9"/>
  <c r="E146" i="9"/>
  <c r="Q146" i="9"/>
  <c r="F146" i="9"/>
  <c r="R146" i="9"/>
  <c r="G146" i="9"/>
  <c r="S146" i="9"/>
  <c r="H146" i="9"/>
  <c r="T146" i="9"/>
  <c r="I146" i="9"/>
  <c r="U146" i="9"/>
  <c r="J146" i="9"/>
  <c r="V146" i="9"/>
  <c r="K146" i="9"/>
  <c r="W146" i="9"/>
  <c r="L146" i="9"/>
  <c r="X146" i="9"/>
  <c r="M146" i="9"/>
  <c r="Y146" i="9"/>
  <c r="E147" i="9"/>
  <c r="Q147" i="9"/>
  <c r="F147" i="9"/>
  <c r="R147" i="9"/>
  <c r="G147" i="9"/>
  <c r="S147" i="9"/>
  <c r="H147" i="9"/>
  <c r="T147" i="9"/>
  <c r="I147" i="9"/>
  <c r="U147" i="9"/>
  <c r="J147" i="9"/>
  <c r="V147" i="9"/>
  <c r="K147" i="9"/>
  <c r="W147" i="9"/>
  <c r="L147" i="9"/>
  <c r="X147" i="9"/>
  <c r="M147" i="9"/>
  <c r="Y147" i="9"/>
  <c r="E148" i="9"/>
  <c r="Q148" i="9"/>
  <c r="F148" i="9"/>
  <c r="R148" i="9"/>
  <c r="G148" i="9"/>
  <c r="S148" i="9"/>
  <c r="H148" i="9"/>
  <c r="T148" i="9"/>
  <c r="I148" i="9"/>
  <c r="U148" i="9"/>
  <c r="J148" i="9"/>
  <c r="V148" i="9"/>
  <c r="K148" i="9"/>
  <c r="W148" i="9"/>
  <c r="L148" i="9"/>
  <c r="X148" i="9"/>
  <c r="M148" i="9"/>
  <c r="Y148" i="9"/>
  <c r="E149" i="9"/>
  <c r="Q149" i="9"/>
  <c r="F149" i="9"/>
  <c r="R149" i="9"/>
  <c r="G149" i="9"/>
  <c r="S149" i="9"/>
  <c r="H149" i="9"/>
  <c r="T149" i="9"/>
  <c r="I149" i="9"/>
  <c r="U149" i="9"/>
  <c r="J149" i="9"/>
  <c r="V149" i="9"/>
  <c r="K149" i="9"/>
  <c r="W149" i="9"/>
  <c r="L149" i="9"/>
  <c r="X149" i="9"/>
  <c r="M149" i="9"/>
  <c r="Y149" i="9"/>
  <c r="E150" i="9"/>
  <c r="Q150" i="9"/>
  <c r="F150" i="9"/>
  <c r="R150" i="9"/>
  <c r="G150" i="9"/>
  <c r="S150" i="9"/>
  <c r="H150" i="9"/>
  <c r="T150" i="9"/>
  <c r="I150" i="9"/>
  <c r="U150" i="9"/>
  <c r="J150" i="9"/>
  <c r="V150" i="9"/>
  <c r="K150" i="9"/>
  <c r="W150" i="9"/>
  <c r="L150" i="9"/>
  <c r="X150" i="9"/>
  <c r="M150" i="9"/>
  <c r="Y150" i="9"/>
  <c r="E151" i="9"/>
  <c r="Q151" i="9"/>
  <c r="F151" i="9"/>
  <c r="R151" i="9"/>
  <c r="G151" i="9"/>
  <c r="S151" i="9"/>
  <c r="H151" i="9"/>
  <c r="T151" i="9"/>
  <c r="I151" i="9"/>
  <c r="U151" i="9"/>
  <c r="J151" i="9"/>
  <c r="V151" i="9"/>
  <c r="K151" i="9"/>
  <c r="W151" i="9"/>
  <c r="L151" i="9"/>
  <c r="X151" i="9"/>
  <c r="M151" i="9"/>
  <c r="Y151" i="9"/>
  <c r="E152" i="9"/>
  <c r="Q152" i="9"/>
  <c r="F152" i="9"/>
  <c r="R152" i="9"/>
  <c r="G152" i="9"/>
  <c r="S152" i="9"/>
  <c r="H152" i="9"/>
  <c r="T152" i="9"/>
  <c r="I152" i="9"/>
  <c r="U152" i="9"/>
  <c r="J152" i="9"/>
  <c r="V152" i="9"/>
  <c r="K152" i="9"/>
  <c r="W152" i="9"/>
  <c r="L152" i="9"/>
  <c r="X152" i="9"/>
  <c r="M152" i="9"/>
  <c r="Y152" i="9"/>
  <c r="E153" i="9"/>
  <c r="Q153" i="9"/>
  <c r="F153" i="9"/>
  <c r="R153" i="9"/>
  <c r="G153" i="9"/>
  <c r="S153" i="9"/>
  <c r="H153" i="9"/>
  <c r="T153" i="9"/>
  <c r="I153" i="9"/>
  <c r="U153" i="9"/>
  <c r="J153" i="9"/>
  <c r="V153" i="9"/>
  <c r="K153" i="9"/>
  <c r="W153" i="9"/>
  <c r="L153" i="9"/>
  <c r="X153" i="9"/>
  <c r="M153" i="9"/>
  <c r="Y153" i="9"/>
  <c r="E154" i="9"/>
  <c r="Q154" i="9"/>
  <c r="F154" i="9"/>
  <c r="R154" i="9"/>
  <c r="G154" i="9"/>
  <c r="S154" i="9"/>
  <c r="H154" i="9"/>
  <c r="T154" i="9"/>
  <c r="I154" i="9"/>
  <c r="U154" i="9"/>
  <c r="J154" i="9"/>
  <c r="V154" i="9"/>
  <c r="K154" i="9"/>
  <c r="W154" i="9"/>
  <c r="L154" i="9"/>
  <c r="X154" i="9"/>
  <c r="M154" i="9"/>
  <c r="Y154" i="9"/>
  <c r="E155" i="9"/>
  <c r="Q155" i="9"/>
  <c r="F155" i="9"/>
  <c r="R155" i="9"/>
  <c r="G155" i="9"/>
  <c r="S155" i="9"/>
  <c r="H155" i="9"/>
  <c r="T155" i="9"/>
  <c r="I155" i="9"/>
  <c r="U155" i="9"/>
  <c r="J155" i="9"/>
  <c r="V155" i="9"/>
  <c r="K155" i="9"/>
  <c r="W155" i="9"/>
  <c r="L155" i="9"/>
  <c r="X155" i="9"/>
  <c r="M155" i="9"/>
  <c r="Y155" i="9"/>
  <c r="E156" i="9"/>
  <c r="Q156" i="9"/>
  <c r="F156" i="9"/>
  <c r="R156" i="9"/>
  <c r="G156" i="9"/>
  <c r="S156" i="9"/>
  <c r="H156" i="9"/>
  <c r="T156" i="9"/>
  <c r="I156" i="9"/>
  <c r="U156" i="9"/>
  <c r="J156" i="9"/>
  <c r="V156" i="9"/>
  <c r="K156" i="9"/>
  <c r="W156" i="9"/>
  <c r="L156" i="9"/>
  <c r="X156" i="9"/>
  <c r="M156" i="9"/>
  <c r="Y156" i="9"/>
  <c r="E157" i="9"/>
  <c r="Q157" i="9"/>
  <c r="F157" i="9"/>
  <c r="R157" i="9"/>
  <c r="G157" i="9"/>
  <c r="S157" i="9"/>
  <c r="H157" i="9"/>
  <c r="T157" i="9"/>
  <c r="I157" i="9"/>
  <c r="U157" i="9"/>
  <c r="J157" i="9"/>
  <c r="V157" i="9"/>
  <c r="K157" i="9"/>
  <c r="W157" i="9"/>
  <c r="L157" i="9"/>
  <c r="X157" i="9"/>
  <c r="M157" i="9"/>
  <c r="Y157" i="9"/>
  <c r="E158" i="9"/>
  <c r="Q158" i="9"/>
  <c r="F158" i="9"/>
  <c r="R158" i="9"/>
  <c r="G158" i="9"/>
  <c r="S158" i="9"/>
  <c r="H158" i="9"/>
  <c r="T158" i="9"/>
  <c r="I158" i="9"/>
  <c r="U158" i="9"/>
  <c r="J158" i="9"/>
  <c r="V158" i="9"/>
  <c r="K158" i="9"/>
  <c r="W158" i="9"/>
  <c r="L158" i="9"/>
  <c r="X158" i="9"/>
  <c r="M158" i="9"/>
  <c r="Y158" i="9"/>
  <c r="E159" i="9"/>
  <c r="Q159" i="9"/>
  <c r="F159" i="9"/>
  <c r="R159" i="9"/>
  <c r="G159" i="9"/>
  <c r="S159" i="9"/>
  <c r="H159" i="9"/>
  <c r="T159" i="9"/>
  <c r="I159" i="9"/>
  <c r="U159" i="9"/>
  <c r="J159" i="9"/>
  <c r="V159" i="9"/>
  <c r="K159" i="9"/>
  <c r="W159" i="9"/>
  <c r="L159" i="9"/>
  <c r="X159" i="9"/>
  <c r="M159" i="9"/>
  <c r="Y159" i="9"/>
  <c r="E160" i="9"/>
  <c r="Q160" i="9"/>
  <c r="F160" i="9"/>
  <c r="R160" i="9"/>
  <c r="G160" i="9"/>
  <c r="S160" i="9"/>
  <c r="H160" i="9"/>
  <c r="T160" i="9"/>
  <c r="I160" i="9"/>
  <c r="U160" i="9"/>
  <c r="J160" i="9"/>
  <c r="V160" i="9"/>
  <c r="K160" i="9"/>
  <c r="W160" i="9"/>
  <c r="L160" i="9"/>
  <c r="X160" i="9"/>
  <c r="M160" i="9"/>
  <c r="Y160" i="9"/>
  <c r="E161" i="9"/>
  <c r="Q161" i="9"/>
  <c r="F161" i="9"/>
  <c r="R161" i="9"/>
  <c r="G161" i="9"/>
  <c r="S161" i="9"/>
  <c r="H161" i="9"/>
  <c r="T161" i="9"/>
  <c r="I161" i="9"/>
  <c r="U161" i="9"/>
  <c r="J161" i="9"/>
  <c r="V161" i="9"/>
  <c r="K161" i="9"/>
  <c r="W161" i="9"/>
  <c r="L161" i="9"/>
  <c r="X161" i="9"/>
  <c r="M161" i="9"/>
  <c r="Y161" i="9"/>
  <c r="E162" i="9"/>
  <c r="Q162" i="9"/>
  <c r="F162" i="9"/>
  <c r="R162" i="9"/>
  <c r="G162" i="9"/>
  <c r="S162" i="9"/>
  <c r="H162" i="9"/>
  <c r="T162" i="9"/>
  <c r="I162" i="9"/>
  <c r="U162" i="9"/>
  <c r="J162" i="9"/>
  <c r="V162" i="9"/>
  <c r="K162" i="9"/>
  <c r="W162" i="9"/>
  <c r="L162" i="9"/>
  <c r="X162" i="9"/>
  <c r="M162" i="9"/>
  <c r="Y162" i="9"/>
  <c r="E163" i="9"/>
  <c r="Q163" i="9"/>
  <c r="F163" i="9"/>
  <c r="R163" i="9"/>
  <c r="G163" i="9"/>
  <c r="S163" i="9"/>
  <c r="H163" i="9"/>
  <c r="T163" i="9"/>
  <c r="I163" i="9"/>
  <c r="U163" i="9"/>
  <c r="J163" i="9"/>
  <c r="V163" i="9"/>
  <c r="K163" i="9"/>
  <c r="W163" i="9"/>
  <c r="L163" i="9"/>
  <c r="X163" i="9"/>
  <c r="M163" i="9"/>
  <c r="Y163" i="9"/>
  <c r="E164" i="9"/>
  <c r="Q164" i="9"/>
  <c r="F164" i="9"/>
  <c r="R164" i="9"/>
  <c r="G164" i="9"/>
  <c r="S164" i="9"/>
  <c r="H164" i="9"/>
  <c r="T164" i="9"/>
  <c r="I164" i="9"/>
  <c r="U164" i="9"/>
  <c r="J164" i="9"/>
  <c r="V164" i="9"/>
  <c r="K164" i="9"/>
  <c r="W164" i="9"/>
  <c r="L164" i="9"/>
  <c r="X164" i="9"/>
  <c r="M164" i="9"/>
  <c r="Y164" i="9"/>
  <c r="E165" i="9"/>
  <c r="Q165" i="9"/>
  <c r="F165" i="9"/>
  <c r="R165" i="9"/>
  <c r="G165" i="9"/>
  <c r="S165" i="9"/>
  <c r="H165" i="9"/>
  <c r="T165" i="9"/>
  <c r="I165" i="9"/>
  <c r="U165" i="9"/>
  <c r="J165" i="9"/>
  <c r="V165" i="9"/>
  <c r="K165" i="9"/>
  <c r="W165" i="9"/>
  <c r="L165" i="9"/>
  <c r="X165" i="9"/>
  <c r="M165" i="9"/>
  <c r="Y165" i="9"/>
  <c r="E166" i="9"/>
  <c r="Q166" i="9"/>
  <c r="F166" i="9"/>
  <c r="R166" i="9"/>
  <c r="G166" i="9"/>
  <c r="S166" i="9"/>
  <c r="H166" i="9"/>
  <c r="T166" i="9"/>
  <c r="I166" i="9"/>
  <c r="U166" i="9"/>
  <c r="J166" i="9"/>
  <c r="V166" i="9"/>
  <c r="K166" i="9"/>
  <c r="W166" i="9"/>
  <c r="L166" i="9"/>
  <c r="X166" i="9"/>
  <c r="M166" i="9"/>
  <c r="Y166" i="9"/>
  <c r="E167" i="9"/>
  <c r="Q167" i="9"/>
  <c r="F167" i="9"/>
  <c r="R167" i="9"/>
  <c r="G167" i="9"/>
  <c r="S167" i="9"/>
  <c r="H167" i="9"/>
  <c r="T167" i="9"/>
  <c r="I167" i="9"/>
  <c r="U167" i="9"/>
  <c r="J167" i="9"/>
  <c r="V167" i="9"/>
  <c r="K167" i="9"/>
  <c r="W167" i="9"/>
  <c r="L167" i="9"/>
  <c r="X167" i="9"/>
  <c r="M167" i="9"/>
  <c r="Y167" i="9"/>
  <c r="E168" i="9"/>
  <c r="Q168" i="9"/>
  <c r="F168" i="9"/>
  <c r="R168" i="9"/>
  <c r="G168" i="9"/>
  <c r="S168" i="9"/>
  <c r="H168" i="9"/>
  <c r="T168" i="9"/>
  <c r="I168" i="9"/>
  <c r="U168" i="9"/>
  <c r="J168" i="9"/>
  <c r="V168" i="9"/>
  <c r="K168" i="9"/>
  <c r="W168" i="9"/>
  <c r="L168" i="9"/>
  <c r="X168" i="9"/>
  <c r="M168" i="9"/>
  <c r="Y168" i="9"/>
  <c r="E169" i="9"/>
  <c r="Q169" i="9"/>
  <c r="F169" i="9"/>
  <c r="R169" i="9"/>
  <c r="G169" i="9"/>
  <c r="S169" i="9"/>
  <c r="H169" i="9"/>
  <c r="T169" i="9"/>
  <c r="I169" i="9"/>
  <c r="U169" i="9"/>
  <c r="J169" i="9"/>
  <c r="V169" i="9"/>
  <c r="K169" i="9"/>
  <c r="W169" i="9"/>
  <c r="L169" i="9"/>
  <c r="X169" i="9"/>
  <c r="M169" i="9"/>
  <c r="Y169" i="9"/>
  <c r="E170" i="9"/>
  <c r="Q170" i="9"/>
  <c r="F170" i="9"/>
  <c r="R170" i="9"/>
  <c r="G170" i="9"/>
  <c r="S170" i="9"/>
  <c r="H170" i="9"/>
  <c r="T170" i="9"/>
  <c r="I170" i="9"/>
  <c r="U170" i="9"/>
  <c r="J170" i="9"/>
  <c r="V170" i="9"/>
  <c r="K170" i="9"/>
  <c r="W170" i="9"/>
  <c r="L170" i="9"/>
  <c r="X170" i="9"/>
  <c r="M170" i="9"/>
  <c r="Y170" i="9"/>
  <c r="E171" i="9"/>
  <c r="Q171" i="9"/>
  <c r="F171" i="9"/>
  <c r="R171" i="9"/>
  <c r="G171" i="9"/>
  <c r="S171" i="9"/>
  <c r="H171" i="9"/>
  <c r="T171" i="9"/>
  <c r="I171" i="9"/>
  <c r="U171" i="9"/>
  <c r="J171" i="9"/>
  <c r="V171" i="9"/>
  <c r="K171" i="9"/>
  <c r="W171" i="9"/>
  <c r="L171" i="9"/>
  <c r="X171" i="9"/>
  <c r="M171" i="9"/>
  <c r="Y171" i="9"/>
  <c r="E172" i="9"/>
  <c r="Q172" i="9"/>
  <c r="F172" i="9"/>
  <c r="R172" i="9"/>
  <c r="G172" i="9"/>
  <c r="S172" i="9"/>
  <c r="H172" i="9"/>
  <c r="T172" i="9"/>
  <c r="I172" i="9"/>
  <c r="U172" i="9"/>
  <c r="J172" i="9"/>
  <c r="V172" i="9"/>
  <c r="K172" i="9"/>
  <c r="W172" i="9"/>
  <c r="L172" i="9"/>
  <c r="X172" i="9"/>
  <c r="M172" i="9"/>
  <c r="Y172" i="9"/>
  <c r="E173" i="9"/>
  <c r="Q173" i="9"/>
  <c r="F173" i="9"/>
  <c r="R173" i="9"/>
  <c r="G173" i="9"/>
  <c r="S173" i="9"/>
  <c r="H173" i="9"/>
  <c r="T173" i="9"/>
  <c r="I173" i="9"/>
  <c r="U173" i="9"/>
  <c r="J173" i="9"/>
  <c r="V173" i="9"/>
  <c r="K173" i="9"/>
  <c r="W173" i="9"/>
  <c r="L173" i="9"/>
  <c r="X173" i="9"/>
  <c r="M173" i="9"/>
  <c r="Y173" i="9"/>
  <c r="E174" i="9"/>
  <c r="Q174" i="9"/>
  <c r="F174" i="9"/>
  <c r="R174" i="9"/>
  <c r="G174" i="9"/>
  <c r="S174" i="9"/>
  <c r="H174" i="9"/>
  <c r="T174" i="9"/>
  <c r="I174" i="9"/>
  <c r="U174" i="9"/>
  <c r="J174" i="9"/>
  <c r="V174" i="9"/>
  <c r="K174" i="9"/>
  <c r="W174" i="9"/>
  <c r="L174" i="9"/>
  <c r="X174" i="9"/>
  <c r="M174" i="9"/>
  <c r="Y174" i="9"/>
  <c r="E175" i="9"/>
  <c r="Q175" i="9"/>
  <c r="F175" i="9"/>
  <c r="R175" i="9"/>
  <c r="G175" i="9"/>
  <c r="S175" i="9"/>
  <c r="H175" i="9"/>
  <c r="T175" i="9"/>
  <c r="I175" i="9"/>
  <c r="U175" i="9"/>
  <c r="J175" i="9"/>
  <c r="V175" i="9"/>
  <c r="K175" i="9"/>
  <c r="W175" i="9"/>
  <c r="L175" i="9"/>
  <c r="X175" i="9"/>
  <c r="M175" i="9"/>
  <c r="Y175" i="9"/>
  <c r="E176" i="9"/>
  <c r="Q176" i="9"/>
  <c r="F176" i="9"/>
  <c r="R176" i="9"/>
  <c r="G176" i="9"/>
  <c r="S176" i="9"/>
  <c r="H176" i="9"/>
  <c r="T176" i="9"/>
  <c r="I176" i="9"/>
  <c r="U176" i="9"/>
  <c r="J176" i="9"/>
  <c r="V176" i="9"/>
  <c r="K176" i="9"/>
  <c r="W176" i="9"/>
  <c r="L176" i="9"/>
  <c r="X176" i="9"/>
  <c r="M176" i="9"/>
  <c r="Y176" i="9"/>
  <c r="E177" i="9"/>
  <c r="Q177" i="9"/>
  <c r="F177" i="9"/>
  <c r="R177" i="9"/>
  <c r="G177" i="9"/>
  <c r="S177" i="9"/>
  <c r="H177" i="9"/>
  <c r="T177" i="9"/>
  <c r="I177" i="9"/>
  <c r="U177" i="9"/>
  <c r="J177" i="9"/>
  <c r="V177" i="9"/>
  <c r="K177" i="9"/>
  <c r="W177" i="9"/>
  <c r="L177" i="9"/>
  <c r="X177" i="9"/>
  <c r="M177" i="9"/>
  <c r="Y177" i="9"/>
  <c r="E178" i="9"/>
  <c r="Q178" i="9"/>
  <c r="F178" i="9"/>
  <c r="R178" i="9"/>
  <c r="G178" i="9"/>
  <c r="S178" i="9"/>
  <c r="H178" i="9"/>
  <c r="T178" i="9"/>
  <c r="I178" i="9"/>
  <c r="U178" i="9"/>
  <c r="J178" i="9"/>
  <c r="V178" i="9"/>
  <c r="K178" i="9"/>
  <c r="W178" i="9"/>
  <c r="L178" i="9"/>
  <c r="X178" i="9"/>
  <c r="M178" i="9"/>
  <c r="Y178" i="9"/>
  <c r="E179" i="9"/>
  <c r="Q179" i="9"/>
  <c r="F179" i="9"/>
  <c r="R179" i="9"/>
  <c r="G179" i="9"/>
  <c r="S179" i="9"/>
  <c r="H179" i="9"/>
  <c r="T179" i="9"/>
  <c r="I179" i="9"/>
  <c r="U179" i="9"/>
  <c r="J179" i="9"/>
  <c r="V179" i="9"/>
  <c r="K179" i="9"/>
  <c r="W179" i="9"/>
  <c r="L179" i="9"/>
  <c r="X179" i="9"/>
  <c r="M179" i="9"/>
  <c r="Y179" i="9"/>
  <c r="AC99" i="9"/>
  <c r="AD99" i="9"/>
  <c r="AE99" i="9"/>
  <c r="AF99" i="9"/>
  <c r="AG99" i="9"/>
  <c r="AH99" i="9"/>
  <c r="AI99" i="9"/>
  <c r="AJ99" i="9"/>
  <c r="AK99" i="9"/>
  <c r="AC100" i="9"/>
  <c r="AD100" i="9"/>
  <c r="AE100" i="9"/>
  <c r="AF100" i="9"/>
  <c r="AG100" i="9"/>
  <c r="AH100" i="9"/>
  <c r="AI100" i="9"/>
  <c r="AJ100" i="9"/>
  <c r="AK100" i="9"/>
  <c r="AC101" i="9"/>
  <c r="AD101" i="9"/>
  <c r="AE101" i="9"/>
  <c r="AF101" i="9"/>
  <c r="AG101" i="9"/>
  <c r="AH101" i="9"/>
  <c r="AI101" i="9"/>
  <c r="AJ101" i="9"/>
  <c r="AK101" i="9"/>
  <c r="AC102" i="9"/>
  <c r="AD102" i="9"/>
  <c r="AE102" i="9"/>
  <c r="AF102" i="9"/>
  <c r="AG102" i="9"/>
  <c r="AH102" i="9"/>
  <c r="AI102" i="9"/>
  <c r="AJ102" i="9"/>
  <c r="AK102" i="9"/>
  <c r="AC103" i="9"/>
  <c r="AD103" i="9"/>
  <c r="AE103" i="9"/>
  <c r="AF103" i="9"/>
  <c r="AG103" i="9"/>
  <c r="AH103" i="9"/>
  <c r="AI103" i="9"/>
  <c r="AJ103" i="9"/>
  <c r="AK103" i="9"/>
  <c r="AC104" i="9"/>
  <c r="AD104" i="9"/>
  <c r="AE104" i="9"/>
  <c r="AF104" i="9"/>
  <c r="AG104" i="9"/>
  <c r="AH104" i="9"/>
  <c r="AI104" i="9"/>
  <c r="AJ104" i="9"/>
  <c r="AK104" i="9"/>
  <c r="AC105" i="9"/>
  <c r="AD105" i="9"/>
  <c r="AE105" i="9"/>
  <c r="AF105" i="9"/>
  <c r="AG105" i="9"/>
  <c r="AH105" i="9"/>
  <c r="AI105" i="9"/>
  <c r="AJ105" i="9"/>
  <c r="AK105" i="9"/>
  <c r="AC106" i="9"/>
  <c r="AD106" i="9"/>
  <c r="AE106" i="9"/>
  <c r="AF106" i="9"/>
  <c r="AG106" i="9"/>
  <c r="AH106" i="9"/>
  <c r="AI106" i="9"/>
  <c r="AJ106" i="9"/>
  <c r="AK106" i="9"/>
  <c r="AC107" i="9"/>
  <c r="AD107" i="9"/>
  <c r="AE107" i="9"/>
  <c r="AF107" i="9"/>
  <c r="AG107" i="9"/>
  <c r="AH107" i="9"/>
  <c r="AI107" i="9"/>
  <c r="AJ107" i="9"/>
  <c r="AK107" i="9"/>
  <c r="AC108" i="9"/>
  <c r="AD108" i="9"/>
  <c r="AE108" i="9"/>
  <c r="AF108" i="9"/>
  <c r="AG108" i="9"/>
  <c r="AH108" i="9"/>
  <c r="AI108" i="9"/>
  <c r="AJ108" i="9"/>
  <c r="AK108" i="9"/>
  <c r="AC109" i="9"/>
  <c r="AD109" i="9"/>
  <c r="AE109" i="9"/>
  <c r="AF109" i="9"/>
  <c r="AG109" i="9"/>
  <c r="AH109" i="9"/>
  <c r="AI109" i="9"/>
  <c r="AJ109" i="9"/>
  <c r="AK109" i="9"/>
  <c r="AC110" i="9"/>
  <c r="AD110" i="9"/>
  <c r="AE110" i="9"/>
  <c r="AF110" i="9"/>
  <c r="AG110" i="9"/>
  <c r="AH110" i="9"/>
  <c r="AI110" i="9"/>
  <c r="AJ110" i="9"/>
  <c r="AK110" i="9"/>
  <c r="AC111" i="9"/>
  <c r="AD111" i="9"/>
  <c r="AE111" i="9"/>
  <c r="AF111" i="9"/>
  <c r="AG111" i="9"/>
  <c r="AH111" i="9"/>
  <c r="AI111" i="9"/>
  <c r="AJ111" i="9"/>
  <c r="AK111" i="9"/>
  <c r="AC112" i="9"/>
  <c r="AD112" i="9"/>
  <c r="AE112" i="9"/>
  <c r="AF112" i="9"/>
  <c r="AG112" i="9"/>
  <c r="AH112" i="9"/>
  <c r="AI112" i="9"/>
  <c r="AJ112" i="9"/>
  <c r="AK112" i="9"/>
  <c r="AC113" i="9"/>
  <c r="AD113" i="9"/>
  <c r="AE113" i="9"/>
  <c r="AF113" i="9"/>
  <c r="AG113" i="9"/>
  <c r="AH113" i="9"/>
  <c r="AI113" i="9"/>
  <c r="AJ113" i="9"/>
  <c r="AK113" i="9"/>
  <c r="AC114" i="9"/>
  <c r="AD114" i="9"/>
  <c r="AE114" i="9"/>
  <c r="AF114" i="9"/>
  <c r="AG114" i="9"/>
  <c r="AH114" i="9"/>
  <c r="AI114" i="9"/>
  <c r="AJ114" i="9"/>
  <c r="AK114" i="9"/>
  <c r="AC115" i="9"/>
  <c r="AD115" i="9"/>
  <c r="AE115" i="9"/>
  <c r="AF115" i="9"/>
  <c r="AG115" i="9"/>
  <c r="AH115" i="9"/>
  <c r="AI115" i="9"/>
  <c r="AJ115" i="9"/>
  <c r="AK115" i="9"/>
  <c r="AC116" i="9"/>
  <c r="AD116" i="9"/>
  <c r="AE116" i="9"/>
  <c r="AF116" i="9"/>
  <c r="AG116" i="9"/>
  <c r="AH116" i="9"/>
  <c r="AI116" i="9"/>
  <c r="AJ116" i="9"/>
  <c r="AK116" i="9"/>
  <c r="AC117" i="9"/>
  <c r="AD117" i="9"/>
  <c r="AE117" i="9"/>
  <c r="AF117" i="9"/>
  <c r="AG117" i="9"/>
  <c r="AH117" i="9"/>
  <c r="AI117" i="9"/>
  <c r="AJ117" i="9"/>
  <c r="AK117" i="9"/>
  <c r="AC118" i="9"/>
  <c r="AD118" i="9"/>
  <c r="AE118" i="9"/>
  <c r="AF118" i="9"/>
  <c r="AG118" i="9"/>
  <c r="AH118" i="9"/>
  <c r="AI118" i="9"/>
  <c r="AJ118" i="9"/>
  <c r="AK118" i="9"/>
  <c r="AC119" i="9"/>
  <c r="AD119" i="9"/>
  <c r="AE119" i="9"/>
  <c r="AF119" i="9"/>
  <c r="AG119" i="9"/>
  <c r="AH119" i="9"/>
  <c r="AI119" i="9"/>
  <c r="AJ119" i="9"/>
  <c r="AK119" i="9"/>
  <c r="AC120" i="9"/>
  <c r="AD120" i="9"/>
  <c r="AE120" i="9"/>
  <c r="AF120" i="9"/>
  <c r="AG120" i="9"/>
  <c r="AH120" i="9"/>
  <c r="AI120" i="9"/>
  <c r="AJ120" i="9"/>
  <c r="AK120" i="9"/>
  <c r="AC121" i="9"/>
  <c r="AD121" i="9"/>
  <c r="AE121" i="9"/>
  <c r="AF121" i="9"/>
  <c r="AG121" i="9"/>
  <c r="AH121" i="9"/>
  <c r="AI121" i="9"/>
  <c r="AJ121" i="9"/>
  <c r="AK121" i="9"/>
  <c r="AC122" i="9"/>
  <c r="AD122" i="9"/>
  <c r="AE122" i="9"/>
  <c r="AF122" i="9"/>
  <c r="AG122" i="9"/>
  <c r="AH122" i="9"/>
  <c r="AI122" i="9"/>
  <c r="AJ122" i="9"/>
  <c r="AK122" i="9"/>
  <c r="AC123" i="9"/>
  <c r="AD123" i="9"/>
  <c r="AE123" i="9"/>
  <c r="AF123" i="9"/>
  <c r="AG123" i="9"/>
  <c r="AH123" i="9"/>
  <c r="AI123" i="9"/>
  <c r="AJ123" i="9"/>
  <c r="AK123" i="9"/>
  <c r="AC124" i="9"/>
  <c r="AD124" i="9"/>
  <c r="AE124" i="9"/>
  <c r="AF124" i="9"/>
  <c r="AG124" i="9"/>
  <c r="AH124" i="9"/>
  <c r="AI124" i="9"/>
  <c r="AJ124" i="9"/>
  <c r="AK124" i="9"/>
  <c r="AC125" i="9"/>
  <c r="AD125" i="9"/>
  <c r="AE125" i="9"/>
  <c r="AF125" i="9"/>
  <c r="AG125" i="9"/>
  <c r="AH125" i="9"/>
  <c r="AI125" i="9"/>
  <c r="AJ125" i="9"/>
  <c r="AK125" i="9"/>
  <c r="AC126" i="9"/>
  <c r="AD126" i="9"/>
  <c r="AE126" i="9"/>
  <c r="AF126" i="9"/>
  <c r="AG126" i="9"/>
  <c r="AH126" i="9"/>
  <c r="AI126" i="9"/>
  <c r="AJ126" i="9"/>
  <c r="AK126" i="9"/>
  <c r="AC127" i="9"/>
  <c r="AD127" i="9"/>
  <c r="AE127" i="9"/>
  <c r="AF127" i="9"/>
  <c r="AG127" i="9"/>
  <c r="AH127" i="9"/>
  <c r="AI127" i="9"/>
  <c r="AJ127" i="9"/>
  <c r="AK127" i="9"/>
  <c r="AC128" i="9"/>
  <c r="AD128" i="9"/>
  <c r="AE128" i="9"/>
  <c r="AF128" i="9"/>
  <c r="AG128" i="9"/>
  <c r="AH128" i="9"/>
  <c r="AI128" i="9"/>
  <c r="AJ128" i="9"/>
  <c r="AK128" i="9"/>
  <c r="AC129" i="9"/>
  <c r="AD129" i="9"/>
  <c r="AE129" i="9"/>
  <c r="AF129" i="9"/>
  <c r="AG129" i="9"/>
  <c r="AH129" i="9"/>
  <c r="AI129" i="9"/>
  <c r="AJ129" i="9"/>
  <c r="AK129" i="9"/>
  <c r="AC130" i="9"/>
  <c r="AD130" i="9"/>
  <c r="AE130" i="9"/>
  <c r="AF130" i="9"/>
  <c r="AG130" i="9"/>
  <c r="AH130" i="9"/>
  <c r="AI130" i="9"/>
  <c r="AJ130" i="9"/>
  <c r="AK130" i="9"/>
  <c r="AC131" i="9"/>
  <c r="AD131" i="9"/>
  <c r="AE131" i="9"/>
  <c r="AF131" i="9"/>
  <c r="AG131" i="9"/>
  <c r="AH131" i="9"/>
  <c r="AI131" i="9"/>
  <c r="AJ131" i="9"/>
  <c r="AK131" i="9"/>
  <c r="AC132" i="9"/>
  <c r="AD132" i="9"/>
  <c r="AE132" i="9"/>
  <c r="AF132" i="9"/>
  <c r="AG132" i="9"/>
  <c r="AH132" i="9"/>
  <c r="AI132" i="9"/>
  <c r="AJ132" i="9"/>
  <c r="AK132" i="9"/>
  <c r="AC133" i="9"/>
  <c r="AD133" i="9"/>
  <c r="AE133" i="9"/>
  <c r="AF133" i="9"/>
  <c r="AG133" i="9"/>
  <c r="AH133" i="9"/>
  <c r="AI133" i="9"/>
  <c r="AJ133" i="9"/>
  <c r="AK133" i="9"/>
  <c r="AC134" i="9"/>
  <c r="AD134" i="9"/>
  <c r="AE134" i="9"/>
  <c r="AF134" i="9"/>
  <c r="AG134" i="9"/>
  <c r="AH134" i="9"/>
  <c r="AI134" i="9"/>
  <c r="AJ134" i="9"/>
  <c r="AK134" i="9"/>
  <c r="AC135" i="9"/>
  <c r="AD135" i="9"/>
  <c r="AE135" i="9"/>
  <c r="AF135" i="9"/>
  <c r="AG135" i="9"/>
  <c r="AH135" i="9"/>
  <c r="AI135" i="9"/>
  <c r="AJ135" i="9"/>
  <c r="AK135" i="9"/>
  <c r="AC136" i="9"/>
  <c r="AD136" i="9"/>
  <c r="AE136" i="9"/>
  <c r="AF136" i="9"/>
  <c r="AG136" i="9"/>
  <c r="AH136" i="9"/>
  <c r="AI136" i="9"/>
  <c r="AJ136" i="9"/>
  <c r="AK136" i="9"/>
  <c r="AC137" i="9"/>
  <c r="AD137" i="9"/>
  <c r="AE137" i="9"/>
  <c r="AF137" i="9"/>
  <c r="AG137" i="9"/>
  <c r="AH137" i="9"/>
  <c r="AI137" i="9"/>
  <c r="AJ137" i="9"/>
  <c r="AK137" i="9"/>
  <c r="AC138" i="9"/>
  <c r="AD138" i="9"/>
  <c r="AE138" i="9"/>
  <c r="AF138" i="9"/>
  <c r="AG138" i="9"/>
  <c r="AH138" i="9"/>
  <c r="AI138" i="9"/>
  <c r="AJ138" i="9"/>
  <c r="AK138" i="9"/>
  <c r="AC139" i="9"/>
  <c r="AD139" i="9"/>
  <c r="AE139" i="9"/>
  <c r="AF139" i="9"/>
  <c r="AG139" i="9"/>
  <c r="AH139" i="9"/>
  <c r="AI139" i="9"/>
  <c r="AJ139" i="9"/>
  <c r="AK139" i="9"/>
  <c r="AC140" i="9"/>
  <c r="AD140" i="9"/>
  <c r="AE140" i="9"/>
  <c r="AF140" i="9"/>
  <c r="AG140" i="9"/>
  <c r="AH140" i="9"/>
  <c r="AI140" i="9"/>
  <c r="AJ140" i="9"/>
  <c r="AK140" i="9"/>
  <c r="AC141" i="9"/>
  <c r="AD141" i="9"/>
  <c r="AE141" i="9"/>
  <c r="AF141" i="9"/>
  <c r="AG141" i="9"/>
  <c r="AH141" i="9"/>
  <c r="AI141" i="9"/>
  <c r="AJ141" i="9"/>
  <c r="AK141" i="9"/>
  <c r="AC142" i="9"/>
  <c r="AD142" i="9"/>
  <c r="AE142" i="9"/>
  <c r="AF142" i="9"/>
  <c r="AG142" i="9"/>
  <c r="AH142" i="9"/>
  <c r="AI142" i="9"/>
  <c r="AJ142" i="9"/>
  <c r="AK142" i="9"/>
  <c r="AC143" i="9"/>
  <c r="AD143" i="9"/>
  <c r="AE143" i="9"/>
  <c r="AF143" i="9"/>
  <c r="AG143" i="9"/>
  <c r="AH143" i="9"/>
  <c r="AI143" i="9"/>
  <c r="AJ143" i="9"/>
  <c r="AK143" i="9"/>
  <c r="AC144" i="9"/>
  <c r="AD144" i="9"/>
  <c r="AE144" i="9"/>
  <c r="AF144" i="9"/>
  <c r="AG144" i="9"/>
  <c r="AH144" i="9"/>
  <c r="AI144" i="9"/>
  <c r="AJ144" i="9"/>
  <c r="AK144" i="9"/>
  <c r="AC145" i="9"/>
  <c r="AD145" i="9"/>
  <c r="AE145" i="9"/>
  <c r="AF145" i="9"/>
  <c r="AG145" i="9"/>
  <c r="AH145" i="9"/>
  <c r="AI145" i="9"/>
  <c r="AJ145" i="9"/>
  <c r="AK145" i="9"/>
  <c r="AC146" i="9"/>
  <c r="AD146" i="9"/>
  <c r="AE146" i="9"/>
  <c r="AF146" i="9"/>
  <c r="AG146" i="9"/>
  <c r="AH146" i="9"/>
  <c r="AI146" i="9"/>
  <c r="AJ146" i="9"/>
  <c r="AK146" i="9"/>
  <c r="AC147" i="9"/>
  <c r="AD147" i="9"/>
  <c r="AE147" i="9"/>
  <c r="AF147" i="9"/>
  <c r="AG147" i="9"/>
  <c r="AH147" i="9"/>
  <c r="AI147" i="9"/>
  <c r="AJ147" i="9"/>
  <c r="AK147" i="9"/>
  <c r="AC148" i="9"/>
  <c r="AD148" i="9"/>
  <c r="AE148" i="9"/>
  <c r="AF148" i="9"/>
  <c r="AG148" i="9"/>
  <c r="AH148" i="9"/>
  <c r="AI148" i="9"/>
  <c r="AJ148" i="9"/>
  <c r="AK148" i="9"/>
  <c r="AC149" i="9"/>
  <c r="AD149" i="9"/>
  <c r="AE149" i="9"/>
  <c r="AF149" i="9"/>
  <c r="AG149" i="9"/>
  <c r="AH149" i="9"/>
  <c r="AI149" i="9"/>
  <c r="AJ149" i="9"/>
  <c r="AK149" i="9"/>
  <c r="AC150" i="9"/>
  <c r="AD150" i="9"/>
  <c r="AE150" i="9"/>
  <c r="AF150" i="9"/>
  <c r="AG150" i="9"/>
  <c r="AH150" i="9"/>
  <c r="AI150" i="9"/>
  <c r="AJ150" i="9"/>
  <c r="AK150" i="9"/>
  <c r="AC151" i="9"/>
  <c r="AD151" i="9"/>
  <c r="AE151" i="9"/>
  <c r="AF151" i="9"/>
  <c r="AG151" i="9"/>
  <c r="AH151" i="9"/>
  <c r="AI151" i="9"/>
  <c r="AJ151" i="9"/>
  <c r="AK151" i="9"/>
  <c r="AC152" i="9"/>
  <c r="AD152" i="9"/>
  <c r="AE152" i="9"/>
  <c r="AF152" i="9"/>
  <c r="AG152" i="9"/>
  <c r="AH152" i="9"/>
  <c r="AI152" i="9"/>
  <c r="AJ152" i="9"/>
  <c r="AK152" i="9"/>
  <c r="AC153" i="9"/>
  <c r="AD153" i="9"/>
  <c r="AE153" i="9"/>
  <c r="AF153" i="9"/>
  <c r="AG153" i="9"/>
  <c r="AH153" i="9"/>
  <c r="AI153" i="9"/>
  <c r="AJ153" i="9"/>
  <c r="AK153" i="9"/>
  <c r="AC154" i="9"/>
  <c r="AD154" i="9"/>
  <c r="AE154" i="9"/>
  <c r="AF154" i="9"/>
  <c r="AG154" i="9"/>
  <c r="AH154" i="9"/>
  <c r="AI154" i="9"/>
  <c r="AJ154" i="9"/>
  <c r="AK154" i="9"/>
  <c r="AC155" i="9"/>
  <c r="AD155" i="9"/>
  <c r="AE155" i="9"/>
  <c r="AF155" i="9"/>
  <c r="AG155" i="9"/>
  <c r="AH155" i="9"/>
  <c r="AI155" i="9"/>
  <c r="AJ155" i="9"/>
  <c r="AK155" i="9"/>
  <c r="AC156" i="9"/>
  <c r="AD156" i="9"/>
  <c r="AE156" i="9"/>
  <c r="AF156" i="9"/>
  <c r="AG156" i="9"/>
  <c r="AH156" i="9"/>
  <c r="AI156" i="9"/>
  <c r="AJ156" i="9"/>
  <c r="AK156" i="9"/>
  <c r="AC157" i="9"/>
  <c r="AD157" i="9"/>
  <c r="AE157" i="9"/>
  <c r="AF157" i="9"/>
  <c r="AG157" i="9"/>
  <c r="AH157" i="9"/>
  <c r="AI157" i="9"/>
  <c r="AJ157" i="9"/>
  <c r="AK157" i="9"/>
  <c r="AC158" i="9"/>
  <c r="AD158" i="9"/>
  <c r="AE158" i="9"/>
  <c r="AF158" i="9"/>
  <c r="AG158" i="9"/>
  <c r="AH158" i="9"/>
  <c r="AI158" i="9"/>
  <c r="AJ158" i="9"/>
  <c r="AK158" i="9"/>
  <c r="AC159" i="9"/>
  <c r="AD159" i="9"/>
  <c r="AE159" i="9"/>
  <c r="AF159" i="9"/>
  <c r="AG159" i="9"/>
  <c r="AH159" i="9"/>
  <c r="AI159" i="9"/>
  <c r="AJ159" i="9"/>
  <c r="AK159" i="9"/>
  <c r="AC160" i="9"/>
  <c r="AD160" i="9"/>
  <c r="AE160" i="9"/>
  <c r="AF160" i="9"/>
  <c r="AG160" i="9"/>
  <c r="AH160" i="9"/>
  <c r="AI160" i="9"/>
  <c r="AJ160" i="9"/>
  <c r="AK160" i="9"/>
  <c r="AC161" i="9"/>
  <c r="AD161" i="9"/>
  <c r="AE161" i="9"/>
  <c r="AF161" i="9"/>
  <c r="AG161" i="9"/>
  <c r="AH161" i="9"/>
  <c r="AI161" i="9"/>
  <c r="AJ161" i="9"/>
  <c r="AK161" i="9"/>
  <c r="AC162" i="9"/>
  <c r="AD162" i="9"/>
  <c r="AE162" i="9"/>
  <c r="AF162" i="9"/>
  <c r="AG162" i="9"/>
  <c r="AH162" i="9"/>
  <c r="AI162" i="9"/>
  <c r="AJ162" i="9"/>
  <c r="AK162" i="9"/>
  <c r="AC163" i="9"/>
  <c r="AD163" i="9"/>
  <c r="AE163" i="9"/>
  <c r="AF163" i="9"/>
  <c r="AG163" i="9"/>
  <c r="AH163" i="9"/>
  <c r="AI163" i="9"/>
  <c r="AJ163" i="9"/>
  <c r="AK163" i="9"/>
  <c r="AC164" i="9"/>
  <c r="AD164" i="9"/>
  <c r="AE164" i="9"/>
  <c r="AF164" i="9"/>
  <c r="AG164" i="9"/>
  <c r="AH164" i="9"/>
  <c r="AI164" i="9"/>
  <c r="AJ164" i="9"/>
  <c r="AK164" i="9"/>
  <c r="AC165" i="9"/>
  <c r="AD165" i="9"/>
  <c r="AE165" i="9"/>
  <c r="AF165" i="9"/>
  <c r="AG165" i="9"/>
  <c r="AH165" i="9"/>
  <c r="AI165" i="9"/>
  <c r="AJ165" i="9"/>
  <c r="AK165" i="9"/>
  <c r="AC166" i="9"/>
  <c r="AD166" i="9"/>
  <c r="AE166" i="9"/>
  <c r="AF166" i="9"/>
  <c r="AG166" i="9"/>
  <c r="AH166" i="9"/>
  <c r="AI166" i="9"/>
  <c r="AJ166" i="9"/>
  <c r="AK166" i="9"/>
  <c r="AC167" i="9"/>
  <c r="AD167" i="9"/>
  <c r="AE167" i="9"/>
  <c r="AF167" i="9"/>
  <c r="AG167" i="9"/>
  <c r="AH167" i="9"/>
  <c r="AI167" i="9"/>
  <c r="AJ167" i="9"/>
  <c r="AK167" i="9"/>
  <c r="AC168" i="9"/>
  <c r="AD168" i="9"/>
  <c r="AE168" i="9"/>
  <c r="AF168" i="9"/>
  <c r="AG168" i="9"/>
  <c r="AH168" i="9"/>
  <c r="AI168" i="9"/>
  <c r="AJ168" i="9"/>
  <c r="AK168" i="9"/>
  <c r="AC169" i="9"/>
  <c r="AD169" i="9"/>
  <c r="AE169" i="9"/>
  <c r="AF169" i="9"/>
  <c r="AG169" i="9"/>
  <c r="AH169" i="9"/>
  <c r="AI169" i="9"/>
  <c r="AJ169" i="9"/>
  <c r="AK169" i="9"/>
  <c r="AC170" i="9"/>
  <c r="AD170" i="9"/>
  <c r="AE170" i="9"/>
  <c r="AF170" i="9"/>
  <c r="AG170" i="9"/>
  <c r="AH170" i="9"/>
  <c r="AI170" i="9"/>
  <c r="AJ170" i="9"/>
  <c r="AK170" i="9"/>
  <c r="AC171" i="9"/>
  <c r="AD171" i="9"/>
  <c r="AE171" i="9"/>
  <c r="AF171" i="9"/>
  <c r="AG171" i="9"/>
  <c r="AH171" i="9"/>
  <c r="AI171" i="9"/>
  <c r="AJ171" i="9"/>
  <c r="AK171" i="9"/>
  <c r="AC172" i="9"/>
  <c r="AD172" i="9"/>
  <c r="AE172" i="9"/>
  <c r="AF172" i="9"/>
  <c r="AG172" i="9"/>
  <c r="AH172" i="9"/>
  <c r="AI172" i="9"/>
  <c r="AJ172" i="9"/>
  <c r="AK172" i="9"/>
  <c r="AC173" i="9"/>
  <c r="AD173" i="9"/>
  <c r="AE173" i="9"/>
  <c r="AF173" i="9"/>
  <c r="AG173" i="9"/>
  <c r="AH173" i="9"/>
  <c r="AI173" i="9"/>
  <c r="AJ173" i="9"/>
  <c r="AK173" i="9"/>
  <c r="AC174" i="9"/>
  <c r="AD174" i="9"/>
  <c r="AE174" i="9"/>
  <c r="AF174" i="9"/>
  <c r="AG174" i="9"/>
  <c r="AH174" i="9"/>
  <c r="AI174" i="9"/>
  <c r="AJ174" i="9"/>
  <c r="AK174" i="9"/>
  <c r="AC175" i="9"/>
  <c r="AD175" i="9"/>
  <c r="AE175" i="9"/>
  <c r="AF175" i="9"/>
  <c r="AG175" i="9"/>
  <c r="AH175" i="9"/>
  <c r="AI175" i="9"/>
  <c r="AJ175" i="9"/>
  <c r="AK175" i="9"/>
  <c r="AC176" i="9"/>
  <c r="AD176" i="9"/>
  <c r="AE176" i="9"/>
  <c r="AF176" i="9"/>
  <c r="AG176" i="9"/>
  <c r="AH176" i="9"/>
  <c r="AI176" i="9"/>
  <c r="AJ176" i="9"/>
  <c r="AK176" i="9"/>
  <c r="AC177" i="9"/>
  <c r="AD177" i="9"/>
  <c r="AE177" i="9"/>
  <c r="AF177" i="9"/>
  <c r="AG177" i="9"/>
  <c r="AH177" i="9"/>
  <c r="AI177" i="9"/>
  <c r="AJ177" i="9"/>
  <c r="AK177" i="9"/>
  <c r="AC178" i="9"/>
  <c r="AD178" i="9"/>
  <c r="AE178" i="9"/>
  <c r="AF178" i="9"/>
  <c r="AG178" i="9"/>
  <c r="AH178" i="9"/>
  <c r="AI178" i="9"/>
  <c r="AJ178" i="9"/>
  <c r="AK178" i="9"/>
  <c r="AC179" i="9"/>
  <c r="AD179" i="9"/>
  <c r="AE179" i="9"/>
  <c r="AF179" i="9"/>
  <c r="AG179" i="9"/>
  <c r="AH179" i="9"/>
  <c r="AI179" i="9"/>
  <c r="AJ179" i="9"/>
  <c r="AK179" i="9"/>
  <c r="D100" i="9"/>
  <c r="AB100" i="9"/>
  <c r="D101" i="9"/>
  <c r="AB101" i="9"/>
  <c r="D102" i="9"/>
  <c r="AB102" i="9"/>
  <c r="D103" i="9"/>
  <c r="AB103" i="9"/>
  <c r="D104" i="9"/>
  <c r="AB104" i="9"/>
  <c r="D105" i="9"/>
  <c r="AB105" i="9"/>
  <c r="D106" i="9"/>
  <c r="AB106" i="9"/>
  <c r="D107" i="9"/>
  <c r="AB107" i="9"/>
  <c r="D108" i="9"/>
  <c r="AB108" i="9"/>
  <c r="D109" i="9"/>
  <c r="AB109" i="9"/>
  <c r="D110" i="9"/>
  <c r="AB110" i="9"/>
  <c r="D111" i="9"/>
  <c r="AB111" i="9"/>
  <c r="D112" i="9"/>
  <c r="AB112" i="9"/>
  <c r="D113" i="9"/>
  <c r="AB113" i="9"/>
  <c r="D114" i="9"/>
  <c r="AB114" i="9"/>
  <c r="D115" i="9"/>
  <c r="AB115" i="9"/>
  <c r="D116" i="9"/>
  <c r="AB116" i="9"/>
  <c r="D117" i="9"/>
  <c r="AB117" i="9"/>
  <c r="D118" i="9"/>
  <c r="AB118" i="9"/>
  <c r="D119" i="9"/>
  <c r="AB119" i="9"/>
  <c r="D120" i="9"/>
  <c r="AB120" i="9"/>
  <c r="D121" i="9"/>
  <c r="AB121" i="9"/>
  <c r="D122" i="9"/>
  <c r="AB122" i="9"/>
  <c r="D123" i="9"/>
  <c r="AB123" i="9"/>
  <c r="D124" i="9"/>
  <c r="AB124" i="9"/>
  <c r="D125" i="9"/>
  <c r="AB125" i="9"/>
  <c r="D126" i="9"/>
  <c r="AB126" i="9"/>
  <c r="D127" i="9"/>
  <c r="AB127" i="9"/>
  <c r="D128" i="9"/>
  <c r="AB128" i="9"/>
  <c r="D129" i="9"/>
  <c r="AB129" i="9"/>
  <c r="D130" i="9"/>
  <c r="AB130" i="9"/>
  <c r="D131" i="9"/>
  <c r="AB131" i="9"/>
  <c r="D132" i="9"/>
  <c r="AB132" i="9"/>
  <c r="D133" i="9"/>
  <c r="AB133" i="9"/>
  <c r="D134" i="9"/>
  <c r="AB134" i="9"/>
  <c r="D135" i="9"/>
  <c r="AB135" i="9"/>
  <c r="D136" i="9"/>
  <c r="AB136" i="9"/>
  <c r="D137" i="9"/>
  <c r="AB137" i="9"/>
  <c r="D138" i="9"/>
  <c r="AB138" i="9"/>
  <c r="D139" i="9"/>
  <c r="AB139" i="9"/>
  <c r="D140" i="9"/>
  <c r="AB140" i="9"/>
  <c r="D141" i="9"/>
  <c r="AB141" i="9"/>
  <c r="D142" i="9"/>
  <c r="AB142" i="9"/>
  <c r="D143" i="9"/>
  <c r="AB143" i="9"/>
  <c r="D144" i="9"/>
  <c r="AB144" i="9"/>
  <c r="D145" i="9"/>
  <c r="AB145" i="9"/>
  <c r="D146" i="9"/>
  <c r="AB146" i="9"/>
  <c r="D147" i="9"/>
  <c r="AB147" i="9"/>
  <c r="D148" i="9"/>
  <c r="AB148" i="9"/>
  <c r="D149" i="9"/>
  <c r="AB149" i="9"/>
  <c r="D150" i="9"/>
  <c r="AB150" i="9"/>
  <c r="D151" i="9"/>
  <c r="AB151" i="9"/>
  <c r="D152" i="9"/>
  <c r="AB152" i="9"/>
  <c r="D153" i="9"/>
  <c r="AB153" i="9"/>
  <c r="D154" i="9"/>
  <c r="AB154" i="9"/>
  <c r="D155" i="9"/>
  <c r="AB155" i="9"/>
  <c r="D156" i="9"/>
  <c r="AB156" i="9"/>
  <c r="D157" i="9"/>
  <c r="AB157" i="9"/>
  <c r="D158" i="9"/>
  <c r="AB158" i="9"/>
  <c r="D159" i="9"/>
  <c r="AB159" i="9"/>
  <c r="D160" i="9"/>
  <c r="AB160" i="9"/>
  <c r="D161" i="9"/>
  <c r="AB161" i="9"/>
  <c r="D162" i="9"/>
  <c r="AB162" i="9"/>
  <c r="D163" i="9"/>
  <c r="AB163" i="9"/>
  <c r="D164" i="9"/>
  <c r="AB164" i="9"/>
  <c r="D165" i="9"/>
  <c r="AB165" i="9"/>
  <c r="D166" i="9"/>
  <c r="AB166" i="9"/>
  <c r="D167" i="9"/>
  <c r="AB167" i="9"/>
  <c r="D168" i="9"/>
  <c r="AB168" i="9"/>
  <c r="D169" i="9"/>
  <c r="AB169" i="9"/>
  <c r="D170" i="9"/>
  <c r="AB170" i="9"/>
  <c r="D171" i="9"/>
  <c r="AB171" i="9"/>
  <c r="D172" i="9"/>
  <c r="AB172" i="9"/>
  <c r="D173" i="9"/>
  <c r="AB173" i="9"/>
  <c r="D174" i="9"/>
  <c r="AB174" i="9"/>
  <c r="D175" i="9"/>
  <c r="AB175" i="9"/>
  <c r="D176" i="9"/>
  <c r="AB176" i="9"/>
  <c r="D177" i="9"/>
  <c r="AB177" i="9"/>
  <c r="D178" i="9"/>
  <c r="AB178" i="9"/>
  <c r="D179" i="9"/>
  <c r="AB17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D99" i="9"/>
  <c r="AB99" i="9"/>
  <c r="P99" i="9"/>
  <c r="E74" i="9"/>
  <c r="Q74" i="9"/>
  <c r="AO74" i="9"/>
  <c r="E10" i="9"/>
  <c r="AC10" i="9"/>
  <c r="F10" i="9"/>
  <c r="AD10" i="9"/>
  <c r="G10" i="9"/>
  <c r="AE10" i="9"/>
  <c r="H10" i="9"/>
  <c r="AF10" i="9"/>
  <c r="I10" i="9"/>
  <c r="AG10" i="9"/>
  <c r="J10" i="9"/>
  <c r="AH10" i="9"/>
  <c r="K10" i="9"/>
  <c r="AI10" i="9"/>
  <c r="L10" i="9"/>
  <c r="AJ10" i="9"/>
  <c r="M10" i="9"/>
  <c r="AK10" i="9"/>
  <c r="E11" i="9"/>
  <c r="AC11" i="9"/>
  <c r="F11" i="9"/>
  <c r="AD11" i="9"/>
  <c r="G11" i="9"/>
  <c r="AE11" i="9"/>
  <c r="H11" i="9"/>
  <c r="AF11" i="9"/>
  <c r="I11" i="9"/>
  <c r="AG11" i="9"/>
  <c r="J11" i="9"/>
  <c r="AH11" i="9"/>
  <c r="K11" i="9"/>
  <c r="AI11" i="9"/>
  <c r="L11" i="9"/>
  <c r="AJ11" i="9"/>
  <c r="M11" i="9"/>
  <c r="AK11" i="9"/>
  <c r="E12" i="9"/>
  <c r="AC12" i="9"/>
  <c r="F12" i="9"/>
  <c r="AD12" i="9"/>
  <c r="G12" i="9"/>
  <c r="AE12" i="9"/>
  <c r="H12" i="9"/>
  <c r="AF12" i="9"/>
  <c r="I12" i="9"/>
  <c r="AG12" i="9"/>
  <c r="J12" i="9"/>
  <c r="AH12" i="9"/>
  <c r="K12" i="9"/>
  <c r="AI12" i="9"/>
  <c r="L12" i="9"/>
  <c r="AJ12" i="9"/>
  <c r="M12" i="9"/>
  <c r="AK12" i="9"/>
  <c r="E13" i="9"/>
  <c r="AC13" i="9"/>
  <c r="F13" i="9"/>
  <c r="AD13" i="9"/>
  <c r="G13" i="9"/>
  <c r="AE13" i="9"/>
  <c r="H13" i="9"/>
  <c r="AF13" i="9"/>
  <c r="I13" i="9"/>
  <c r="AG13" i="9"/>
  <c r="J13" i="9"/>
  <c r="AH13" i="9"/>
  <c r="K13" i="9"/>
  <c r="AI13" i="9"/>
  <c r="L13" i="9"/>
  <c r="AJ13" i="9"/>
  <c r="M13" i="9"/>
  <c r="AK13" i="9"/>
  <c r="E14" i="9"/>
  <c r="AC14" i="9"/>
  <c r="F14" i="9"/>
  <c r="AD14" i="9"/>
  <c r="G14" i="9"/>
  <c r="AE14" i="9"/>
  <c r="H14" i="9"/>
  <c r="AF14" i="9"/>
  <c r="I14" i="9"/>
  <c r="AG14" i="9"/>
  <c r="J14" i="9"/>
  <c r="AH14" i="9"/>
  <c r="K14" i="9"/>
  <c r="AI14" i="9"/>
  <c r="L14" i="9"/>
  <c r="AJ14" i="9"/>
  <c r="M14" i="9"/>
  <c r="AK14" i="9"/>
  <c r="E15" i="9"/>
  <c r="AC15" i="9"/>
  <c r="F15" i="9"/>
  <c r="AD15" i="9"/>
  <c r="G15" i="9"/>
  <c r="AE15" i="9"/>
  <c r="H15" i="9"/>
  <c r="AF15" i="9"/>
  <c r="I15" i="9"/>
  <c r="AG15" i="9"/>
  <c r="J15" i="9"/>
  <c r="AH15" i="9"/>
  <c r="K15" i="9"/>
  <c r="AI15" i="9"/>
  <c r="L15" i="9"/>
  <c r="AJ15" i="9"/>
  <c r="M15" i="9"/>
  <c r="AK15" i="9"/>
  <c r="E16" i="9"/>
  <c r="AC16" i="9"/>
  <c r="F16" i="9"/>
  <c r="AD16" i="9"/>
  <c r="G16" i="9"/>
  <c r="AE16" i="9"/>
  <c r="H16" i="9"/>
  <c r="AF16" i="9"/>
  <c r="I16" i="9"/>
  <c r="AG16" i="9"/>
  <c r="J16" i="9"/>
  <c r="AH16" i="9"/>
  <c r="K16" i="9"/>
  <c r="AI16" i="9"/>
  <c r="L16" i="9"/>
  <c r="AJ16" i="9"/>
  <c r="M16" i="9"/>
  <c r="AK16" i="9"/>
  <c r="E17" i="9"/>
  <c r="AC17" i="9"/>
  <c r="F17" i="9"/>
  <c r="AD17" i="9"/>
  <c r="G17" i="9"/>
  <c r="AE17" i="9"/>
  <c r="H17" i="9"/>
  <c r="AF17" i="9"/>
  <c r="I17" i="9"/>
  <c r="AG17" i="9"/>
  <c r="J17" i="9"/>
  <c r="AH17" i="9"/>
  <c r="K17" i="9"/>
  <c r="AI17" i="9"/>
  <c r="L17" i="9"/>
  <c r="AJ17" i="9"/>
  <c r="M17" i="9"/>
  <c r="AK17" i="9"/>
  <c r="E18" i="9"/>
  <c r="AC18" i="9"/>
  <c r="F18" i="9"/>
  <c r="AD18" i="9"/>
  <c r="G18" i="9"/>
  <c r="AE18" i="9"/>
  <c r="H18" i="9"/>
  <c r="AF18" i="9"/>
  <c r="I18" i="9"/>
  <c r="AG18" i="9"/>
  <c r="J18" i="9"/>
  <c r="AH18" i="9"/>
  <c r="K18" i="9"/>
  <c r="AI18" i="9"/>
  <c r="L18" i="9"/>
  <c r="AJ18" i="9"/>
  <c r="M18" i="9"/>
  <c r="AK18" i="9"/>
  <c r="E19" i="9"/>
  <c r="AC19" i="9"/>
  <c r="F19" i="9"/>
  <c r="AD19" i="9"/>
  <c r="G19" i="9"/>
  <c r="AE19" i="9"/>
  <c r="H19" i="9"/>
  <c r="AF19" i="9"/>
  <c r="I19" i="9"/>
  <c r="AG19" i="9"/>
  <c r="J19" i="9"/>
  <c r="AH19" i="9"/>
  <c r="K19" i="9"/>
  <c r="AI19" i="9"/>
  <c r="L19" i="9"/>
  <c r="AJ19" i="9"/>
  <c r="M19" i="9"/>
  <c r="AK19" i="9"/>
  <c r="E20" i="9"/>
  <c r="AC20" i="9"/>
  <c r="F20" i="9"/>
  <c r="AD20" i="9"/>
  <c r="G20" i="9"/>
  <c r="AE20" i="9"/>
  <c r="H20" i="9"/>
  <c r="AF20" i="9"/>
  <c r="I20" i="9"/>
  <c r="AG20" i="9"/>
  <c r="J20" i="9"/>
  <c r="AH20" i="9"/>
  <c r="K20" i="9"/>
  <c r="AI20" i="9"/>
  <c r="L20" i="9"/>
  <c r="AJ20" i="9"/>
  <c r="M20" i="9"/>
  <c r="AK20" i="9"/>
  <c r="E21" i="9"/>
  <c r="AC21" i="9"/>
  <c r="F21" i="9"/>
  <c r="AD21" i="9"/>
  <c r="G21" i="9"/>
  <c r="AE21" i="9"/>
  <c r="H21" i="9"/>
  <c r="AF21" i="9"/>
  <c r="I21" i="9"/>
  <c r="AG21" i="9"/>
  <c r="J21" i="9"/>
  <c r="AH21" i="9"/>
  <c r="K21" i="9"/>
  <c r="AI21" i="9"/>
  <c r="L21" i="9"/>
  <c r="AJ21" i="9"/>
  <c r="M21" i="9"/>
  <c r="AK21" i="9"/>
  <c r="E22" i="9"/>
  <c r="AC22" i="9"/>
  <c r="F22" i="9"/>
  <c r="AD22" i="9"/>
  <c r="G22" i="9"/>
  <c r="AE22" i="9"/>
  <c r="H22" i="9"/>
  <c r="AF22" i="9"/>
  <c r="I22" i="9"/>
  <c r="AG22" i="9"/>
  <c r="J22" i="9"/>
  <c r="AH22" i="9"/>
  <c r="K22" i="9"/>
  <c r="AI22" i="9"/>
  <c r="L22" i="9"/>
  <c r="AJ22" i="9"/>
  <c r="M22" i="9"/>
  <c r="AK22" i="9"/>
  <c r="E23" i="9"/>
  <c r="AC23" i="9"/>
  <c r="F23" i="9"/>
  <c r="AD23" i="9"/>
  <c r="G23" i="9"/>
  <c r="AE23" i="9"/>
  <c r="H23" i="9"/>
  <c r="AF23" i="9"/>
  <c r="I23" i="9"/>
  <c r="AG23" i="9"/>
  <c r="J23" i="9"/>
  <c r="AH23" i="9"/>
  <c r="K23" i="9"/>
  <c r="AI23" i="9"/>
  <c r="L23" i="9"/>
  <c r="AJ23" i="9"/>
  <c r="M23" i="9"/>
  <c r="AK23" i="9"/>
  <c r="E24" i="9"/>
  <c r="AC24" i="9"/>
  <c r="F24" i="9"/>
  <c r="AD24" i="9"/>
  <c r="G24" i="9"/>
  <c r="AE24" i="9"/>
  <c r="H24" i="9"/>
  <c r="AF24" i="9"/>
  <c r="I24" i="9"/>
  <c r="AG24" i="9"/>
  <c r="J24" i="9"/>
  <c r="AH24" i="9"/>
  <c r="K24" i="9"/>
  <c r="AI24" i="9"/>
  <c r="L24" i="9"/>
  <c r="AJ24" i="9"/>
  <c r="M24" i="9"/>
  <c r="AK24" i="9"/>
  <c r="E25" i="9"/>
  <c r="AC25" i="9"/>
  <c r="F25" i="9"/>
  <c r="AD25" i="9"/>
  <c r="G25" i="9"/>
  <c r="AE25" i="9"/>
  <c r="H25" i="9"/>
  <c r="AF25" i="9"/>
  <c r="I25" i="9"/>
  <c r="AG25" i="9"/>
  <c r="J25" i="9"/>
  <c r="AH25" i="9"/>
  <c r="K25" i="9"/>
  <c r="AI25" i="9"/>
  <c r="L25" i="9"/>
  <c r="AJ25" i="9"/>
  <c r="M25" i="9"/>
  <c r="AK25" i="9"/>
  <c r="E26" i="9"/>
  <c r="AC26" i="9"/>
  <c r="F26" i="9"/>
  <c r="AD26" i="9"/>
  <c r="G26" i="9"/>
  <c r="AE26" i="9"/>
  <c r="H26" i="9"/>
  <c r="AF26" i="9"/>
  <c r="I26" i="9"/>
  <c r="AG26" i="9"/>
  <c r="J26" i="9"/>
  <c r="AH26" i="9"/>
  <c r="K26" i="9"/>
  <c r="AI26" i="9"/>
  <c r="L26" i="9"/>
  <c r="AJ26" i="9"/>
  <c r="M26" i="9"/>
  <c r="AK26" i="9"/>
  <c r="E27" i="9"/>
  <c r="AC27" i="9"/>
  <c r="F27" i="9"/>
  <c r="AD27" i="9"/>
  <c r="G27" i="9"/>
  <c r="AE27" i="9"/>
  <c r="H27" i="9"/>
  <c r="AF27" i="9"/>
  <c r="I27" i="9"/>
  <c r="AG27" i="9"/>
  <c r="J27" i="9"/>
  <c r="AH27" i="9"/>
  <c r="K27" i="9"/>
  <c r="AI27" i="9"/>
  <c r="L27" i="9"/>
  <c r="AJ27" i="9"/>
  <c r="M27" i="9"/>
  <c r="AK27" i="9"/>
  <c r="E28" i="9"/>
  <c r="AC28" i="9"/>
  <c r="F28" i="9"/>
  <c r="AD28" i="9"/>
  <c r="G28" i="9"/>
  <c r="AE28" i="9"/>
  <c r="H28" i="9"/>
  <c r="AF28" i="9"/>
  <c r="I28" i="9"/>
  <c r="AG28" i="9"/>
  <c r="J28" i="9"/>
  <c r="AH28" i="9"/>
  <c r="K28" i="9"/>
  <c r="AI28" i="9"/>
  <c r="L28" i="9"/>
  <c r="AJ28" i="9"/>
  <c r="M28" i="9"/>
  <c r="AK28" i="9"/>
  <c r="E29" i="9"/>
  <c r="AC29" i="9"/>
  <c r="F29" i="9"/>
  <c r="AD29" i="9"/>
  <c r="G29" i="9"/>
  <c r="AE29" i="9"/>
  <c r="H29" i="9"/>
  <c r="AF29" i="9"/>
  <c r="I29" i="9"/>
  <c r="AG29" i="9"/>
  <c r="J29" i="9"/>
  <c r="AH29" i="9"/>
  <c r="K29" i="9"/>
  <c r="AI29" i="9"/>
  <c r="L29" i="9"/>
  <c r="AJ29" i="9"/>
  <c r="M29" i="9"/>
  <c r="AK29" i="9"/>
  <c r="E30" i="9"/>
  <c r="AC30" i="9"/>
  <c r="F30" i="9"/>
  <c r="AD30" i="9"/>
  <c r="G30" i="9"/>
  <c r="AE30" i="9"/>
  <c r="H30" i="9"/>
  <c r="AF30" i="9"/>
  <c r="I30" i="9"/>
  <c r="AG30" i="9"/>
  <c r="J30" i="9"/>
  <c r="AH30" i="9"/>
  <c r="K30" i="9"/>
  <c r="AI30" i="9"/>
  <c r="L30" i="9"/>
  <c r="AJ30" i="9"/>
  <c r="M30" i="9"/>
  <c r="AK30" i="9"/>
  <c r="E31" i="9"/>
  <c r="AC31" i="9"/>
  <c r="F31" i="9"/>
  <c r="AD31" i="9"/>
  <c r="G31" i="9"/>
  <c r="AE31" i="9"/>
  <c r="H31" i="9"/>
  <c r="AF31" i="9"/>
  <c r="I31" i="9"/>
  <c r="AG31" i="9"/>
  <c r="J31" i="9"/>
  <c r="AH31" i="9"/>
  <c r="K31" i="9"/>
  <c r="AI31" i="9"/>
  <c r="L31" i="9"/>
  <c r="AJ31" i="9"/>
  <c r="M31" i="9"/>
  <c r="AK31" i="9"/>
  <c r="E32" i="9"/>
  <c r="AC32" i="9"/>
  <c r="F32" i="9"/>
  <c r="AD32" i="9"/>
  <c r="G32" i="9"/>
  <c r="AE32" i="9"/>
  <c r="H32" i="9"/>
  <c r="AF32" i="9"/>
  <c r="I32" i="9"/>
  <c r="AG32" i="9"/>
  <c r="J32" i="9"/>
  <c r="AH32" i="9"/>
  <c r="K32" i="9"/>
  <c r="AI32" i="9"/>
  <c r="L32" i="9"/>
  <c r="AJ32" i="9"/>
  <c r="M32" i="9"/>
  <c r="AK32" i="9"/>
  <c r="E33" i="9"/>
  <c r="AC33" i="9"/>
  <c r="F33" i="9"/>
  <c r="AD33" i="9"/>
  <c r="G33" i="9"/>
  <c r="AE33" i="9"/>
  <c r="H33" i="9"/>
  <c r="AF33" i="9"/>
  <c r="I33" i="9"/>
  <c r="AG33" i="9"/>
  <c r="J33" i="9"/>
  <c r="AH33" i="9"/>
  <c r="K33" i="9"/>
  <c r="AI33" i="9"/>
  <c r="L33" i="9"/>
  <c r="AJ33" i="9"/>
  <c r="M33" i="9"/>
  <c r="AK33" i="9"/>
  <c r="E34" i="9"/>
  <c r="AC34" i="9"/>
  <c r="F34" i="9"/>
  <c r="AD34" i="9"/>
  <c r="G34" i="9"/>
  <c r="AE34" i="9"/>
  <c r="H34" i="9"/>
  <c r="AF34" i="9"/>
  <c r="I34" i="9"/>
  <c r="AG34" i="9"/>
  <c r="J34" i="9"/>
  <c r="AH34" i="9"/>
  <c r="K34" i="9"/>
  <c r="AI34" i="9"/>
  <c r="L34" i="9"/>
  <c r="AJ34" i="9"/>
  <c r="M34" i="9"/>
  <c r="AK34" i="9"/>
  <c r="E35" i="9"/>
  <c r="AC35" i="9"/>
  <c r="F35" i="9"/>
  <c r="AD35" i="9"/>
  <c r="G35" i="9"/>
  <c r="AE35" i="9"/>
  <c r="H35" i="9"/>
  <c r="AF35" i="9"/>
  <c r="I35" i="9"/>
  <c r="AG35" i="9"/>
  <c r="J35" i="9"/>
  <c r="AH35" i="9"/>
  <c r="K35" i="9"/>
  <c r="AI35" i="9"/>
  <c r="L35" i="9"/>
  <c r="AJ35" i="9"/>
  <c r="M35" i="9"/>
  <c r="AK35" i="9"/>
  <c r="E36" i="9"/>
  <c r="AC36" i="9"/>
  <c r="F36" i="9"/>
  <c r="AD36" i="9"/>
  <c r="G36" i="9"/>
  <c r="AE36" i="9"/>
  <c r="H36" i="9"/>
  <c r="AF36" i="9"/>
  <c r="I36" i="9"/>
  <c r="AG36" i="9"/>
  <c r="J36" i="9"/>
  <c r="AH36" i="9"/>
  <c r="K36" i="9"/>
  <c r="AI36" i="9"/>
  <c r="L36" i="9"/>
  <c r="AJ36" i="9"/>
  <c r="M36" i="9"/>
  <c r="AK36" i="9"/>
  <c r="E37" i="9"/>
  <c r="AC37" i="9"/>
  <c r="F37" i="9"/>
  <c r="AD37" i="9"/>
  <c r="G37" i="9"/>
  <c r="AE37" i="9"/>
  <c r="H37" i="9"/>
  <c r="AF37" i="9"/>
  <c r="I37" i="9"/>
  <c r="AG37" i="9"/>
  <c r="J37" i="9"/>
  <c r="AH37" i="9"/>
  <c r="K37" i="9"/>
  <c r="AI37" i="9"/>
  <c r="L37" i="9"/>
  <c r="AJ37" i="9"/>
  <c r="M37" i="9"/>
  <c r="AK37" i="9"/>
  <c r="E38" i="9"/>
  <c r="AC38" i="9"/>
  <c r="F38" i="9"/>
  <c r="AD38" i="9"/>
  <c r="G38" i="9"/>
  <c r="AE38" i="9"/>
  <c r="H38" i="9"/>
  <c r="AF38" i="9"/>
  <c r="I38" i="9"/>
  <c r="AG38" i="9"/>
  <c r="J38" i="9"/>
  <c r="AH38" i="9"/>
  <c r="K38" i="9"/>
  <c r="AI38" i="9"/>
  <c r="L38" i="9"/>
  <c r="AJ38" i="9"/>
  <c r="M38" i="9"/>
  <c r="AK38" i="9"/>
  <c r="E39" i="9"/>
  <c r="AC39" i="9"/>
  <c r="F39" i="9"/>
  <c r="AD39" i="9"/>
  <c r="G39" i="9"/>
  <c r="AE39" i="9"/>
  <c r="H39" i="9"/>
  <c r="AF39" i="9"/>
  <c r="I39" i="9"/>
  <c r="AG39" i="9"/>
  <c r="J39" i="9"/>
  <c r="AH39" i="9"/>
  <c r="K39" i="9"/>
  <c r="AI39" i="9"/>
  <c r="L39" i="9"/>
  <c r="AJ39" i="9"/>
  <c r="M39" i="9"/>
  <c r="AK39" i="9"/>
  <c r="E40" i="9"/>
  <c r="AC40" i="9"/>
  <c r="F40" i="9"/>
  <c r="AD40" i="9"/>
  <c r="G40" i="9"/>
  <c r="AE40" i="9"/>
  <c r="H40" i="9"/>
  <c r="AF40" i="9"/>
  <c r="I40" i="9"/>
  <c r="AG40" i="9"/>
  <c r="J40" i="9"/>
  <c r="AH40" i="9"/>
  <c r="K40" i="9"/>
  <c r="AI40" i="9"/>
  <c r="L40" i="9"/>
  <c r="AJ40" i="9"/>
  <c r="M40" i="9"/>
  <c r="AK40" i="9"/>
  <c r="E41" i="9"/>
  <c r="AC41" i="9"/>
  <c r="F41" i="9"/>
  <c r="AD41" i="9"/>
  <c r="G41" i="9"/>
  <c r="AE41" i="9"/>
  <c r="H41" i="9"/>
  <c r="AF41" i="9"/>
  <c r="I41" i="9"/>
  <c r="AG41" i="9"/>
  <c r="J41" i="9"/>
  <c r="AH41" i="9"/>
  <c r="K41" i="9"/>
  <c r="AI41" i="9"/>
  <c r="L41" i="9"/>
  <c r="AJ41" i="9"/>
  <c r="M41" i="9"/>
  <c r="AK41" i="9"/>
  <c r="E42" i="9"/>
  <c r="AC42" i="9"/>
  <c r="F42" i="9"/>
  <c r="AD42" i="9"/>
  <c r="G42" i="9"/>
  <c r="AE42" i="9"/>
  <c r="H42" i="9"/>
  <c r="AF42" i="9"/>
  <c r="I42" i="9"/>
  <c r="AG42" i="9"/>
  <c r="J42" i="9"/>
  <c r="AH42" i="9"/>
  <c r="K42" i="9"/>
  <c r="AI42" i="9"/>
  <c r="L42" i="9"/>
  <c r="AJ42" i="9"/>
  <c r="M42" i="9"/>
  <c r="AK42" i="9"/>
  <c r="E43" i="9"/>
  <c r="AC43" i="9"/>
  <c r="F43" i="9"/>
  <c r="AD43" i="9"/>
  <c r="G43" i="9"/>
  <c r="AE43" i="9"/>
  <c r="H43" i="9"/>
  <c r="AF43" i="9"/>
  <c r="I43" i="9"/>
  <c r="AG43" i="9"/>
  <c r="J43" i="9"/>
  <c r="AH43" i="9"/>
  <c r="K43" i="9"/>
  <c r="AI43" i="9"/>
  <c r="L43" i="9"/>
  <c r="AJ43" i="9"/>
  <c r="M43" i="9"/>
  <c r="AK43" i="9"/>
  <c r="E44" i="9"/>
  <c r="AC44" i="9"/>
  <c r="F44" i="9"/>
  <c r="AD44" i="9"/>
  <c r="G44" i="9"/>
  <c r="AE44" i="9"/>
  <c r="H44" i="9"/>
  <c r="AF44" i="9"/>
  <c r="I44" i="9"/>
  <c r="AG44" i="9"/>
  <c r="J44" i="9"/>
  <c r="AH44" i="9"/>
  <c r="K44" i="9"/>
  <c r="AI44" i="9"/>
  <c r="L44" i="9"/>
  <c r="AJ44" i="9"/>
  <c r="M44" i="9"/>
  <c r="AK44" i="9"/>
  <c r="E45" i="9"/>
  <c r="AC45" i="9"/>
  <c r="F45" i="9"/>
  <c r="AD45" i="9"/>
  <c r="G45" i="9"/>
  <c r="AE45" i="9"/>
  <c r="H45" i="9"/>
  <c r="AF45" i="9"/>
  <c r="I45" i="9"/>
  <c r="AG45" i="9"/>
  <c r="J45" i="9"/>
  <c r="AH45" i="9"/>
  <c r="K45" i="9"/>
  <c r="AI45" i="9"/>
  <c r="L45" i="9"/>
  <c r="AJ45" i="9"/>
  <c r="M45" i="9"/>
  <c r="AK45" i="9"/>
  <c r="E46" i="9"/>
  <c r="AC46" i="9"/>
  <c r="F46" i="9"/>
  <c r="AD46" i="9"/>
  <c r="G46" i="9"/>
  <c r="AE46" i="9"/>
  <c r="H46" i="9"/>
  <c r="AF46" i="9"/>
  <c r="I46" i="9"/>
  <c r="AG46" i="9"/>
  <c r="J46" i="9"/>
  <c r="AH46" i="9"/>
  <c r="K46" i="9"/>
  <c r="AI46" i="9"/>
  <c r="L46" i="9"/>
  <c r="AJ46" i="9"/>
  <c r="M46" i="9"/>
  <c r="AK46" i="9"/>
  <c r="E47" i="9"/>
  <c r="AC47" i="9"/>
  <c r="F47" i="9"/>
  <c r="AD47" i="9"/>
  <c r="G47" i="9"/>
  <c r="AE47" i="9"/>
  <c r="H47" i="9"/>
  <c r="AF47" i="9"/>
  <c r="I47" i="9"/>
  <c r="AG47" i="9"/>
  <c r="J47" i="9"/>
  <c r="AH47" i="9"/>
  <c r="K47" i="9"/>
  <c r="AI47" i="9"/>
  <c r="L47" i="9"/>
  <c r="AJ47" i="9"/>
  <c r="M47" i="9"/>
  <c r="AK47" i="9"/>
  <c r="E48" i="9"/>
  <c r="AC48" i="9"/>
  <c r="F48" i="9"/>
  <c r="AD48" i="9"/>
  <c r="G48" i="9"/>
  <c r="AE48" i="9"/>
  <c r="H48" i="9"/>
  <c r="AF48" i="9"/>
  <c r="I48" i="9"/>
  <c r="AG48" i="9"/>
  <c r="J48" i="9"/>
  <c r="AH48" i="9"/>
  <c r="K48" i="9"/>
  <c r="AI48" i="9"/>
  <c r="L48" i="9"/>
  <c r="AJ48" i="9"/>
  <c r="M48" i="9"/>
  <c r="AK48" i="9"/>
  <c r="E49" i="9"/>
  <c r="AC49" i="9"/>
  <c r="F49" i="9"/>
  <c r="AD49" i="9"/>
  <c r="G49" i="9"/>
  <c r="AE49" i="9"/>
  <c r="H49" i="9"/>
  <c r="AF49" i="9"/>
  <c r="I49" i="9"/>
  <c r="AG49" i="9"/>
  <c r="J49" i="9"/>
  <c r="AH49" i="9"/>
  <c r="K49" i="9"/>
  <c r="AI49" i="9"/>
  <c r="L49" i="9"/>
  <c r="AJ49" i="9"/>
  <c r="M49" i="9"/>
  <c r="AK49" i="9"/>
  <c r="E50" i="9"/>
  <c r="AC50" i="9"/>
  <c r="F50" i="9"/>
  <c r="AD50" i="9"/>
  <c r="G50" i="9"/>
  <c r="AE50" i="9"/>
  <c r="H50" i="9"/>
  <c r="AF50" i="9"/>
  <c r="I50" i="9"/>
  <c r="AG50" i="9"/>
  <c r="J50" i="9"/>
  <c r="AH50" i="9"/>
  <c r="K50" i="9"/>
  <c r="AI50" i="9"/>
  <c r="L50" i="9"/>
  <c r="AJ50" i="9"/>
  <c r="M50" i="9"/>
  <c r="AK50" i="9"/>
  <c r="E51" i="9"/>
  <c r="AC51" i="9"/>
  <c r="F51" i="9"/>
  <c r="AD51" i="9"/>
  <c r="G51" i="9"/>
  <c r="AE51" i="9"/>
  <c r="H51" i="9"/>
  <c r="AF51" i="9"/>
  <c r="I51" i="9"/>
  <c r="AG51" i="9"/>
  <c r="J51" i="9"/>
  <c r="AH51" i="9"/>
  <c r="K51" i="9"/>
  <c r="AI51" i="9"/>
  <c r="L51" i="9"/>
  <c r="AJ51" i="9"/>
  <c r="M51" i="9"/>
  <c r="AK51" i="9"/>
  <c r="E52" i="9"/>
  <c r="AC52" i="9"/>
  <c r="F52" i="9"/>
  <c r="AD52" i="9"/>
  <c r="G52" i="9"/>
  <c r="AE52" i="9"/>
  <c r="H52" i="9"/>
  <c r="AF52" i="9"/>
  <c r="I52" i="9"/>
  <c r="AG52" i="9"/>
  <c r="J52" i="9"/>
  <c r="AH52" i="9"/>
  <c r="K52" i="9"/>
  <c r="AI52" i="9"/>
  <c r="L52" i="9"/>
  <c r="AJ52" i="9"/>
  <c r="M52" i="9"/>
  <c r="AK52" i="9"/>
  <c r="E53" i="9"/>
  <c r="AC53" i="9"/>
  <c r="F53" i="9"/>
  <c r="AD53" i="9"/>
  <c r="G53" i="9"/>
  <c r="AE53" i="9"/>
  <c r="H53" i="9"/>
  <c r="AF53" i="9"/>
  <c r="I53" i="9"/>
  <c r="AG53" i="9"/>
  <c r="J53" i="9"/>
  <c r="AH53" i="9"/>
  <c r="K53" i="9"/>
  <c r="AI53" i="9"/>
  <c r="L53" i="9"/>
  <c r="AJ53" i="9"/>
  <c r="M53" i="9"/>
  <c r="AK53" i="9"/>
  <c r="E54" i="9"/>
  <c r="AC54" i="9"/>
  <c r="F54" i="9"/>
  <c r="AD54" i="9"/>
  <c r="G54" i="9"/>
  <c r="AE54" i="9"/>
  <c r="H54" i="9"/>
  <c r="AF54" i="9"/>
  <c r="I54" i="9"/>
  <c r="AG54" i="9"/>
  <c r="J54" i="9"/>
  <c r="AH54" i="9"/>
  <c r="K54" i="9"/>
  <c r="AI54" i="9"/>
  <c r="L54" i="9"/>
  <c r="AJ54" i="9"/>
  <c r="M54" i="9"/>
  <c r="AK54" i="9"/>
  <c r="E55" i="9"/>
  <c r="AC55" i="9"/>
  <c r="F55" i="9"/>
  <c r="AD55" i="9"/>
  <c r="G55" i="9"/>
  <c r="AE55" i="9"/>
  <c r="H55" i="9"/>
  <c r="AF55" i="9"/>
  <c r="I55" i="9"/>
  <c r="AG55" i="9"/>
  <c r="J55" i="9"/>
  <c r="AH55" i="9"/>
  <c r="K55" i="9"/>
  <c r="AI55" i="9"/>
  <c r="L55" i="9"/>
  <c r="AJ55" i="9"/>
  <c r="M55" i="9"/>
  <c r="AK55" i="9"/>
  <c r="E56" i="9"/>
  <c r="AC56" i="9"/>
  <c r="F56" i="9"/>
  <c r="AD56" i="9"/>
  <c r="G56" i="9"/>
  <c r="AE56" i="9"/>
  <c r="H56" i="9"/>
  <c r="AF56" i="9"/>
  <c r="I56" i="9"/>
  <c r="AG56" i="9"/>
  <c r="J56" i="9"/>
  <c r="AH56" i="9"/>
  <c r="K56" i="9"/>
  <c r="AI56" i="9"/>
  <c r="L56" i="9"/>
  <c r="AJ56" i="9"/>
  <c r="M56" i="9"/>
  <c r="AK56" i="9"/>
  <c r="E57" i="9"/>
  <c r="AC57" i="9"/>
  <c r="F57" i="9"/>
  <c r="AD57" i="9"/>
  <c r="G57" i="9"/>
  <c r="AE57" i="9"/>
  <c r="H57" i="9"/>
  <c r="AF57" i="9"/>
  <c r="I57" i="9"/>
  <c r="AG57" i="9"/>
  <c r="J57" i="9"/>
  <c r="AH57" i="9"/>
  <c r="K57" i="9"/>
  <c r="AI57" i="9"/>
  <c r="L57" i="9"/>
  <c r="AJ57" i="9"/>
  <c r="M57" i="9"/>
  <c r="AK57" i="9"/>
  <c r="E58" i="9"/>
  <c r="AC58" i="9"/>
  <c r="F58" i="9"/>
  <c r="AD58" i="9"/>
  <c r="G58" i="9"/>
  <c r="AE58" i="9"/>
  <c r="H58" i="9"/>
  <c r="AF58" i="9"/>
  <c r="I58" i="9"/>
  <c r="AG58" i="9"/>
  <c r="J58" i="9"/>
  <c r="AH58" i="9"/>
  <c r="K58" i="9"/>
  <c r="AI58" i="9"/>
  <c r="L58" i="9"/>
  <c r="AJ58" i="9"/>
  <c r="M58" i="9"/>
  <c r="AK58" i="9"/>
  <c r="E59" i="9"/>
  <c r="AC59" i="9"/>
  <c r="F59" i="9"/>
  <c r="AD59" i="9"/>
  <c r="G59" i="9"/>
  <c r="AE59" i="9"/>
  <c r="H59" i="9"/>
  <c r="AF59" i="9"/>
  <c r="I59" i="9"/>
  <c r="AG59" i="9"/>
  <c r="J59" i="9"/>
  <c r="AH59" i="9"/>
  <c r="K59" i="9"/>
  <c r="AI59" i="9"/>
  <c r="L59" i="9"/>
  <c r="AJ59" i="9"/>
  <c r="M59" i="9"/>
  <c r="AK59" i="9"/>
  <c r="E60" i="9"/>
  <c r="AC60" i="9"/>
  <c r="F60" i="9"/>
  <c r="AD60" i="9"/>
  <c r="G60" i="9"/>
  <c r="AE60" i="9"/>
  <c r="H60" i="9"/>
  <c r="AF60" i="9"/>
  <c r="I60" i="9"/>
  <c r="AG60" i="9"/>
  <c r="J60" i="9"/>
  <c r="AH60" i="9"/>
  <c r="K60" i="9"/>
  <c r="AI60" i="9"/>
  <c r="L60" i="9"/>
  <c r="AJ60" i="9"/>
  <c r="M60" i="9"/>
  <c r="AK60" i="9"/>
  <c r="E61" i="9"/>
  <c r="AC61" i="9"/>
  <c r="F61" i="9"/>
  <c r="AD61" i="9"/>
  <c r="G61" i="9"/>
  <c r="AE61" i="9"/>
  <c r="H61" i="9"/>
  <c r="AF61" i="9"/>
  <c r="I61" i="9"/>
  <c r="AG61" i="9"/>
  <c r="J61" i="9"/>
  <c r="AH61" i="9"/>
  <c r="K61" i="9"/>
  <c r="AI61" i="9"/>
  <c r="L61" i="9"/>
  <c r="AJ61" i="9"/>
  <c r="M61" i="9"/>
  <c r="AK61" i="9"/>
  <c r="E62" i="9"/>
  <c r="AC62" i="9"/>
  <c r="F62" i="9"/>
  <c r="AD62" i="9"/>
  <c r="G62" i="9"/>
  <c r="AE62" i="9"/>
  <c r="H62" i="9"/>
  <c r="AF62" i="9"/>
  <c r="I62" i="9"/>
  <c r="AG62" i="9"/>
  <c r="J62" i="9"/>
  <c r="AH62" i="9"/>
  <c r="K62" i="9"/>
  <c r="AI62" i="9"/>
  <c r="L62" i="9"/>
  <c r="AJ62" i="9"/>
  <c r="M62" i="9"/>
  <c r="AK62" i="9"/>
  <c r="E63" i="9"/>
  <c r="AC63" i="9"/>
  <c r="F63" i="9"/>
  <c r="AD63" i="9"/>
  <c r="G63" i="9"/>
  <c r="AE63" i="9"/>
  <c r="H63" i="9"/>
  <c r="AF63" i="9"/>
  <c r="I63" i="9"/>
  <c r="AG63" i="9"/>
  <c r="J63" i="9"/>
  <c r="AH63" i="9"/>
  <c r="K63" i="9"/>
  <c r="AI63" i="9"/>
  <c r="L63" i="9"/>
  <c r="AJ63" i="9"/>
  <c r="M63" i="9"/>
  <c r="AK63" i="9"/>
  <c r="E64" i="9"/>
  <c r="AC64" i="9"/>
  <c r="F64" i="9"/>
  <c r="AD64" i="9"/>
  <c r="G64" i="9"/>
  <c r="AE64" i="9"/>
  <c r="H64" i="9"/>
  <c r="AF64" i="9"/>
  <c r="I64" i="9"/>
  <c r="AG64" i="9"/>
  <c r="J64" i="9"/>
  <c r="AH64" i="9"/>
  <c r="K64" i="9"/>
  <c r="AI64" i="9"/>
  <c r="L64" i="9"/>
  <c r="AJ64" i="9"/>
  <c r="M64" i="9"/>
  <c r="AK64" i="9"/>
  <c r="E65" i="9"/>
  <c r="AC65" i="9"/>
  <c r="F65" i="9"/>
  <c r="AD65" i="9"/>
  <c r="G65" i="9"/>
  <c r="AE65" i="9"/>
  <c r="H65" i="9"/>
  <c r="AF65" i="9"/>
  <c r="I65" i="9"/>
  <c r="AG65" i="9"/>
  <c r="J65" i="9"/>
  <c r="AH65" i="9"/>
  <c r="K65" i="9"/>
  <c r="AI65" i="9"/>
  <c r="L65" i="9"/>
  <c r="AJ65" i="9"/>
  <c r="M65" i="9"/>
  <c r="AK65" i="9"/>
  <c r="E66" i="9"/>
  <c r="AC66" i="9"/>
  <c r="F66" i="9"/>
  <c r="AD66" i="9"/>
  <c r="G66" i="9"/>
  <c r="AE66" i="9"/>
  <c r="H66" i="9"/>
  <c r="AF66" i="9"/>
  <c r="I66" i="9"/>
  <c r="AG66" i="9"/>
  <c r="J66" i="9"/>
  <c r="AH66" i="9"/>
  <c r="K66" i="9"/>
  <c r="AI66" i="9"/>
  <c r="L66" i="9"/>
  <c r="AJ66" i="9"/>
  <c r="M66" i="9"/>
  <c r="AK66" i="9"/>
  <c r="E67" i="9"/>
  <c r="AC67" i="9"/>
  <c r="F67" i="9"/>
  <c r="AD67" i="9"/>
  <c r="G67" i="9"/>
  <c r="AE67" i="9"/>
  <c r="H67" i="9"/>
  <c r="AF67" i="9"/>
  <c r="I67" i="9"/>
  <c r="AG67" i="9"/>
  <c r="J67" i="9"/>
  <c r="AH67" i="9"/>
  <c r="K67" i="9"/>
  <c r="AI67" i="9"/>
  <c r="L67" i="9"/>
  <c r="AJ67" i="9"/>
  <c r="M67" i="9"/>
  <c r="AK67" i="9"/>
  <c r="E68" i="9"/>
  <c r="AC68" i="9"/>
  <c r="F68" i="9"/>
  <c r="AD68" i="9"/>
  <c r="G68" i="9"/>
  <c r="AE68" i="9"/>
  <c r="H68" i="9"/>
  <c r="AF68" i="9"/>
  <c r="I68" i="9"/>
  <c r="AG68" i="9"/>
  <c r="J68" i="9"/>
  <c r="AH68" i="9"/>
  <c r="K68" i="9"/>
  <c r="AI68" i="9"/>
  <c r="L68" i="9"/>
  <c r="AJ68" i="9"/>
  <c r="M68" i="9"/>
  <c r="AK68" i="9"/>
  <c r="E69" i="9"/>
  <c r="AC69" i="9"/>
  <c r="F69" i="9"/>
  <c r="AD69" i="9"/>
  <c r="G69" i="9"/>
  <c r="AE69" i="9"/>
  <c r="H69" i="9"/>
  <c r="AF69" i="9"/>
  <c r="I69" i="9"/>
  <c r="AG69" i="9"/>
  <c r="J69" i="9"/>
  <c r="AH69" i="9"/>
  <c r="K69" i="9"/>
  <c r="AI69" i="9"/>
  <c r="L69" i="9"/>
  <c r="AJ69" i="9"/>
  <c r="M69" i="9"/>
  <c r="AK69" i="9"/>
  <c r="E70" i="9"/>
  <c r="AC70" i="9"/>
  <c r="F70" i="9"/>
  <c r="AD70" i="9"/>
  <c r="G70" i="9"/>
  <c r="AE70" i="9"/>
  <c r="H70" i="9"/>
  <c r="AF70" i="9"/>
  <c r="I70" i="9"/>
  <c r="AG70" i="9"/>
  <c r="J70" i="9"/>
  <c r="AH70" i="9"/>
  <c r="K70" i="9"/>
  <c r="AI70" i="9"/>
  <c r="L70" i="9"/>
  <c r="AJ70" i="9"/>
  <c r="M70" i="9"/>
  <c r="AK70" i="9"/>
  <c r="E71" i="9"/>
  <c r="AC71" i="9"/>
  <c r="F71" i="9"/>
  <c r="AD71" i="9"/>
  <c r="G71" i="9"/>
  <c r="AE71" i="9"/>
  <c r="H71" i="9"/>
  <c r="AF71" i="9"/>
  <c r="I71" i="9"/>
  <c r="AG71" i="9"/>
  <c r="J71" i="9"/>
  <c r="AH71" i="9"/>
  <c r="K71" i="9"/>
  <c r="AI71" i="9"/>
  <c r="L71" i="9"/>
  <c r="AJ71" i="9"/>
  <c r="M71" i="9"/>
  <c r="AK71" i="9"/>
  <c r="E72" i="9"/>
  <c r="AC72" i="9"/>
  <c r="F72" i="9"/>
  <c r="AD72" i="9"/>
  <c r="G72" i="9"/>
  <c r="AE72" i="9"/>
  <c r="H72" i="9"/>
  <c r="AF72" i="9"/>
  <c r="I72" i="9"/>
  <c r="AG72" i="9"/>
  <c r="J72" i="9"/>
  <c r="AH72" i="9"/>
  <c r="K72" i="9"/>
  <c r="AI72" i="9"/>
  <c r="L72" i="9"/>
  <c r="AJ72" i="9"/>
  <c r="M72" i="9"/>
  <c r="AK72" i="9"/>
  <c r="E73" i="9"/>
  <c r="AC73" i="9"/>
  <c r="F73" i="9"/>
  <c r="AD73" i="9"/>
  <c r="G73" i="9"/>
  <c r="AE73" i="9"/>
  <c r="H73" i="9"/>
  <c r="AF73" i="9"/>
  <c r="I73" i="9"/>
  <c r="AG73" i="9"/>
  <c r="J73" i="9"/>
  <c r="AH73" i="9"/>
  <c r="K73" i="9"/>
  <c r="AI73" i="9"/>
  <c r="L73" i="9"/>
  <c r="AJ73" i="9"/>
  <c r="M73" i="9"/>
  <c r="AK73" i="9"/>
  <c r="AC74" i="9"/>
  <c r="F74" i="9"/>
  <c r="AD74" i="9"/>
  <c r="G74" i="9"/>
  <c r="AE74" i="9"/>
  <c r="H74" i="9"/>
  <c r="AF74" i="9"/>
  <c r="I74" i="9"/>
  <c r="AG74" i="9"/>
  <c r="J74" i="9"/>
  <c r="AH74" i="9"/>
  <c r="K74" i="9"/>
  <c r="AI74" i="9"/>
  <c r="L74" i="9"/>
  <c r="AJ74" i="9"/>
  <c r="M74" i="9"/>
  <c r="AK74" i="9"/>
  <c r="E75" i="9"/>
  <c r="AC75" i="9"/>
  <c r="F75" i="9"/>
  <c r="AD75" i="9"/>
  <c r="G75" i="9"/>
  <c r="AE75" i="9"/>
  <c r="H75" i="9"/>
  <c r="AF75" i="9"/>
  <c r="I75" i="9"/>
  <c r="AG75" i="9"/>
  <c r="J75" i="9"/>
  <c r="AH75" i="9"/>
  <c r="K75" i="9"/>
  <c r="AI75" i="9"/>
  <c r="L75" i="9"/>
  <c r="AJ75" i="9"/>
  <c r="M75" i="9"/>
  <c r="AK75" i="9"/>
  <c r="E76" i="9"/>
  <c r="AC76" i="9"/>
  <c r="F76" i="9"/>
  <c r="AD76" i="9"/>
  <c r="G76" i="9"/>
  <c r="AE76" i="9"/>
  <c r="H76" i="9"/>
  <c r="AF76" i="9"/>
  <c r="I76" i="9"/>
  <c r="AG76" i="9"/>
  <c r="J76" i="9"/>
  <c r="AH76" i="9"/>
  <c r="K76" i="9"/>
  <c r="AI76" i="9"/>
  <c r="L76" i="9"/>
  <c r="AJ76" i="9"/>
  <c r="M76" i="9"/>
  <c r="AK76" i="9"/>
  <c r="E77" i="9"/>
  <c r="AC77" i="9"/>
  <c r="F77" i="9"/>
  <c r="AD77" i="9"/>
  <c r="G77" i="9"/>
  <c r="AE77" i="9"/>
  <c r="H77" i="9"/>
  <c r="AF77" i="9"/>
  <c r="I77" i="9"/>
  <c r="AG77" i="9"/>
  <c r="J77" i="9"/>
  <c r="AH77" i="9"/>
  <c r="K77" i="9"/>
  <c r="AI77" i="9"/>
  <c r="L77" i="9"/>
  <c r="AJ77" i="9"/>
  <c r="M77" i="9"/>
  <c r="AK77" i="9"/>
  <c r="E78" i="9"/>
  <c r="AC78" i="9"/>
  <c r="F78" i="9"/>
  <c r="AD78" i="9"/>
  <c r="G78" i="9"/>
  <c r="AE78" i="9"/>
  <c r="H78" i="9"/>
  <c r="AF78" i="9"/>
  <c r="I78" i="9"/>
  <c r="AG78" i="9"/>
  <c r="J78" i="9"/>
  <c r="AH78" i="9"/>
  <c r="K78" i="9"/>
  <c r="AI78" i="9"/>
  <c r="L78" i="9"/>
  <c r="AJ78" i="9"/>
  <c r="M78" i="9"/>
  <c r="AK78" i="9"/>
  <c r="E79" i="9"/>
  <c r="AC79" i="9"/>
  <c r="F79" i="9"/>
  <c r="AD79" i="9"/>
  <c r="G79" i="9"/>
  <c r="AE79" i="9"/>
  <c r="H79" i="9"/>
  <c r="AF79" i="9"/>
  <c r="I79" i="9"/>
  <c r="AG79" i="9"/>
  <c r="J79" i="9"/>
  <c r="AH79" i="9"/>
  <c r="K79" i="9"/>
  <c r="AI79" i="9"/>
  <c r="L79" i="9"/>
  <c r="AJ79" i="9"/>
  <c r="M79" i="9"/>
  <c r="AK79" i="9"/>
  <c r="E80" i="9"/>
  <c r="AC80" i="9"/>
  <c r="F80" i="9"/>
  <c r="AD80" i="9"/>
  <c r="G80" i="9"/>
  <c r="AE80" i="9"/>
  <c r="H80" i="9"/>
  <c r="AF80" i="9"/>
  <c r="I80" i="9"/>
  <c r="AG80" i="9"/>
  <c r="J80" i="9"/>
  <c r="AH80" i="9"/>
  <c r="K80" i="9"/>
  <c r="AI80" i="9"/>
  <c r="L80" i="9"/>
  <c r="AJ80" i="9"/>
  <c r="M80" i="9"/>
  <c r="AK80" i="9"/>
  <c r="E81" i="9"/>
  <c r="AC81" i="9"/>
  <c r="F81" i="9"/>
  <c r="AD81" i="9"/>
  <c r="G81" i="9"/>
  <c r="AE81" i="9"/>
  <c r="H81" i="9"/>
  <c r="AF81" i="9"/>
  <c r="I81" i="9"/>
  <c r="AG81" i="9"/>
  <c r="J81" i="9"/>
  <c r="AH81" i="9"/>
  <c r="K81" i="9"/>
  <c r="AI81" i="9"/>
  <c r="L81" i="9"/>
  <c r="AJ81" i="9"/>
  <c r="M81" i="9"/>
  <c r="AK81" i="9"/>
  <c r="E82" i="9"/>
  <c r="AC82" i="9"/>
  <c r="F82" i="9"/>
  <c r="AD82" i="9"/>
  <c r="G82" i="9"/>
  <c r="AE82" i="9"/>
  <c r="H82" i="9"/>
  <c r="AF82" i="9"/>
  <c r="I82" i="9"/>
  <c r="AG82" i="9"/>
  <c r="J82" i="9"/>
  <c r="AH82" i="9"/>
  <c r="K82" i="9"/>
  <c r="AI82" i="9"/>
  <c r="L82" i="9"/>
  <c r="AJ82" i="9"/>
  <c r="M82" i="9"/>
  <c r="AK82" i="9"/>
  <c r="E83" i="9"/>
  <c r="AC83" i="9"/>
  <c r="F83" i="9"/>
  <c r="AD83" i="9"/>
  <c r="G83" i="9"/>
  <c r="AE83" i="9"/>
  <c r="H83" i="9"/>
  <c r="AF83" i="9"/>
  <c r="I83" i="9"/>
  <c r="AG83" i="9"/>
  <c r="J83" i="9"/>
  <c r="AH83" i="9"/>
  <c r="K83" i="9"/>
  <c r="AI83" i="9"/>
  <c r="L83" i="9"/>
  <c r="AJ83" i="9"/>
  <c r="M83" i="9"/>
  <c r="AK83" i="9"/>
  <c r="E84" i="9"/>
  <c r="AC84" i="9"/>
  <c r="F84" i="9"/>
  <c r="AD84" i="9"/>
  <c r="G84" i="9"/>
  <c r="AE84" i="9"/>
  <c r="H84" i="9"/>
  <c r="AF84" i="9"/>
  <c r="I84" i="9"/>
  <c r="AG84" i="9"/>
  <c r="J84" i="9"/>
  <c r="AH84" i="9"/>
  <c r="K84" i="9"/>
  <c r="AI84" i="9"/>
  <c r="L84" i="9"/>
  <c r="AJ84" i="9"/>
  <c r="M84" i="9"/>
  <c r="AK84" i="9"/>
  <c r="E85" i="9"/>
  <c r="AC85" i="9"/>
  <c r="F85" i="9"/>
  <c r="AD85" i="9"/>
  <c r="G85" i="9"/>
  <c r="AE85" i="9"/>
  <c r="H85" i="9"/>
  <c r="AF85" i="9"/>
  <c r="I85" i="9"/>
  <c r="AG85" i="9"/>
  <c r="J85" i="9"/>
  <c r="AH85" i="9"/>
  <c r="K85" i="9"/>
  <c r="AI85" i="9"/>
  <c r="L85" i="9"/>
  <c r="AJ85" i="9"/>
  <c r="M85" i="9"/>
  <c r="AK85" i="9"/>
  <c r="E86" i="9"/>
  <c r="AC86" i="9"/>
  <c r="F86" i="9"/>
  <c r="AD86" i="9"/>
  <c r="G86" i="9"/>
  <c r="AE86" i="9"/>
  <c r="H86" i="9"/>
  <c r="AF86" i="9"/>
  <c r="I86" i="9"/>
  <c r="AG86" i="9"/>
  <c r="J86" i="9"/>
  <c r="AH86" i="9"/>
  <c r="K86" i="9"/>
  <c r="AI86" i="9"/>
  <c r="L86" i="9"/>
  <c r="AJ86" i="9"/>
  <c r="M86" i="9"/>
  <c r="AK86" i="9"/>
  <c r="E87" i="9"/>
  <c r="AC87" i="9"/>
  <c r="F87" i="9"/>
  <c r="AD87" i="9"/>
  <c r="G87" i="9"/>
  <c r="AE87" i="9"/>
  <c r="H87" i="9"/>
  <c r="AF87" i="9"/>
  <c r="I87" i="9"/>
  <c r="AG87" i="9"/>
  <c r="J87" i="9"/>
  <c r="AH87" i="9"/>
  <c r="K87" i="9"/>
  <c r="AI87" i="9"/>
  <c r="L87" i="9"/>
  <c r="AJ87" i="9"/>
  <c r="M87" i="9"/>
  <c r="AK87" i="9"/>
  <c r="E88" i="9"/>
  <c r="AC88" i="9"/>
  <c r="F88" i="9"/>
  <c r="AD88" i="9"/>
  <c r="G88" i="9"/>
  <c r="AE88" i="9"/>
  <c r="H88" i="9"/>
  <c r="AF88" i="9"/>
  <c r="I88" i="9"/>
  <c r="AG88" i="9"/>
  <c r="J88" i="9"/>
  <c r="AH88" i="9"/>
  <c r="K88" i="9"/>
  <c r="AI88" i="9"/>
  <c r="L88" i="9"/>
  <c r="AJ88" i="9"/>
  <c r="M88" i="9"/>
  <c r="AK88" i="9"/>
  <c r="E89" i="9"/>
  <c r="AC89" i="9"/>
  <c r="F89" i="9"/>
  <c r="AD89" i="9"/>
  <c r="G89" i="9"/>
  <c r="AE89" i="9"/>
  <c r="H89" i="9"/>
  <c r="AF89" i="9"/>
  <c r="I89" i="9"/>
  <c r="AG89" i="9"/>
  <c r="J89" i="9"/>
  <c r="AH89" i="9"/>
  <c r="K89" i="9"/>
  <c r="AI89" i="9"/>
  <c r="L89" i="9"/>
  <c r="AJ89" i="9"/>
  <c r="M89" i="9"/>
  <c r="AK89" i="9"/>
  <c r="E90" i="9"/>
  <c r="AC90" i="9"/>
  <c r="F90" i="9"/>
  <c r="AD90" i="9"/>
  <c r="G90" i="9"/>
  <c r="AE90" i="9"/>
  <c r="H90" i="9"/>
  <c r="AF90" i="9"/>
  <c r="I90" i="9"/>
  <c r="AG90" i="9"/>
  <c r="J90" i="9"/>
  <c r="AH90" i="9"/>
  <c r="K90" i="9"/>
  <c r="AI90" i="9"/>
  <c r="L90" i="9"/>
  <c r="AJ90" i="9"/>
  <c r="M90" i="9"/>
  <c r="AK90" i="9"/>
  <c r="D11" i="9"/>
  <c r="AB11" i="9"/>
  <c r="D12" i="9"/>
  <c r="AB12" i="9"/>
  <c r="D13" i="9"/>
  <c r="AB13" i="9"/>
  <c r="D14" i="9"/>
  <c r="AB14" i="9"/>
  <c r="D15" i="9"/>
  <c r="AB15" i="9"/>
  <c r="D16" i="9"/>
  <c r="AB16" i="9"/>
  <c r="D17" i="9"/>
  <c r="AB17" i="9"/>
  <c r="D18" i="9"/>
  <c r="AB18" i="9"/>
  <c r="D19" i="9"/>
  <c r="AB19" i="9"/>
  <c r="D20" i="9"/>
  <c r="AB20" i="9"/>
  <c r="D21" i="9"/>
  <c r="AB21" i="9"/>
  <c r="D22" i="9"/>
  <c r="AB22" i="9"/>
  <c r="D23" i="9"/>
  <c r="AB23" i="9"/>
  <c r="D24" i="9"/>
  <c r="AB24" i="9"/>
  <c r="D25" i="9"/>
  <c r="AB25" i="9"/>
  <c r="D26" i="9"/>
  <c r="AB26" i="9"/>
  <c r="D27" i="9"/>
  <c r="AB27" i="9"/>
  <c r="D28" i="9"/>
  <c r="AB28" i="9"/>
  <c r="D29" i="9"/>
  <c r="AB29" i="9"/>
  <c r="D30" i="9"/>
  <c r="AB30" i="9"/>
  <c r="D31" i="9"/>
  <c r="AB31" i="9"/>
  <c r="D32" i="9"/>
  <c r="AB32" i="9"/>
  <c r="D33" i="9"/>
  <c r="AB33" i="9"/>
  <c r="D34" i="9"/>
  <c r="AB34" i="9"/>
  <c r="D35" i="9"/>
  <c r="AB35" i="9"/>
  <c r="D36" i="9"/>
  <c r="AB36" i="9"/>
  <c r="D37" i="9"/>
  <c r="AB37" i="9"/>
  <c r="D38" i="9"/>
  <c r="AB38" i="9"/>
  <c r="D39" i="9"/>
  <c r="AB39" i="9"/>
  <c r="D40" i="9"/>
  <c r="AB40" i="9"/>
  <c r="D41" i="9"/>
  <c r="AB41" i="9"/>
  <c r="D42" i="9"/>
  <c r="AB42" i="9"/>
  <c r="D43" i="9"/>
  <c r="AB43" i="9"/>
  <c r="D44" i="9"/>
  <c r="AB44" i="9"/>
  <c r="D45" i="9"/>
  <c r="AB45" i="9"/>
  <c r="D46" i="9"/>
  <c r="AB46" i="9"/>
  <c r="D47" i="9"/>
  <c r="AB47" i="9"/>
  <c r="D48" i="9"/>
  <c r="AB48" i="9"/>
  <c r="D49" i="9"/>
  <c r="AB49" i="9"/>
  <c r="D50" i="9"/>
  <c r="AB50" i="9"/>
  <c r="D51" i="9"/>
  <c r="AB51" i="9"/>
  <c r="D52" i="9"/>
  <c r="AB52" i="9"/>
  <c r="D53" i="9"/>
  <c r="AB53" i="9"/>
  <c r="D54" i="9"/>
  <c r="AB54" i="9"/>
  <c r="D55" i="9"/>
  <c r="AB55" i="9"/>
  <c r="D56" i="9"/>
  <c r="AB56" i="9"/>
  <c r="D57" i="9"/>
  <c r="AB57" i="9"/>
  <c r="D58" i="9"/>
  <c r="AB58" i="9"/>
  <c r="D59" i="9"/>
  <c r="AB59" i="9"/>
  <c r="D60" i="9"/>
  <c r="AB60" i="9"/>
  <c r="D61" i="9"/>
  <c r="AB61" i="9"/>
  <c r="D62" i="9"/>
  <c r="AB62" i="9"/>
  <c r="D63" i="9"/>
  <c r="AB63" i="9"/>
  <c r="D64" i="9"/>
  <c r="AB64" i="9"/>
  <c r="D65" i="9"/>
  <c r="AB65" i="9"/>
  <c r="D66" i="9"/>
  <c r="AB66" i="9"/>
  <c r="D67" i="9"/>
  <c r="AB67" i="9"/>
  <c r="D68" i="9"/>
  <c r="AB68" i="9"/>
  <c r="D69" i="9"/>
  <c r="AB69" i="9"/>
  <c r="D70" i="9"/>
  <c r="AB70" i="9"/>
  <c r="D71" i="9"/>
  <c r="AB71" i="9"/>
  <c r="D72" i="9"/>
  <c r="AB72" i="9"/>
  <c r="D73" i="9"/>
  <c r="AB73" i="9"/>
  <c r="D74" i="9"/>
  <c r="AB74" i="9"/>
  <c r="D75" i="9"/>
  <c r="AB75" i="9"/>
  <c r="D76" i="9"/>
  <c r="AB76" i="9"/>
  <c r="D77" i="9"/>
  <c r="AB77" i="9"/>
  <c r="D78" i="9"/>
  <c r="AB78" i="9"/>
  <c r="D79" i="9"/>
  <c r="AB79" i="9"/>
  <c r="D80" i="9"/>
  <c r="AB80" i="9"/>
  <c r="D81" i="9"/>
  <c r="AB81" i="9"/>
  <c r="D82" i="9"/>
  <c r="AB82" i="9"/>
  <c r="D83" i="9"/>
  <c r="AB83" i="9"/>
  <c r="D84" i="9"/>
  <c r="AB84" i="9"/>
  <c r="D85" i="9"/>
  <c r="AB85" i="9"/>
  <c r="D86" i="9"/>
  <c r="AB86" i="9"/>
  <c r="D87" i="9"/>
  <c r="AB87" i="9"/>
  <c r="D88" i="9"/>
  <c r="AB88" i="9"/>
  <c r="D89" i="9"/>
  <c r="AB89" i="9"/>
  <c r="D90" i="9"/>
  <c r="AB90" i="9"/>
  <c r="Q10" i="9"/>
  <c r="R10" i="9"/>
  <c r="S10" i="9"/>
  <c r="T10" i="9"/>
  <c r="U10" i="9"/>
  <c r="V10" i="9"/>
  <c r="W10" i="9"/>
  <c r="X10" i="9"/>
  <c r="Y10" i="9"/>
  <c r="Q11" i="9"/>
  <c r="R11" i="9"/>
  <c r="S11" i="9"/>
  <c r="T11" i="9"/>
  <c r="U11" i="9"/>
  <c r="V11" i="9"/>
  <c r="W11" i="9"/>
  <c r="X11" i="9"/>
  <c r="Y11" i="9"/>
  <c r="Q12" i="9"/>
  <c r="R12" i="9"/>
  <c r="S12" i="9"/>
  <c r="T12" i="9"/>
  <c r="U12" i="9"/>
  <c r="V12" i="9"/>
  <c r="W12" i="9"/>
  <c r="X12" i="9"/>
  <c r="Y12" i="9"/>
  <c r="Q13" i="9"/>
  <c r="R13" i="9"/>
  <c r="S13" i="9"/>
  <c r="T13" i="9"/>
  <c r="U13" i="9"/>
  <c r="V13" i="9"/>
  <c r="W13" i="9"/>
  <c r="X13" i="9"/>
  <c r="Y13" i="9"/>
  <c r="Q14" i="9"/>
  <c r="R14" i="9"/>
  <c r="S14" i="9"/>
  <c r="T14" i="9"/>
  <c r="U14" i="9"/>
  <c r="V14" i="9"/>
  <c r="W14" i="9"/>
  <c r="X14" i="9"/>
  <c r="Y14" i="9"/>
  <c r="Q15" i="9"/>
  <c r="R15" i="9"/>
  <c r="S15" i="9"/>
  <c r="T15" i="9"/>
  <c r="U15" i="9"/>
  <c r="V15" i="9"/>
  <c r="W15" i="9"/>
  <c r="X15" i="9"/>
  <c r="Y15" i="9"/>
  <c r="Q16" i="9"/>
  <c r="R16" i="9"/>
  <c r="S16" i="9"/>
  <c r="T16" i="9"/>
  <c r="U16" i="9"/>
  <c r="V16" i="9"/>
  <c r="W16" i="9"/>
  <c r="X16" i="9"/>
  <c r="Y16" i="9"/>
  <c r="Q17" i="9"/>
  <c r="R17" i="9"/>
  <c r="S17" i="9"/>
  <c r="T17" i="9"/>
  <c r="U17" i="9"/>
  <c r="V17" i="9"/>
  <c r="W17" i="9"/>
  <c r="X17" i="9"/>
  <c r="Y17" i="9"/>
  <c r="Q18" i="9"/>
  <c r="R18" i="9"/>
  <c r="S18" i="9"/>
  <c r="T18" i="9"/>
  <c r="U18" i="9"/>
  <c r="V18" i="9"/>
  <c r="W18" i="9"/>
  <c r="X18" i="9"/>
  <c r="Y18" i="9"/>
  <c r="Q19" i="9"/>
  <c r="R19" i="9"/>
  <c r="S19" i="9"/>
  <c r="T19" i="9"/>
  <c r="U19" i="9"/>
  <c r="V19" i="9"/>
  <c r="W19" i="9"/>
  <c r="X19" i="9"/>
  <c r="Y19" i="9"/>
  <c r="Q20" i="9"/>
  <c r="R20" i="9"/>
  <c r="S20" i="9"/>
  <c r="T20" i="9"/>
  <c r="U20" i="9"/>
  <c r="V20" i="9"/>
  <c r="W20" i="9"/>
  <c r="X20" i="9"/>
  <c r="Y20" i="9"/>
  <c r="Q21" i="9"/>
  <c r="R21" i="9"/>
  <c r="S21" i="9"/>
  <c r="T21" i="9"/>
  <c r="U21" i="9"/>
  <c r="V21" i="9"/>
  <c r="W21" i="9"/>
  <c r="X21" i="9"/>
  <c r="Y21" i="9"/>
  <c r="Q22" i="9"/>
  <c r="R22" i="9"/>
  <c r="S22" i="9"/>
  <c r="T22" i="9"/>
  <c r="U22" i="9"/>
  <c r="V22" i="9"/>
  <c r="W22" i="9"/>
  <c r="X22" i="9"/>
  <c r="Y22" i="9"/>
  <c r="Q23" i="9"/>
  <c r="R23" i="9"/>
  <c r="S23" i="9"/>
  <c r="T23" i="9"/>
  <c r="U23" i="9"/>
  <c r="V23" i="9"/>
  <c r="W23" i="9"/>
  <c r="X23" i="9"/>
  <c r="Y23" i="9"/>
  <c r="Q24" i="9"/>
  <c r="R24" i="9"/>
  <c r="S24" i="9"/>
  <c r="T24" i="9"/>
  <c r="U24" i="9"/>
  <c r="V24" i="9"/>
  <c r="W24" i="9"/>
  <c r="X24" i="9"/>
  <c r="Y24" i="9"/>
  <c r="Q25" i="9"/>
  <c r="R25" i="9"/>
  <c r="S25" i="9"/>
  <c r="T25" i="9"/>
  <c r="U25" i="9"/>
  <c r="V25" i="9"/>
  <c r="W25" i="9"/>
  <c r="X25" i="9"/>
  <c r="Y25" i="9"/>
  <c r="Q26" i="9"/>
  <c r="R26" i="9"/>
  <c r="S26" i="9"/>
  <c r="T26" i="9"/>
  <c r="U26" i="9"/>
  <c r="V26" i="9"/>
  <c r="W26" i="9"/>
  <c r="X26" i="9"/>
  <c r="Y26" i="9"/>
  <c r="Q27" i="9"/>
  <c r="R27" i="9"/>
  <c r="S27" i="9"/>
  <c r="T27" i="9"/>
  <c r="U27" i="9"/>
  <c r="V27" i="9"/>
  <c r="W27" i="9"/>
  <c r="X27" i="9"/>
  <c r="Y27" i="9"/>
  <c r="Q28" i="9"/>
  <c r="R28" i="9"/>
  <c r="S28" i="9"/>
  <c r="T28" i="9"/>
  <c r="U28" i="9"/>
  <c r="V28" i="9"/>
  <c r="W28" i="9"/>
  <c r="X28" i="9"/>
  <c r="Y28" i="9"/>
  <c r="Q29" i="9"/>
  <c r="R29" i="9"/>
  <c r="S29" i="9"/>
  <c r="T29" i="9"/>
  <c r="U29" i="9"/>
  <c r="V29" i="9"/>
  <c r="W29" i="9"/>
  <c r="X29" i="9"/>
  <c r="Y29" i="9"/>
  <c r="Q30" i="9"/>
  <c r="R30" i="9"/>
  <c r="S30" i="9"/>
  <c r="T30" i="9"/>
  <c r="U30" i="9"/>
  <c r="V30" i="9"/>
  <c r="W30" i="9"/>
  <c r="X30" i="9"/>
  <c r="Y30" i="9"/>
  <c r="Q31" i="9"/>
  <c r="R31" i="9"/>
  <c r="S31" i="9"/>
  <c r="T31" i="9"/>
  <c r="U31" i="9"/>
  <c r="V31" i="9"/>
  <c r="W31" i="9"/>
  <c r="X31" i="9"/>
  <c r="Y31" i="9"/>
  <c r="Q32" i="9"/>
  <c r="R32" i="9"/>
  <c r="S32" i="9"/>
  <c r="T32" i="9"/>
  <c r="U32" i="9"/>
  <c r="V32" i="9"/>
  <c r="W32" i="9"/>
  <c r="X32" i="9"/>
  <c r="Y32" i="9"/>
  <c r="Q33" i="9"/>
  <c r="R33" i="9"/>
  <c r="S33" i="9"/>
  <c r="T33" i="9"/>
  <c r="U33" i="9"/>
  <c r="V33" i="9"/>
  <c r="W33" i="9"/>
  <c r="X33" i="9"/>
  <c r="Y33" i="9"/>
  <c r="Q34" i="9"/>
  <c r="R34" i="9"/>
  <c r="S34" i="9"/>
  <c r="T34" i="9"/>
  <c r="U34" i="9"/>
  <c r="V34" i="9"/>
  <c r="W34" i="9"/>
  <c r="X34" i="9"/>
  <c r="Y34" i="9"/>
  <c r="Q35" i="9"/>
  <c r="R35" i="9"/>
  <c r="S35" i="9"/>
  <c r="T35" i="9"/>
  <c r="U35" i="9"/>
  <c r="V35" i="9"/>
  <c r="W35" i="9"/>
  <c r="X35" i="9"/>
  <c r="Y35" i="9"/>
  <c r="Q36" i="9"/>
  <c r="R36" i="9"/>
  <c r="S36" i="9"/>
  <c r="T36" i="9"/>
  <c r="U36" i="9"/>
  <c r="V36" i="9"/>
  <c r="W36" i="9"/>
  <c r="X36" i="9"/>
  <c r="Y36" i="9"/>
  <c r="Q37" i="9"/>
  <c r="R37" i="9"/>
  <c r="S37" i="9"/>
  <c r="T37" i="9"/>
  <c r="U37" i="9"/>
  <c r="V37" i="9"/>
  <c r="W37" i="9"/>
  <c r="X37" i="9"/>
  <c r="Y37" i="9"/>
  <c r="Q38" i="9"/>
  <c r="R38" i="9"/>
  <c r="S38" i="9"/>
  <c r="T38" i="9"/>
  <c r="U38" i="9"/>
  <c r="V38" i="9"/>
  <c r="W38" i="9"/>
  <c r="X38" i="9"/>
  <c r="Y38" i="9"/>
  <c r="Q39" i="9"/>
  <c r="R39" i="9"/>
  <c r="S39" i="9"/>
  <c r="T39" i="9"/>
  <c r="U39" i="9"/>
  <c r="V39" i="9"/>
  <c r="W39" i="9"/>
  <c r="X39" i="9"/>
  <c r="Y39" i="9"/>
  <c r="Q40" i="9"/>
  <c r="R40" i="9"/>
  <c r="S40" i="9"/>
  <c r="T40" i="9"/>
  <c r="U40" i="9"/>
  <c r="V40" i="9"/>
  <c r="W40" i="9"/>
  <c r="X40" i="9"/>
  <c r="Y40" i="9"/>
  <c r="Q41" i="9"/>
  <c r="R41" i="9"/>
  <c r="S41" i="9"/>
  <c r="T41" i="9"/>
  <c r="U41" i="9"/>
  <c r="V41" i="9"/>
  <c r="W41" i="9"/>
  <c r="X41" i="9"/>
  <c r="Y41" i="9"/>
  <c r="Q42" i="9"/>
  <c r="R42" i="9"/>
  <c r="S42" i="9"/>
  <c r="T42" i="9"/>
  <c r="U42" i="9"/>
  <c r="V42" i="9"/>
  <c r="W42" i="9"/>
  <c r="X42" i="9"/>
  <c r="Y42" i="9"/>
  <c r="Q43" i="9"/>
  <c r="R43" i="9"/>
  <c r="S43" i="9"/>
  <c r="T43" i="9"/>
  <c r="U43" i="9"/>
  <c r="V43" i="9"/>
  <c r="W43" i="9"/>
  <c r="X43" i="9"/>
  <c r="Y43" i="9"/>
  <c r="Q44" i="9"/>
  <c r="R44" i="9"/>
  <c r="S44" i="9"/>
  <c r="T44" i="9"/>
  <c r="U44" i="9"/>
  <c r="V44" i="9"/>
  <c r="W44" i="9"/>
  <c r="X44" i="9"/>
  <c r="Y44" i="9"/>
  <c r="Q45" i="9"/>
  <c r="R45" i="9"/>
  <c r="S45" i="9"/>
  <c r="T45" i="9"/>
  <c r="U45" i="9"/>
  <c r="V45" i="9"/>
  <c r="W45" i="9"/>
  <c r="X45" i="9"/>
  <c r="Y45" i="9"/>
  <c r="Q46" i="9"/>
  <c r="R46" i="9"/>
  <c r="S46" i="9"/>
  <c r="T46" i="9"/>
  <c r="U46" i="9"/>
  <c r="V46" i="9"/>
  <c r="W46" i="9"/>
  <c r="X46" i="9"/>
  <c r="Y46" i="9"/>
  <c r="Q47" i="9"/>
  <c r="R47" i="9"/>
  <c r="S47" i="9"/>
  <c r="T47" i="9"/>
  <c r="U47" i="9"/>
  <c r="V47" i="9"/>
  <c r="W47" i="9"/>
  <c r="X47" i="9"/>
  <c r="Y47" i="9"/>
  <c r="Q48" i="9"/>
  <c r="R48" i="9"/>
  <c r="S48" i="9"/>
  <c r="T48" i="9"/>
  <c r="U48" i="9"/>
  <c r="V48" i="9"/>
  <c r="W48" i="9"/>
  <c r="X48" i="9"/>
  <c r="Y48" i="9"/>
  <c r="Q49" i="9"/>
  <c r="R49" i="9"/>
  <c r="S49" i="9"/>
  <c r="T49" i="9"/>
  <c r="U49" i="9"/>
  <c r="V49" i="9"/>
  <c r="W49" i="9"/>
  <c r="X49" i="9"/>
  <c r="Y49" i="9"/>
  <c r="Q50" i="9"/>
  <c r="R50" i="9"/>
  <c r="S50" i="9"/>
  <c r="T50" i="9"/>
  <c r="U50" i="9"/>
  <c r="V50" i="9"/>
  <c r="W50" i="9"/>
  <c r="X50" i="9"/>
  <c r="Y50" i="9"/>
  <c r="Q51" i="9"/>
  <c r="R51" i="9"/>
  <c r="S51" i="9"/>
  <c r="T51" i="9"/>
  <c r="U51" i="9"/>
  <c r="V51" i="9"/>
  <c r="W51" i="9"/>
  <c r="X51" i="9"/>
  <c r="Y51" i="9"/>
  <c r="Q52" i="9"/>
  <c r="R52" i="9"/>
  <c r="S52" i="9"/>
  <c r="T52" i="9"/>
  <c r="U52" i="9"/>
  <c r="V52" i="9"/>
  <c r="W52" i="9"/>
  <c r="X52" i="9"/>
  <c r="Y52" i="9"/>
  <c r="Q53" i="9"/>
  <c r="R53" i="9"/>
  <c r="S53" i="9"/>
  <c r="T53" i="9"/>
  <c r="U53" i="9"/>
  <c r="V53" i="9"/>
  <c r="W53" i="9"/>
  <c r="X53" i="9"/>
  <c r="Y53" i="9"/>
  <c r="Q54" i="9"/>
  <c r="R54" i="9"/>
  <c r="S54" i="9"/>
  <c r="T54" i="9"/>
  <c r="U54" i="9"/>
  <c r="V54" i="9"/>
  <c r="W54" i="9"/>
  <c r="X54" i="9"/>
  <c r="Y54" i="9"/>
  <c r="Q55" i="9"/>
  <c r="R55" i="9"/>
  <c r="S55" i="9"/>
  <c r="T55" i="9"/>
  <c r="U55" i="9"/>
  <c r="V55" i="9"/>
  <c r="W55" i="9"/>
  <c r="X55" i="9"/>
  <c r="Y55" i="9"/>
  <c r="Q56" i="9"/>
  <c r="R56" i="9"/>
  <c r="S56" i="9"/>
  <c r="T56" i="9"/>
  <c r="U56" i="9"/>
  <c r="V56" i="9"/>
  <c r="W56" i="9"/>
  <c r="X56" i="9"/>
  <c r="Y56" i="9"/>
  <c r="Q57" i="9"/>
  <c r="R57" i="9"/>
  <c r="S57" i="9"/>
  <c r="T57" i="9"/>
  <c r="U57" i="9"/>
  <c r="V57" i="9"/>
  <c r="W57" i="9"/>
  <c r="X57" i="9"/>
  <c r="Y57" i="9"/>
  <c r="Q58" i="9"/>
  <c r="R58" i="9"/>
  <c r="S58" i="9"/>
  <c r="T58" i="9"/>
  <c r="U58" i="9"/>
  <c r="V58" i="9"/>
  <c r="W58" i="9"/>
  <c r="X58" i="9"/>
  <c r="Y58" i="9"/>
  <c r="Q59" i="9"/>
  <c r="R59" i="9"/>
  <c r="S59" i="9"/>
  <c r="T59" i="9"/>
  <c r="U59" i="9"/>
  <c r="V59" i="9"/>
  <c r="W59" i="9"/>
  <c r="X59" i="9"/>
  <c r="Y59" i="9"/>
  <c r="Q60" i="9"/>
  <c r="R60" i="9"/>
  <c r="S60" i="9"/>
  <c r="T60" i="9"/>
  <c r="U60" i="9"/>
  <c r="V60" i="9"/>
  <c r="W60" i="9"/>
  <c r="X60" i="9"/>
  <c r="Y60" i="9"/>
  <c r="Q61" i="9"/>
  <c r="R61" i="9"/>
  <c r="S61" i="9"/>
  <c r="T61" i="9"/>
  <c r="U61" i="9"/>
  <c r="V61" i="9"/>
  <c r="W61" i="9"/>
  <c r="X61" i="9"/>
  <c r="Y61" i="9"/>
  <c r="Q62" i="9"/>
  <c r="R62" i="9"/>
  <c r="S62" i="9"/>
  <c r="T62" i="9"/>
  <c r="U62" i="9"/>
  <c r="V62" i="9"/>
  <c r="W62" i="9"/>
  <c r="X62" i="9"/>
  <c r="Y62" i="9"/>
  <c r="Q63" i="9"/>
  <c r="R63" i="9"/>
  <c r="S63" i="9"/>
  <c r="T63" i="9"/>
  <c r="U63" i="9"/>
  <c r="V63" i="9"/>
  <c r="W63" i="9"/>
  <c r="X63" i="9"/>
  <c r="Y63" i="9"/>
  <c r="Q64" i="9"/>
  <c r="R64" i="9"/>
  <c r="S64" i="9"/>
  <c r="T64" i="9"/>
  <c r="U64" i="9"/>
  <c r="V64" i="9"/>
  <c r="W64" i="9"/>
  <c r="X64" i="9"/>
  <c r="Y64" i="9"/>
  <c r="Q65" i="9"/>
  <c r="R65" i="9"/>
  <c r="S65" i="9"/>
  <c r="T65" i="9"/>
  <c r="U65" i="9"/>
  <c r="V65" i="9"/>
  <c r="W65" i="9"/>
  <c r="X65" i="9"/>
  <c r="Y65" i="9"/>
  <c r="Q66" i="9"/>
  <c r="R66" i="9"/>
  <c r="S66" i="9"/>
  <c r="T66" i="9"/>
  <c r="U66" i="9"/>
  <c r="V66" i="9"/>
  <c r="W66" i="9"/>
  <c r="X66" i="9"/>
  <c r="Y66" i="9"/>
  <c r="Q67" i="9"/>
  <c r="R67" i="9"/>
  <c r="S67" i="9"/>
  <c r="T67" i="9"/>
  <c r="U67" i="9"/>
  <c r="V67" i="9"/>
  <c r="W67" i="9"/>
  <c r="X67" i="9"/>
  <c r="Y67" i="9"/>
  <c r="Q68" i="9"/>
  <c r="R68" i="9"/>
  <c r="S68" i="9"/>
  <c r="T68" i="9"/>
  <c r="U68" i="9"/>
  <c r="V68" i="9"/>
  <c r="W68" i="9"/>
  <c r="X68" i="9"/>
  <c r="Y68" i="9"/>
  <c r="Q69" i="9"/>
  <c r="R69" i="9"/>
  <c r="S69" i="9"/>
  <c r="T69" i="9"/>
  <c r="U69" i="9"/>
  <c r="V69" i="9"/>
  <c r="W69" i="9"/>
  <c r="X69" i="9"/>
  <c r="Y69" i="9"/>
  <c r="Q70" i="9"/>
  <c r="R70" i="9"/>
  <c r="S70" i="9"/>
  <c r="T70" i="9"/>
  <c r="U70" i="9"/>
  <c r="V70" i="9"/>
  <c r="W70" i="9"/>
  <c r="X70" i="9"/>
  <c r="Y70" i="9"/>
  <c r="Q71" i="9"/>
  <c r="R71" i="9"/>
  <c r="S71" i="9"/>
  <c r="T71" i="9"/>
  <c r="U71" i="9"/>
  <c r="V71" i="9"/>
  <c r="W71" i="9"/>
  <c r="X71" i="9"/>
  <c r="Y71" i="9"/>
  <c r="Q72" i="9"/>
  <c r="R72" i="9"/>
  <c r="S72" i="9"/>
  <c r="T72" i="9"/>
  <c r="U72" i="9"/>
  <c r="V72" i="9"/>
  <c r="W72" i="9"/>
  <c r="X72" i="9"/>
  <c r="Y72" i="9"/>
  <c r="Q73" i="9"/>
  <c r="R73" i="9"/>
  <c r="S73" i="9"/>
  <c r="T73" i="9"/>
  <c r="U73" i="9"/>
  <c r="V73" i="9"/>
  <c r="W73" i="9"/>
  <c r="X73" i="9"/>
  <c r="Y73" i="9"/>
  <c r="R74" i="9"/>
  <c r="S74" i="9"/>
  <c r="T74" i="9"/>
  <c r="U74" i="9"/>
  <c r="V74" i="9"/>
  <c r="W74" i="9"/>
  <c r="X74" i="9"/>
  <c r="Y74" i="9"/>
  <c r="Q75" i="9"/>
  <c r="R75" i="9"/>
  <c r="S75" i="9"/>
  <c r="T75" i="9"/>
  <c r="U75" i="9"/>
  <c r="V75" i="9"/>
  <c r="W75" i="9"/>
  <c r="X75" i="9"/>
  <c r="Y75" i="9"/>
  <c r="Q76" i="9"/>
  <c r="R76" i="9"/>
  <c r="S76" i="9"/>
  <c r="T76" i="9"/>
  <c r="U76" i="9"/>
  <c r="V76" i="9"/>
  <c r="W76" i="9"/>
  <c r="X76" i="9"/>
  <c r="Y76" i="9"/>
  <c r="Q77" i="9"/>
  <c r="R77" i="9"/>
  <c r="S77" i="9"/>
  <c r="T77" i="9"/>
  <c r="U77" i="9"/>
  <c r="V77" i="9"/>
  <c r="W77" i="9"/>
  <c r="X77" i="9"/>
  <c r="Y77" i="9"/>
  <c r="Q78" i="9"/>
  <c r="R78" i="9"/>
  <c r="S78" i="9"/>
  <c r="T78" i="9"/>
  <c r="U78" i="9"/>
  <c r="V78" i="9"/>
  <c r="W78" i="9"/>
  <c r="X78" i="9"/>
  <c r="Y78" i="9"/>
  <c r="Q79" i="9"/>
  <c r="R79" i="9"/>
  <c r="S79" i="9"/>
  <c r="T79" i="9"/>
  <c r="U79" i="9"/>
  <c r="V79" i="9"/>
  <c r="W79" i="9"/>
  <c r="X79" i="9"/>
  <c r="Y79" i="9"/>
  <c r="Q80" i="9"/>
  <c r="R80" i="9"/>
  <c r="S80" i="9"/>
  <c r="T80" i="9"/>
  <c r="U80" i="9"/>
  <c r="V80" i="9"/>
  <c r="W80" i="9"/>
  <c r="X80" i="9"/>
  <c r="Y80" i="9"/>
  <c r="Q81" i="9"/>
  <c r="R81" i="9"/>
  <c r="S81" i="9"/>
  <c r="T81" i="9"/>
  <c r="U81" i="9"/>
  <c r="V81" i="9"/>
  <c r="W81" i="9"/>
  <c r="X81" i="9"/>
  <c r="Y81" i="9"/>
  <c r="Q82" i="9"/>
  <c r="R82" i="9"/>
  <c r="S82" i="9"/>
  <c r="T82" i="9"/>
  <c r="U82" i="9"/>
  <c r="V82" i="9"/>
  <c r="W82" i="9"/>
  <c r="X82" i="9"/>
  <c r="Y82" i="9"/>
  <c r="Q83" i="9"/>
  <c r="R83" i="9"/>
  <c r="S83" i="9"/>
  <c r="T83" i="9"/>
  <c r="U83" i="9"/>
  <c r="V83" i="9"/>
  <c r="W83" i="9"/>
  <c r="X83" i="9"/>
  <c r="Y83" i="9"/>
  <c r="Q84" i="9"/>
  <c r="R84" i="9"/>
  <c r="S84" i="9"/>
  <c r="T84" i="9"/>
  <c r="U84" i="9"/>
  <c r="V84" i="9"/>
  <c r="W84" i="9"/>
  <c r="X84" i="9"/>
  <c r="Y84" i="9"/>
  <c r="Q85" i="9"/>
  <c r="R85" i="9"/>
  <c r="S85" i="9"/>
  <c r="T85" i="9"/>
  <c r="U85" i="9"/>
  <c r="V85" i="9"/>
  <c r="W85" i="9"/>
  <c r="X85" i="9"/>
  <c r="Y85" i="9"/>
  <c r="Q86" i="9"/>
  <c r="R86" i="9"/>
  <c r="S86" i="9"/>
  <c r="T86" i="9"/>
  <c r="U86" i="9"/>
  <c r="V86" i="9"/>
  <c r="W86" i="9"/>
  <c r="X86" i="9"/>
  <c r="Y86" i="9"/>
  <c r="Q87" i="9"/>
  <c r="R87" i="9"/>
  <c r="S87" i="9"/>
  <c r="T87" i="9"/>
  <c r="U87" i="9"/>
  <c r="V87" i="9"/>
  <c r="W87" i="9"/>
  <c r="X87" i="9"/>
  <c r="Y87" i="9"/>
  <c r="Q88" i="9"/>
  <c r="R88" i="9"/>
  <c r="S88" i="9"/>
  <c r="T88" i="9"/>
  <c r="U88" i="9"/>
  <c r="V88" i="9"/>
  <c r="W88" i="9"/>
  <c r="X88" i="9"/>
  <c r="Y88" i="9"/>
  <c r="Q89" i="9"/>
  <c r="R89" i="9"/>
  <c r="S89" i="9"/>
  <c r="T89" i="9"/>
  <c r="U89" i="9"/>
  <c r="V89" i="9"/>
  <c r="W89" i="9"/>
  <c r="X89" i="9"/>
  <c r="Y89" i="9"/>
  <c r="Q90" i="9"/>
  <c r="R90" i="9"/>
  <c r="S90" i="9"/>
  <c r="T90" i="9"/>
  <c r="U90" i="9"/>
  <c r="V90" i="9"/>
  <c r="W90" i="9"/>
  <c r="X90" i="9"/>
  <c r="Y9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D10" i="9"/>
  <c r="AB10" i="9"/>
  <c r="P10" i="9"/>
  <c r="D34" i="18"/>
  <c r="D183" i="18"/>
  <c r="D287" i="18"/>
  <c r="D179" i="18"/>
  <c r="D180" i="18"/>
  <c r="D181" i="18"/>
  <c r="D182" i="18"/>
  <c r="D286" i="18"/>
  <c r="D77" i="18"/>
  <c r="D83" i="18"/>
  <c r="D78" i="18"/>
  <c r="D84" i="18"/>
  <c r="D80" i="18"/>
  <c r="D85" i="18"/>
  <c r="D86" i="18"/>
  <c r="N34" i="18"/>
  <c r="N77" i="18"/>
  <c r="N83" i="18"/>
  <c r="N35" i="18"/>
  <c r="N78" i="18"/>
  <c r="N84" i="18"/>
  <c r="N37" i="18"/>
  <c r="N80" i="18"/>
  <c r="N85" i="18"/>
  <c r="N38" i="18"/>
  <c r="N81" i="18"/>
  <c r="N86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N150" i="18"/>
  <c r="C182" i="18"/>
  <c r="D151" i="18"/>
  <c r="N182" i="18"/>
  <c r="N286" i="18"/>
  <c r="C183" i="18"/>
  <c r="N183" i="18"/>
  <c r="N287" i="18"/>
  <c r="N377" i="18"/>
  <c r="D377" i="18"/>
  <c r="D376" i="18"/>
  <c r="R192" i="18"/>
  <c r="N466" i="18"/>
  <c r="AA34" i="18"/>
  <c r="AL77" i="18"/>
  <c r="AL83" i="18"/>
  <c r="AA35" i="18"/>
  <c r="AL78" i="18"/>
  <c r="AL84" i="18"/>
  <c r="AA37" i="18"/>
  <c r="AL80" i="18"/>
  <c r="AL85" i="18"/>
  <c r="AA38" i="18"/>
  <c r="AL81" i="18"/>
  <c r="AL86" i="18"/>
  <c r="AL150" i="18"/>
  <c r="AL182" i="18"/>
  <c r="AL286" i="18"/>
  <c r="AL183" i="18"/>
  <c r="AL287" i="18"/>
  <c r="AL377" i="18"/>
  <c r="AL466" i="18"/>
  <c r="D183" i="19"/>
  <c r="D287" i="19"/>
  <c r="D179" i="19"/>
  <c r="D180" i="19"/>
  <c r="D181" i="19"/>
  <c r="D182" i="19"/>
  <c r="D286" i="19"/>
  <c r="D77" i="19"/>
  <c r="D83" i="19"/>
  <c r="D78" i="19"/>
  <c r="D84" i="19"/>
  <c r="D80" i="19"/>
  <c r="D85" i="19"/>
  <c r="D86" i="19"/>
  <c r="D4" i="19"/>
  <c r="N34" i="19"/>
  <c r="N77" i="19"/>
  <c r="N83" i="19"/>
  <c r="N35" i="19"/>
  <c r="N78" i="19"/>
  <c r="N84" i="19"/>
  <c r="N37" i="19"/>
  <c r="N80" i="19"/>
  <c r="N85" i="19"/>
  <c r="N38" i="19"/>
  <c r="N81" i="19"/>
  <c r="N86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N150" i="19"/>
  <c r="C182" i="19"/>
  <c r="D151" i="19"/>
  <c r="N182" i="19"/>
  <c r="N286" i="19"/>
  <c r="C183" i="19"/>
  <c r="N183" i="19"/>
  <c r="N287" i="19"/>
  <c r="N377" i="19"/>
  <c r="D377" i="19"/>
  <c r="D376" i="19"/>
  <c r="R192" i="19"/>
  <c r="N466" i="19"/>
  <c r="AA34" i="19"/>
  <c r="AL77" i="19"/>
  <c r="AL83" i="19"/>
  <c r="AA35" i="19"/>
  <c r="AL78" i="19"/>
  <c r="AL84" i="19"/>
  <c r="AA37" i="19"/>
  <c r="AL80" i="19"/>
  <c r="AL85" i="19"/>
  <c r="AA38" i="19"/>
  <c r="AL81" i="19"/>
  <c r="AL86" i="19"/>
  <c r="AL150" i="19"/>
  <c r="AL182" i="19"/>
  <c r="AL286" i="19"/>
  <c r="AL183" i="19"/>
  <c r="AL287" i="19"/>
  <c r="AL377" i="19"/>
  <c r="AL466" i="19"/>
  <c r="BI90" i="9"/>
  <c r="D79" i="18"/>
  <c r="M34" i="18"/>
  <c r="M77" i="18"/>
  <c r="M35" i="18"/>
  <c r="M78" i="18"/>
  <c r="M36" i="18"/>
  <c r="M79" i="18"/>
  <c r="M37" i="18"/>
  <c r="M80" i="18"/>
  <c r="M38" i="18"/>
  <c r="M81" i="18"/>
  <c r="M150" i="18"/>
  <c r="M182" i="18"/>
  <c r="M286" i="18"/>
  <c r="M183" i="18"/>
  <c r="M287" i="18"/>
  <c r="M377" i="18"/>
  <c r="M466" i="18"/>
  <c r="Z34" i="18"/>
  <c r="AK77" i="18"/>
  <c r="Z35" i="18"/>
  <c r="AK78" i="18"/>
  <c r="Z36" i="18"/>
  <c r="AK79" i="18"/>
  <c r="Z37" i="18"/>
  <c r="AK80" i="18"/>
  <c r="Z38" i="18"/>
  <c r="AK81" i="18"/>
  <c r="AK150" i="18"/>
  <c r="AK182" i="18"/>
  <c r="AK286" i="18"/>
  <c r="AK183" i="18"/>
  <c r="AK287" i="18"/>
  <c r="AK377" i="18"/>
  <c r="AK466" i="18"/>
  <c r="D79" i="19"/>
  <c r="M34" i="19"/>
  <c r="M77" i="19"/>
  <c r="M35" i="19"/>
  <c r="M78" i="19"/>
  <c r="M36" i="19"/>
  <c r="M79" i="19"/>
  <c r="M37" i="19"/>
  <c r="M80" i="19"/>
  <c r="M38" i="19"/>
  <c r="M81" i="19"/>
  <c r="M150" i="19"/>
  <c r="M182" i="19"/>
  <c r="M286" i="19"/>
  <c r="M183" i="19"/>
  <c r="M287" i="19"/>
  <c r="M377" i="19"/>
  <c r="M466" i="19"/>
  <c r="Z34" i="19"/>
  <c r="AK77" i="19"/>
  <c r="Z35" i="19"/>
  <c r="AK78" i="19"/>
  <c r="Z36" i="19"/>
  <c r="AK79" i="19"/>
  <c r="Z37" i="19"/>
  <c r="AK80" i="19"/>
  <c r="Z38" i="19"/>
  <c r="AK81" i="19"/>
  <c r="AK150" i="19"/>
  <c r="AK182" i="19"/>
  <c r="AK286" i="19"/>
  <c r="AK183" i="19"/>
  <c r="AK287" i="19"/>
  <c r="AK377" i="19"/>
  <c r="AK466" i="19"/>
  <c r="BH90" i="9"/>
  <c r="L34" i="18"/>
  <c r="L77" i="18"/>
  <c r="L35" i="18"/>
  <c r="L78" i="18"/>
  <c r="L36" i="18"/>
  <c r="L79" i="18"/>
  <c r="L37" i="18"/>
  <c r="L80" i="18"/>
  <c r="L38" i="18"/>
  <c r="L81" i="18"/>
  <c r="L150" i="18"/>
  <c r="L182" i="18"/>
  <c r="L286" i="18"/>
  <c r="L183" i="18"/>
  <c r="L287" i="18"/>
  <c r="L377" i="18"/>
  <c r="L466" i="18"/>
  <c r="Y34" i="18"/>
  <c r="AJ77" i="18"/>
  <c r="Y35" i="18"/>
  <c r="AJ78" i="18"/>
  <c r="Y36" i="18"/>
  <c r="AJ79" i="18"/>
  <c r="Y37" i="18"/>
  <c r="AJ80" i="18"/>
  <c r="Y38" i="18"/>
  <c r="AJ81" i="18"/>
  <c r="AJ150" i="18"/>
  <c r="AJ182" i="18"/>
  <c r="AJ286" i="18"/>
  <c r="AJ183" i="18"/>
  <c r="AJ287" i="18"/>
  <c r="AJ377" i="18"/>
  <c r="AJ466" i="18"/>
  <c r="L34" i="19"/>
  <c r="L77" i="19"/>
  <c r="L35" i="19"/>
  <c r="L78" i="19"/>
  <c r="L36" i="19"/>
  <c r="L79" i="19"/>
  <c r="L37" i="19"/>
  <c r="L80" i="19"/>
  <c r="L38" i="19"/>
  <c r="L81" i="19"/>
  <c r="L150" i="19"/>
  <c r="L182" i="19"/>
  <c r="L286" i="19"/>
  <c r="L183" i="19"/>
  <c r="L287" i="19"/>
  <c r="L377" i="19"/>
  <c r="L466" i="19"/>
  <c r="Y34" i="19"/>
  <c r="AJ77" i="19"/>
  <c r="Y35" i="19"/>
  <c r="AJ78" i="19"/>
  <c r="Y36" i="19"/>
  <c r="AJ79" i="19"/>
  <c r="Y37" i="19"/>
  <c r="AJ80" i="19"/>
  <c r="Y38" i="19"/>
  <c r="AJ81" i="19"/>
  <c r="AJ150" i="19"/>
  <c r="AJ182" i="19"/>
  <c r="AJ286" i="19"/>
  <c r="AJ183" i="19"/>
  <c r="AJ287" i="19"/>
  <c r="AJ377" i="19"/>
  <c r="AJ466" i="19"/>
  <c r="BG90" i="9"/>
  <c r="K34" i="18"/>
  <c r="K77" i="18"/>
  <c r="K35" i="18"/>
  <c r="K78" i="18"/>
  <c r="K36" i="18"/>
  <c r="K79" i="18"/>
  <c r="K37" i="18"/>
  <c r="K80" i="18"/>
  <c r="K38" i="18"/>
  <c r="K81" i="18"/>
  <c r="K150" i="18"/>
  <c r="K182" i="18"/>
  <c r="K286" i="18"/>
  <c r="K183" i="18"/>
  <c r="K287" i="18"/>
  <c r="K377" i="18"/>
  <c r="K466" i="18"/>
  <c r="X34" i="18"/>
  <c r="AI77" i="18"/>
  <c r="X35" i="18"/>
  <c r="AI78" i="18"/>
  <c r="X36" i="18"/>
  <c r="AI79" i="18"/>
  <c r="X37" i="18"/>
  <c r="AI80" i="18"/>
  <c r="X38" i="18"/>
  <c r="AI81" i="18"/>
  <c r="AI150" i="18"/>
  <c r="AI182" i="18"/>
  <c r="AI286" i="18"/>
  <c r="AI183" i="18"/>
  <c r="AI287" i="18"/>
  <c r="AI377" i="18"/>
  <c r="AI466" i="18"/>
  <c r="K34" i="19"/>
  <c r="K77" i="19"/>
  <c r="K35" i="19"/>
  <c r="K78" i="19"/>
  <c r="K36" i="19"/>
  <c r="K79" i="19"/>
  <c r="K37" i="19"/>
  <c r="K80" i="19"/>
  <c r="K38" i="19"/>
  <c r="K81" i="19"/>
  <c r="K150" i="19"/>
  <c r="K182" i="19"/>
  <c r="K286" i="19"/>
  <c r="K183" i="19"/>
  <c r="K287" i="19"/>
  <c r="K377" i="19"/>
  <c r="K466" i="19"/>
  <c r="X34" i="19"/>
  <c r="AI77" i="19"/>
  <c r="X35" i="19"/>
  <c r="AI78" i="19"/>
  <c r="X36" i="19"/>
  <c r="AI79" i="19"/>
  <c r="X37" i="19"/>
  <c r="AI80" i="19"/>
  <c r="X38" i="19"/>
  <c r="AI81" i="19"/>
  <c r="AI150" i="19"/>
  <c r="AI182" i="19"/>
  <c r="AI286" i="19"/>
  <c r="AI183" i="19"/>
  <c r="AI287" i="19"/>
  <c r="AI377" i="19"/>
  <c r="AI466" i="19"/>
  <c r="BF90" i="9"/>
  <c r="J34" i="18"/>
  <c r="J77" i="18"/>
  <c r="J35" i="18"/>
  <c r="J78" i="18"/>
  <c r="J36" i="18"/>
  <c r="J79" i="18"/>
  <c r="J37" i="18"/>
  <c r="J80" i="18"/>
  <c r="J38" i="18"/>
  <c r="J81" i="18"/>
  <c r="J150" i="18"/>
  <c r="J182" i="18"/>
  <c r="J286" i="18"/>
  <c r="J183" i="18"/>
  <c r="J287" i="18"/>
  <c r="J377" i="18"/>
  <c r="J466" i="18"/>
  <c r="W34" i="18"/>
  <c r="AH77" i="18"/>
  <c r="W35" i="18"/>
  <c r="AH78" i="18"/>
  <c r="W36" i="18"/>
  <c r="AH79" i="18"/>
  <c r="W37" i="18"/>
  <c r="AH80" i="18"/>
  <c r="W38" i="18"/>
  <c r="AH81" i="18"/>
  <c r="AH150" i="18"/>
  <c r="AH182" i="18"/>
  <c r="AH286" i="18"/>
  <c r="AH183" i="18"/>
  <c r="AH287" i="18"/>
  <c r="AH377" i="18"/>
  <c r="AH466" i="18"/>
  <c r="J34" i="19"/>
  <c r="J77" i="19"/>
  <c r="J35" i="19"/>
  <c r="J78" i="19"/>
  <c r="J36" i="19"/>
  <c r="J79" i="19"/>
  <c r="J37" i="19"/>
  <c r="J80" i="19"/>
  <c r="J38" i="19"/>
  <c r="J81" i="19"/>
  <c r="J150" i="19"/>
  <c r="J182" i="19"/>
  <c r="J286" i="19"/>
  <c r="J183" i="19"/>
  <c r="J287" i="19"/>
  <c r="J377" i="19"/>
  <c r="J466" i="19"/>
  <c r="W34" i="19"/>
  <c r="AH77" i="19"/>
  <c r="W35" i="19"/>
  <c r="AH78" i="19"/>
  <c r="W36" i="19"/>
  <c r="AH79" i="19"/>
  <c r="W37" i="19"/>
  <c r="AH80" i="19"/>
  <c r="W38" i="19"/>
  <c r="AH81" i="19"/>
  <c r="AH150" i="19"/>
  <c r="AH182" i="19"/>
  <c r="AH286" i="19"/>
  <c r="AH183" i="19"/>
  <c r="AH287" i="19"/>
  <c r="AH377" i="19"/>
  <c r="AH466" i="19"/>
  <c r="BE90" i="9"/>
  <c r="I34" i="18"/>
  <c r="I77" i="18"/>
  <c r="I35" i="18"/>
  <c r="I78" i="18"/>
  <c r="I36" i="18"/>
  <c r="I79" i="18"/>
  <c r="I37" i="18"/>
  <c r="I80" i="18"/>
  <c r="I38" i="18"/>
  <c r="I81" i="18"/>
  <c r="I150" i="18"/>
  <c r="I182" i="18"/>
  <c r="I286" i="18"/>
  <c r="I183" i="18"/>
  <c r="I287" i="18"/>
  <c r="I377" i="18"/>
  <c r="I466" i="18"/>
  <c r="V34" i="18"/>
  <c r="AG77" i="18"/>
  <c r="V35" i="18"/>
  <c r="AG78" i="18"/>
  <c r="V36" i="18"/>
  <c r="AG79" i="18"/>
  <c r="V37" i="18"/>
  <c r="AG80" i="18"/>
  <c r="V38" i="18"/>
  <c r="AG81" i="18"/>
  <c r="AG150" i="18"/>
  <c r="AG182" i="18"/>
  <c r="AG286" i="18"/>
  <c r="AG183" i="18"/>
  <c r="AG287" i="18"/>
  <c r="AG377" i="18"/>
  <c r="AG466" i="18"/>
  <c r="I34" i="19"/>
  <c r="I77" i="19"/>
  <c r="I35" i="19"/>
  <c r="I78" i="19"/>
  <c r="I36" i="19"/>
  <c r="I79" i="19"/>
  <c r="I37" i="19"/>
  <c r="I80" i="19"/>
  <c r="I38" i="19"/>
  <c r="I81" i="19"/>
  <c r="I150" i="19"/>
  <c r="I182" i="19"/>
  <c r="I286" i="19"/>
  <c r="I183" i="19"/>
  <c r="I287" i="19"/>
  <c r="I377" i="19"/>
  <c r="I466" i="19"/>
  <c r="V34" i="19"/>
  <c r="AG77" i="19"/>
  <c r="V35" i="19"/>
  <c r="AG78" i="19"/>
  <c r="V36" i="19"/>
  <c r="AG79" i="19"/>
  <c r="V37" i="19"/>
  <c r="AG80" i="19"/>
  <c r="V38" i="19"/>
  <c r="AG81" i="19"/>
  <c r="AG150" i="19"/>
  <c r="AG182" i="19"/>
  <c r="AG286" i="19"/>
  <c r="AG183" i="19"/>
  <c r="AG287" i="19"/>
  <c r="AG377" i="19"/>
  <c r="AG466" i="19"/>
  <c r="BD90" i="9"/>
  <c r="H34" i="18"/>
  <c r="H77" i="18"/>
  <c r="H35" i="18"/>
  <c r="H78" i="18"/>
  <c r="H36" i="18"/>
  <c r="H79" i="18"/>
  <c r="H37" i="18"/>
  <c r="H80" i="18"/>
  <c r="H38" i="18"/>
  <c r="H81" i="18"/>
  <c r="H150" i="18"/>
  <c r="H182" i="18"/>
  <c r="H286" i="18"/>
  <c r="H183" i="18"/>
  <c r="H287" i="18"/>
  <c r="H377" i="18"/>
  <c r="H466" i="18"/>
  <c r="U34" i="18"/>
  <c r="AF77" i="18"/>
  <c r="U35" i="18"/>
  <c r="AF78" i="18"/>
  <c r="U36" i="18"/>
  <c r="AF79" i="18"/>
  <c r="U37" i="18"/>
  <c r="AF80" i="18"/>
  <c r="U38" i="18"/>
  <c r="AF81" i="18"/>
  <c r="AF150" i="18"/>
  <c r="AF182" i="18"/>
  <c r="AF286" i="18"/>
  <c r="AF183" i="18"/>
  <c r="AF287" i="18"/>
  <c r="AF377" i="18"/>
  <c r="AF466" i="18"/>
  <c r="H34" i="19"/>
  <c r="H77" i="19"/>
  <c r="H35" i="19"/>
  <c r="H78" i="19"/>
  <c r="H36" i="19"/>
  <c r="H79" i="19"/>
  <c r="H37" i="19"/>
  <c r="H80" i="19"/>
  <c r="H38" i="19"/>
  <c r="H81" i="19"/>
  <c r="H150" i="19"/>
  <c r="H182" i="19"/>
  <c r="H286" i="19"/>
  <c r="H183" i="19"/>
  <c r="H287" i="19"/>
  <c r="H377" i="19"/>
  <c r="H466" i="19"/>
  <c r="U34" i="19"/>
  <c r="AF77" i="19"/>
  <c r="U35" i="19"/>
  <c r="AF78" i="19"/>
  <c r="U36" i="19"/>
  <c r="AF79" i="19"/>
  <c r="U37" i="19"/>
  <c r="AF80" i="19"/>
  <c r="U38" i="19"/>
  <c r="AF81" i="19"/>
  <c r="AF150" i="19"/>
  <c r="AF182" i="19"/>
  <c r="AF286" i="19"/>
  <c r="AF183" i="19"/>
  <c r="AF287" i="19"/>
  <c r="AF377" i="19"/>
  <c r="AF466" i="19"/>
  <c r="BC90" i="9"/>
  <c r="G34" i="18"/>
  <c r="G77" i="18"/>
  <c r="G35" i="18"/>
  <c r="G78" i="18"/>
  <c r="G36" i="18"/>
  <c r="G79" i="18"/>
  <c r="G37" i="18"/>
  <c r="G80" i="18"/>
  <c r="G38" i="18"/>
  <c r="G81" i="18"/>
  <c r="G150" i="18"/>
  <c r="G182" i="18"/>
  <c r="G286" i="18"/>
  <c r="G183" i="18"/>
  <c r="G287" i="18"/>
  <c r="G377" i="18"/>
  <c r="G466" i="18"/>
  <c r="T34" i="18"/>
  <c r="AE77" i="18"/>
  <c r="T35" i="18"/>
  <c r="AE78" i="18"/>
  <c r="T36" i="18"/>
  <c r="AE79" i="18"/>
  <c r="T37" i="18"/>
  <c r="AE80" i="18"/>
  <c r="T38" i="18"/>
  <c r="AE81" i="18"/>
  <c r="AE150" i="18"/>
  <c r="AE182" i="18"/>
  <c r="AE286" i="18"/>
  <c r="AE183" i="18"/>
  <c r="AE287" i="18"/>
  <c r="AE377" i="18"/>
  <c r="AE466" i="18"/>
  <c r="G34" i="19"/>
  <c r="G77" i="19"/>
  <c r="G35" i="19"/>
  <c r="G78" i="19"/>
  <c r="G36" i="19"/>
  <c r="G79" i="19"/>
  <c r="G37" i="19"/>
  <c r="G80" i="19"/>
  <c r="G38" i="19"/>
  <c r="G81" i="19"/>
  <c r="G150" i="19"/>
  <c r="G182" i="19"/>
  <c r="G286" i="19"/>
  <c r="G183" i="19"/>
  <c r="G287" i="19"/>
  <c r="G377" i="19"/>
  <c r="G466" i="19"/>
  <c r="T34" i="19"/>
  <c r="AE77" i="19"/>
  <c r="T35" i="19"/>
  <c r="AE78" i="19"/>
  <c r="T36" i="19"/>
  <c r="AE79" i="19"/>
  <c r="T37" i="19"/>
  <c r="AE80" i="19"/>
  <c r="T38" i="19"/>
  <c r="AE81" i="19"/>
  <c r="AE150" i="19"/>
  <c r="AE182" i="19"/>
  <c r="AE286" i="19"/>
  <c r="AE183" i="19"/>
  <c r="AE287" i="19"/>
  <c r="AE377" i="19"/>
  <c r="AE466" i="19"/>
  <c r="BB90" i="9"/>
  <c r="F34" i="18"/>
  <c r="F77" i="18"/>
  <c r="F35" i="18"/>
  <c r="F78" i="18"/>
  <c r="F36" i="18"/>
  <c r="F79" i="18"/>
  <c r="F37" i="18"/>
  <c r="F80" i="18"/>
  <c r="F38" i="18"/>
  <c r="F81" i="18"/>
  <c r="F150" i="18"/>
  <c r="F182" i="18"/>
  <c r="F286" i="18"/>
  <c r="F183" i="18"/>
  <c r="F287" i="18"/>
  <c r="F377" i="18"/>
  <c r="F466" i="18"/>
  <c r="S34" i="18"/>
  <c r="AD77" i="18"/>
  <c r="S35" i="18"/>
  <c r="AD78" i="18"/>
  <c r="S36" i="18"/>
  <c r="AD79" i="18"/>
  <c r="S37" i="18"/>
  <c r="AD80" i="18"/>
  <c r="S38" i="18"/>
  <c r="AD81" i="18"/>
  <c r="AD150" i="18"/>
  <c r="AD182" i="18"/>
  <c r="AD286" i="18"/>
  <c r="AD183" i="18"/>
  <c r="AD287" i="18"/>
  <c r="AD377" i="18"/>
  <c r="AD466" i="18"/>
  <c r="F34" i="19"/>
  <c r="F77" i="19"/>
  <c r="F35" i="19"/>
  <c r="F78" i="19"/>
  <c r="F36" i="19"/>
  <c r="F79" i="19"/>
  <c r="F37" i="19"/>
  <c r="F80" i="19"/>
  <c r="F38" i="19"/>
  <c r="F81" i="19"/>
  <c r="F150" i="19"/>
  <c r="F182" i="19"/>
  <c r="F286" i="19"/>
  <c r="F183" i="19"/>
  <c r="F287" i="19"/>
  <c r="F377" i="19"/>
  <c r="F466" i="19"/>
  <c r="S34" i="19"/>
  <c r="AD77" i="19"/>
  <c r="S35" i="19"/>
  <c r="AD78" i="19"/>
  <c r="S36" i="19"/>
  <c r="AD79" i="19"/>
  <c r="S37" i="19"/>
  <c r="AD80" i="19"/>
  <c r="S38" i="19"/>
  <c r="AD81" i="19"/>
  <c r="AD150" i="19"/>
  <c r="AD182" i="19"/>
  <c r="AD286" i="19"/>
  <c r="AD183" i="19"/>
  <c r="AD287" i="19"/>
  <c r="AD377" i="19"/>
  <c r="AD466" i="19"/>
  <c r="BA90" i="9"/>
  <c r="E34" i="18"/>
  <c r="E77" i="18"/>
  <c r="E35" i="18"/>
  <c r="E78" i="18"/>
  <c r="E36" i="18"/>
  <c r="E79" i="18"/>
  <c r="E37" i="18"/>
  <c r="E80" i="18"/>
  <c r="E38" i="18"/>
  <c r="E81" i="18"/>
  <c r="E150" i="18"/>
  <c r="E182" i="18"/>
  <c r="E286" i="18"/>
  <c r="E183" i="18"/>
  <c r="E287" i="18"/>
  <c r="E377" i="18"/>
  <c r="E466" i="18"/>
  <c r="AC77" i="18"/>
  <c r="R35" i="18"/>
  <c r="AC78" i="18"/>
  <c r="R36" i="18"/>
  <c r="AC79" i="18"/>
  <c r="R37" i="18"/>
  <c r="AC80" i="18"/>
  <c r="R38" i="18"/>
  <c r="AC81" i="18"/>
  <c r="AB119" i="18"/>
  <c r="AB120" i="18"/>
  <c r="AB121" i="18"/>
  <c r="AB122" i="18"/>
  <c r="AB123" i="18"/>
  <c r="AB124" i="18"/>
  <c r="AB125" i="18"/>
  <c r="AB126" i="18"/>
  <c r="AB127" i="18"/>
  <c r="AB128" i="18"/>
  <c r="AB129" i="18"/>
  <c r="AB130" i="18"/>
  <c r="AB131" i="18"/>
  <c r="AB132" i="18"/>
  <c r="AB133" i="18"/>
  <c r="AB134" i="18"/>
  <c r="AB135" i="18"/>
  <c r="AB136" i="18"/>
  <c r="AB137" i="18"/>
  <c r="AB138" i="18"/>
  <c r="AB139" i="18"/>
  <c r="AB140" i="18"/>
  <c r="AB141" i="18"/>
  <c r="AB142" i="18"/>
  <c r="AB143" i="18"/>
  <c r="AB144" i="18"/>
  <c r="AB145" i="18"/>
  <c r="AB146" i="18"/>
  <c r="AB147" i="18"/>
  <c r="AB148" i="18"/>
  <c r="AB149" i="18"/>
  <c r="AB150" i="18"/>
  <c r="AC150" i="18"/>
  <c r="AC182" i="18"/>
  <c r="AC286" i="18"/>
  <c r="AC183" i="18"/>
  <c r="AC287" i="18"/>
  <c r="AC377" i="18"/>
  <c r="AC466" i="18"/>
  <c r="E34" i="19"/>
  <c r="E77" i="19"/>
  <c r="E35" i="19"/>
  <c r="E78" i="19"/>
  <c r="E36" i="19"/>
  <c r="E79" i="19"/>
  <c r="E37" i="19"/>
  <c r="E80" i="19"/>
  <c r="E38" i="19"/>
  <c r="E81" i="19"/>
  <c r="E150" i="19"/>
  <c r="E182" i="19"/>
  <c r="E286" i="19"/>
  <c r="E183" i="19"/>
  <c r="E287" i="19"/>
  <c r="E377" i="19"/>
  <c r="E466" i="19"/>
  <c r="AC77" i="19"/>
  <c r="R35" i="19"/>
  <c r="AC78" i="19"/>
  <c r="R36" i="19"/>
  <c r="AC79" i="19"/>
  <c r="R37" i="19"/>
  <c r="AC80" i="19"/>
  <c r="R38" i="19"/>
  <c r="AC81" i="19"/>
  <c r="AB119" i="19"/>
  <c r="AB120" i="19"/>
  <c r="AB121" i="19"/>
  <c r="AB122" i="19"/>
  <c r="AB123" i="19"/>
  <c r="AB124" i="19"/>
  <c r="AB125" i="19"/>
  <c r="AB126" i="19"/>
  <c r="AB127" i="19"/>
  <c r="AB128" i="19"/>
  <c r="AB129" i="19"/>
  <c r="AB130" i="19"/>
  <c r="AB131" i="19"/>
  <c r="AB132" i="19"/>
  <c r="AB133" i="19"/>
  <c r="AB134" i="19"/>
  <c r="AB135" i="19"/>
  <c r="AB136" i="19"/>
  <c r="AB137" i="19"/>
  <c r="AB138" i="19"/>
  <c r="AB139" i="19"/>
  <c r="AB140" i="19"/>
  <c r="AB141" i="19"/>
  <c r="AB142" i="19"/>
  <c r="AB143" i="19"/>
  <c r="AB144" i="19"/>
  <c r="AB145" i="19"/>
  <c r="AB146" i="19"/>
  <c r="AB147" i="19"/>
  <c r="AB148" i="19"/>
  <c r="AB149" i="19"/>
  <c r="AB150" i="19"/>
  <c r="AC150" i="19"/>
  <c r="AC182" i="19"/>
  <c r="AC286" i="19"/>
  <c r="AC183" i="19"/>
  <c r="AC287" i="19"/>
  <c r="AC377" i="19"/>
  <c r="AC466" i="19"/>
  <c r="AZ90" i="9"/>
  <c r="Z77" i="18"/>
  <c r="Z83" i="18"/>
  <c r="Z78" i="18"/>
  <c r="Z84" i="18"/>
  <c r="Z80" i="18"/>
  <c r="Z85" i="18"/>
  <c r="Z81" i="18"/>
  <c r="Z86" i="18"/>
  <c r="Z150" i="18"/>
  <c r="Z182" i="18"/>
  <c r="Z286" i="18"/>
  <c r="Z183" i="18"/>
  <c r="Z287" i="18"/>
  <c r="Z377" i="18"/>
  <c r="Z466" i="18"/>
  <c r="AX466" i="18"/>
  <c r="Z77" i="19"/>
  <c r="Z83" i="19"/>
  <c r="Z78" i="19"/>
  <c r="Z84" i="19"/>
  <c r="Z80" i="19"/>
  <c r="Z85" i="19"/>
  <c r="Z81" i="19"/>
  <c r="Z86" i="19"/>
  <c r="Z150" i="19"/>
  <c r="Z182" i="19"/>
  <c r="Z286" i="19"/>
  <c r="Z183" i="19"/>
  <c r="Z287" i="19"/>
  <c r="Z377" i="19"/>
  <c r="Z466" i="19"/>
  <c r="AX466" i="19"/>
  <c r="AW90" i="9"/>
  <c r="Y77" i="18"/>
  <c r="Y78" i="18"/>
  <c r="Y79" i="18"/>
  <c r="Y80" i="18"/>
  <c r="Y81" i="18"/>
  <c r="Y150" i="18"/>
  <c r="Y182" i="18"/>
  <c r="Y286" i="18"/>
  <c r="Y183" i="18"/>
  <c r="Y287" i="18"/>
  <c r="Y377" i="18"/>
  <c r="Y466" i="18"/>
  <c r="AW466" i="18"/>
  <c r="Y77" i="19"/>
  <c r="Y78" i="19"/>
  <c r="Y79" i="19"/>
  <c r="Y80" i="19"/>
  <c r="Y81" i="19"/>
  <c r="Y150" i="19"/>
  <c r="Y182" i="19"/>
  <c r="Y286" i="19"/>
  <c r="Y183" i="19"/>
  <c r="Y287" i="19"/>
  <c r="Y377" i="19"/>
  <c r="Y466" i="19"/>
  <c r="AW466" i="19"/>
  <c r="AV90" i="9"/>
  <c r="X77" i="18"/>
  <c r="X78" i="18"/>
  <c r="X79" i="18"/>
  <c r="X80" i="18"/>
  <c r="X81" i="18"/>
  <c r="X150" i="18"/>
  <c r="X182" i="18"/>
  <c r="X286" i="18"/>
  <c r="X183" i="18"/>
  <c r="X287" i="18"/>
  <c r="X377" i="18"/>
  <c r="X466" i="18"/>
  <c r="AV466" i="18"/>
  <c r="X77" i="19"/>
  <c r="X78" i="19"/>
  <c r="X79" i="19"/>
  <c r="X80" i="19"/>
  <c r="X81" i="19"/>
  <c r="X150" i="19"/>
  <c r="X182" i="19"/>
  <c r="X286" i="19"/>
  <c r="X183" i="19"/>
  <c r="X287" i="19"/>
  <c r="X377" i="19"/>
  <c r="X466" i="19"/>
  <c r="AV466" i="19"/>
  <c r="AU90" i="9"/>
  <c r="W77" i="18"/>
  <c r="W78" i="18"/>
  <c r="W79" i="18"/>
  <c r="W80" i="18"/>
  <c r="W81" i="18"/>
  <c r="W150" i="18"/>
  <c r="W182" i="18"/>
  <c r="W286" i="18"/>
  <c r="W183" i="18"/>
  <c r="W287" i="18"/>
  <c r="W377" i="18"/>
  <c r="W466" i="18"/>
  <c r="AU466" i="18"/>
  <c r="W77" i="19"/>
  <c r="W78" i="19"/>
  <c r="W79" i="19"/>
  <c r="W80" i="19"/>
  <c r="W81" i="19"/>
  <c r="W150" i="19"/>
  <c r="W182" i="19"/>
  <c r="W286" i="19"/>
  <c r="W183" i="19"/>
  <c r="W287" i="19"/>
  <c r="W377" i="19"/>
  <c r="W466" i="19"/>
  <c r="AU466" i="19"/>
  <c r="AT90" i="9"/>
  <c r="V77" i="18"/>
  <c r="V78" i="18"/>
  <c r="V79" i="18"/>
  <c r="V80" i="18"/>
  <c r="V81" i="18"/>
  <c r="V150" i="18"/>
  <c r="V182" i="18"/>
  <c r="V286" i="18"/>
  <c r="V183" i="18"/>
  <c r="V287" i="18"/>
  <c r="V377" i="18"/>
  <c r="V466" i="18"/>
  <c r="AT466" i="18"/>
  <c r="V77" i="19"/>
  <c r="V78" i="19"/>
  <c r="V79" i="19"/>
  <c r="V80" i="19"/>
  <c r="V81" i="19"/>
  <c r="V150" i="19"/>
  <c r="V182" i="19"/>
  <c r="V286" i="19"/>
  <c r="V183" i="19"/>
  <c r="V287" i="19"/>
  <c r="V377" i="19"/>
  <c r="V466" i="19"/>
  <c r="AT466" i="19"/>
  <c r="AS90" i="9"/>
  <c r="U77" i="18"/>
  <c r="U78" i="18"/>
  <c r="U79" i="18"/>
  <c r="U80" i="18"/>
  <c r="U81" i="18"/>
  <c r="U150" i="18"/>
  <c r="U182" i="18"/>
  <c r="U286" i="18"/>
  <c r="U183" i="18"/>
  <c r="U287" i="18"/>
  <c r="U377" i="18"/>
  <c r="U466" i="18"/>
  <c r="AS466" i="18"/>
  <c r="U77" i="19"/>
  <c r="U78" i="19"/>
  <c r="U79" i="19"/>
  <c r="U80" i="19"/>
  <c r="U81" i="19"/>
  <c r="U150" i="19"/>
  <c r="U182" i="19"/>
  <c r="U286" i="19"/>
  <c r="U183" i="19"/>
  <c r="U287" i="19"/>
  <c r="U377" i="19"/>
  <c r="U466" i="19"/>
  <c r="AS466" i="19"/>
  <c r="AR90" i="9"/>
  <c r="T77" i="18"/>
  <c r="T78" i="18"/>
  <c r="T79" i="18"/>
  <c r="T80" i="18"/>
  <c r="T81" i="18"/>
  <c r="T150" i="18"/>
  <c r="T182" i="18"/>
  <c r="T286" i="18"/>
  <c r="T183" i="18"/>
  <c r="T287" i="18"/>
  <c r="T377" i="18"/>
  <c r="T466" i="18"/>
  <c r="AR466" i="18"/>
  <c r="T77" i="19"/>
  <c r="T78" i="19"/>
  <c r="T79" i="19"/>
  <c r="T80" i="19"/>
  <c r="T81" i="19"/>
  <c r="T150" i="19"/>
  <c r="T182" i="19"/>
  <c r="T286" i="19"/>
  <c r="T183" i="19"/>
  <c r="T287" i="19"/>
  <c r="T377" i="19"/>
  <c r="T466" i="19"/>
  <c r="AR466" i="19"/>
  <c r="AQ90" i="9"/>
  <c r="S77" i="18"/>
  <c r="S78" i="18"/>
  <c r="S79" i="18"/>
  <c r="S80" i="18"/>
  <c r="S81" i="18"/>
  <c r="S150" i="18"/>
  <c r="S182" i="18"/>
  <c r="S286" i="18"/>
  <c r="S183" i="18"/>
  <c r="S287" i="18"/>
  <c r="S377" i="18"/>
  <c r="S466" i="18"/>
  <c r="AQ466" i="18"/>
  <c r="S77" i="19"/>
  <c r="S78" i="19"/>
  <c r="S79" i="19"/>
  <c r="S80" i="19"/>
  <c r="S81" i="19"/>
  <c r="S150" i="19"/>
  <c r="S182" i="19"/>
  <c r="S286" i="19"/>
  <c r="S183" i="19"/>
  <c r="S287" i="19"/>
  <c r="S377" i="19"/>
  <c r="S466" i="19"/>
  <c r="AQ466" i="19"/>
  <c r="AP90" i="9"/>
  <c r="R77" i="18"/>
  <c r="R78" i="18"/>
  <c r="R79" i="18"/>
  <c r="R80" i="18"/>
  <c r="R81" i="18"/>
  <c r="R150" i="18"/>
  <c r="R182" i="18"/>
  <c r="R286" i="18"/>
  <c r="R183" i="18"/>
  <c r="R287" i="18"/>
  <c r="R377" i="18"/>
  <c r="R466" i="18"/>
  <c r="AP466" i="18"/>
  <c r="R77" i="19"/>
  <c r="R78" i="19"/>
  <c r="R79" i="19"/>
  <c r="R80" i="19"/>
  <c r="R81" i="19"/>
  <c r="R150" i="19"/>
  <c r="R182" i="19"/>
  <c r="R286" i="19"/>
  <c r="R183" i="19"/>
  <c r="R287" i="19"/>
  <c r="R377" i="19"/>
  <c r="R466" i="19"/>
  <c r="AP466" i="19"/>
  <c r="AO90" i="9"/>
  <c r="Q77" i="18"/>
  <c r="Q78" i="18"/>
  <c r="Q79" i="18"/>
  <c r="Q80" i="18"/>
  <c r="Q81" i="18"/>
  <c r="P119" i="18"/>
  <c r="P120" i="18"/>
  <c r="P121" i="18"/>
  <c r="P122" i="18"/>
  <c r="P123" i="18"/>
  <c r="P124" i="18"/>
  <c r="P125" i="18"/>
  <c r="P126" i="18"/>
  <c r="P127" i="18"/>
  <c r="P128" i="18"/>
  <c r="P129" i="18"/>
  <c r="P130" i="18"/>
  <c r="P131" i="18"/>
  <c r="P132" i="18"/>
  <c r="P133" i="18"/>
  <c r="P134" i="18"/>
  <c r="P135" i="18"/>
  <c r="P136" i="18"/>
  <c r="P137" i="18"/>
  <c r="P138" i="18"/>
  <c r="P139" i="18"/>
  <c r="P140" i="18"/>
  <c r="P141" i="18"/>
  <c r="P142" i="18"/>
  <c r="P143" i="18"/>
  <c r="P144" i="18"/>
  <c r="P145" i="18"/>
  <c r="P146" i="18"/>
  <c r="P147" i="18"/>
  <c r="P148" i="18"/>
  <c r="P149" i="18"/>
  <c r="P150" i="18"/>
  <c r="Q150" i="18"/>
  <c r="Q182" i="18"/>
  <c r="Q286" i="18"/>
  <c r="Q183" i="18"/>
  <c r="Q287" i="18"/>
  <c r="Q377" i="18"/>
  <c r="Q466" i="18"/>
  <c r="AO466" i="18"/>
  <c r="Q77" i="19"/>
  <c r="Q78" i="19"/>
  <c r="Q79" i="19"/>
  <c r="Q80" i="19"/>
  <c r="Q81" i="19"/>
  <c r="P119" i="19"/>
  <c r="P120" i="19"/>
  <c r="P121" i="19"/>
  <c r="P122" i="19"/>
  <c r="P123" i="19"/>
  <c r="P124" i="19"/>
  <c r="P125" i="19"/>
  <c r="P126" i="19"/>
  <c r="P127" i="19"/>
  <c r="P128" i="19"/>
  <c r="P129" i="19"/>
  <c r="P130" i="19"/>
  <c r="P131" i="19"/>
  <c r="P132" i="19"/>
  <c r="P133" i="19"/>
  <c r="P134" i="19"/>
  <c r="P135" i="19"/>
  <c r="P136" i="19"/>
  <c r="P137" i="19"/>
  <c r="P138" i="19"/>
  <c r="P139" i="19"/>
  <c r="P140" i="19"/>
  <c r="P141" i="19"/>
  <c r="P142" i="19"/>
  <c r="P143" i="19"/>
  <c r="P144" i="19"/>
  <c r="P145" i="19"/>
  <c r="P146" i="19"/>
  <c r="P147" i="19"/>
  <c r="P148" i="19"/>
  <c r="P149" i="19"/>
  <c r="P150" i="19"/>
  <c r="Q150" i="19"/>
  <c r="Q182" i="19"/>
  <c r="Q286" i="19"/>
  <c r="Q183" i="19"/>
  <c r="Q287" i="19"/>
  <c r="Q377" i="19"/>
  <c r="Q466" i="19"/>
  <c r="AO466" i="19"/>
  <c r="AN90" i="9"/>
  <c r="D285" i="18"/>
  <c r="C181" i="18"/>
  <c r="N181" i="18"/>
  <c r="N285" i="18"/>
  <c r="N376" i="18"/>
  <c r="D375" i="18"/>
  <c r="N465" i="18"/>
  <c r="AL181" i="18"/>
  <c r="AL285" i="18"/>
  <c r="AL376" i="18"/>
  <c r="AL465" i="18"/>
  <c r="D285" i="19"/>
  <c r="C181" i="19"/>
  <c r="N181" i="19"/>
  <c r="N285" i="19"/>
  <c r="N376" i="19"/>
  <c r="D375" i="19"/>
  <c r="N465" i="19"/>
  <c r="AL181" i="19"/>
  <c r="AL285" i="19"/>
  <c r="AL376" i="19"/>
  <c r="AL465" i="19"/>
  <c r="BI89" i="9"/>
  <c r="M181" i="18"/>
  <c r="M285" i="18"/>
  <c r="M376" i="18"/>
  <c r="M465" i="18"/>
  <c r="AK181" i="18"/>
  <c r="AK285" i="18"/>
  <c r="AK376" i="18"/>
  <c r="AK465" i="18"/>
  <c r="M181" i="19"/>
  <c r="M285" i="19"/>
  <c r="M376" i="19"/>
  <c r="M465" i="19"/>
  <c r="AK181" i="19"/>
  <c r="AK285" i="19"/>
  <c r="AK376" i="19"/>
  <c r="AK465" i="19"/>
  <c r="BH89" i="9"/>
  <c r="L181" i="18"/>
  <c r="L285" i="18"/>
  <c r="L376" i="18"/>
  <c r="L465" i="18"/>
  <c r="AJ181" i="18"/>
  <c r="AJ285" i="18"/>
  <c r="AJ376" i="18"/>
  <c r="AJ465" i="18"/>
  <c r="L181" i="19"/>
  <c r="L285" i="19"/>
  <c r="L376" i="19"/>
  <c r="L465" i="19"/>
  <c r="AJ181" i="19"/>
  <c r="AJ285" i="19"/>
  <c r="AJ376" i="19"/>
  <c r="AJ465" i="19"/>
  <c r="BG89" i="9"/>
  <c r="K181" i="18"/>
  <c r="K285" i="18"/>
  <c r="K376" i="18"/>
  <c r="K465" i="18"/>
  <c r="AI181" i="18"/>
  <c r="AI285" i="18"/>
  <c r="AI376" i="18"/>
  <c r="AI465" i="18"/>
  <c r="K181" i="19"/>
  <c r="K285" i="19"/>
  <c r="K376" i="19"/>
  <c r="K465" i="19"/>
  <c r="AI181" i="19"/>
  <c r="AI285" i="19"/>
  <c r="AI376" i="19"/>
  <c r="AI465" i="19"/>
  <c r="BF89" i="9"/>
  <c r="J181" i="18"/>
  <c r="J285" i="18"/>
  <c r="J376" i="18"/>
  <c r="J465" i="18"/>
  <c r="AH181" i="18"/>
  <c r="AH285" i="18"/>
  <c r="AH376" i="18"/>
  <c r="AH465" i="18"/>
  <c r="J181" i="19"/>
  <c r="J285" i="19"/>
  <c r="J376" i="19"/>
  <c r="J465" i="19"/>
  <c r="AH181" i="19"/>
  <c r="AH285" i="19"/>
  <c r="AH376" i="19"/>
  <c r="AH465" i="19"/>
  <c r="BE89" i="9"/>
  <c r="I181" i="18"/>
  <c r="I285" i="18"/>
  <c r="I376" i="18"/>
  <c r="I465" i="18"/>
  <c r="AG181" i="18"/>
  <c r="AG285" i="18"/>
  <c r="AG376" i="18"/>
  <c r="AG465" i="18"/>
  <c r="I181" i="19"/>
  <c r="I285" i="19"/>
  <c r="I376" i="19"/>
  <c r="I465" i="19"/>
  <c r="AG181" i="19"/>
  <c r="AG285" i="19"/>
  <c r="AG376" i="19"/>
  <c r="AG465" i="19"/>
  <c r="BD89" i="9"/>
  <c r="H181" i="18"/>
  <c r="H285" i="18"/>
  <c r="H376" i="18"/>
  <c r="H465" i="18"/>
  <c r="AF181" i="18"/>
  <c r="AF285" i="18"/>
  <c r="AF376" i="18"/>
  <c r="AF465" i="18"/>
  <c r="H181" i="19"/>
  <c r="H285" i="19"/>
  <c r="H376" i="19"/>
  <c r="H465" i="19"/>
  <c r="AF181" i="19"/>
  <c r="AF285" i="19"/>
  <c r="AF376" i="19"/>
  <c r="AF465" i="19"/>
  <c r="BC89" i="9"/>
  <c r="G181" i="18"/>
  <c r="G285" i="18"/>
  <c r="G376" i="18"/>
  <c r="G465" i="18"/>
  <c r="AE181" i="18"/>
  <c r="AE285" i="18"/>
  <c r="AE376" i="18"/>
  <c r="AE465" i="18"/>
  <c r="G181" i="19"/>
  <c r="G285" i="19"/>
  <c r="G376" i="19"/>
  <c r="G465" i="19"/>
  <c r="AE181" i="19"/>
  <c r="AE285" i="19"/>
  <c r="AE376" i="19"/>
  <c r="AE465" i="19"/>
  <c r="BB89" i="9"/>
  <c r="F181" i="18"/>
  <c r="F285" i="18"/>
  <c r="F376" i="18"/>
  <c r="F465" i="18"/>
  <c r="AD181" i="18"/>
  <c r="AD285" i="18"/>
  <c r="AD376" i="18"/>
  <c r="AD465" i="18"/>
  <c r="F181" i="19"/>
  <c r="F285" i="19"/>
  <c r="F376" i="19"/>
  <c r="F465" i="19"/>
  <c r="AD181" i="19"/>
  <c r="AD285" i="19"/>
  <c r="AD376" i="19"/>
  <c r="AD465" i="19"/>
  <c r="BA89" i="9"/>
  <c r="E181" i="18"/>
  <c r="E285" i="18"/>
  <c r="E376" i="18"/>
  <c r="E465" i="18"/>
  <c r="AC181" i="18"/>
  <c r="AC285" i="18"/>
  <c r="AC376" i="18"/>
  <c r="AC465" i="18"/>
  <c r="E181" i="19"/>
  <c r="E285" i="19"/>
  <c r="E376" i="19"/>
  <c r="E465" i="19"/>
  <c r="AC181" i="19"/>
  <c r="AC285" i="19"/>
  <c r="AC376" i="19"/>
  <c r="AC465" i="19"/>
  <c r="AZ89" i="9"/>
  <c r="Z181" i="18"/>
  <c r="Z285" i="18"/>
  <c r="Z376" i="18"/>
  <c r="Z465" i="18"/>
  <c r="AX465" i="18"/>
  <c r="Z181" i="19"/>
  <c r="Z285" i="19"/>
  <c r="Z376" i="19"/>
  <c r="Z465" i="19"/>
  <c r="AX465" i="19"/>
  <c r="AW89" i="9"/>
  <c r="Y181" i="18"/>
  <c r="Y285" i="18"/>
  <c r="Y376" i="18"/>
  <c r="Y465" i="18"/>
  <c r="AW465" i="18"/>
  <c r="Y181" i="19"/>
  <c r="Y285" i="19"/>
  <c r="Y376" i="19"/>
  <c r="Y465" i="19"/>
  <c r="AW465" i="19"/>
  <c r="AV89" i="9"/>
  <c r="X181" i="18"/>
  <c r="X285" i="18"/>
  <c r="X376" i="18"/>
  <c r="X465" i="18"/>
  <c r="AV465" i="18"/>
  <c r="X181" i="19"/>
  <c r="X285" i="19"/>
  <c r="X376" i="19"/>
  <c r="X465" i="19"/>
  <c r="AV465" i="19"/>
  <c r="AU89" i="9"/>
  <c r="W181" i="18"/>
  <c r="W285" i="18"/>
  <c r="W376" i="18"/>
  <c r="W465" i="18"/>
  <c r="AU465" i="18"/>
  <c r="W181" i="19"/>
  <c r="W285" i="19"/>
  <c r="W376" i="19"/>
  <c r="W465" i="19"/>
  <c r="AU465" i="19"/>
  <c r="AT89" i="9"/>
  <c r="V181" i="18"/>
  <c r="V285" i="18"/>
  <c r="V376" i="18"/>
  <c r="V465" i="18"/>
  <c r="AT465" i="18"/>
  <c r="V181" i="19"/>
  <c r="V285" i="19"/>
  <c r="V376" i="19"/>
  <c r="V465" i="19"/>
  <c r="AT465" i="19"/>
  <c r="AS89" i="9"/>
  <c r="U181" i="18"/>
  <c r="U285" i="18"/>
  <c r="U376" i="18"/>
  <c r="U465" i="18"/>
  <c r="AS465" i="18"/>
  <c r="U181" i="19"/>
  <c r="U285" i="19"/>
  <c r="U376" i="19"/>
  <c r="U465" i="19"/>
  <c r="AS465" i="19"/>
  <c r="AR89" i="9"/>
  <c r="T181" i="18"/>
  <c r="T285" i="18"/>
  <c r="T376" i="18"/>
  <c r="T465" i="18"/>
  <c r="AR465" i="18"/>
  <c r="T181" i="19"/>
  <c r="T285" i="19"/>
  <c r="T376" i="19"/>
  <c r="T465" i="19"/>
  <c r="AR465" i="19"/>
  <c r="AQ89" i="9"/>
  <c r="S181" i="18"/>
  <c r="S285" i="18"/>
  <c r="S376" i="18"/>
  <c r="S465" i="18"/>
  <c r="AQ465" i="18"/>
  <c r="S181" i="19"/>
  <c r="S285" i="19"/>
  <c r="S376" i="19"/>
  <c r="S465" i="19"/>
  <c r="AQ465" i="19"/>
  <c r="AP89" i="9"/>
  <c r="R181" i="18"/>
  <c r="R285" i="18"/>
  <c r="R376" i="18"/>
  <c r="R465" i="18"/>
  <c r="AP465" i="18"/>
  <c r="R181" i="19"/>
  <c r="R285" i="19"/>
  <c r="R376" i="19"/>
  <c r="R465" i="19"/>
  <c r="AP465" i="19"/>
  <c r="AO89" i="9"/>
  <c r="Q181" i="18"/>
  <c r="Q285" i="18"/>
  <c r="Q376" i="18"/>
  <c r="Q465" i="18"/>
  <c r="AO465" i="18"/>
  <c r="Q181" i="19"/>
  <c r="Q285" i="19"/>
  <c r="Q376" i="19"/>
  <c r="Q465" i="19"/>
  <c r="AO465" i="19"/>
  <c r="AN89" i="9"/>
  <c r="D284" i="18"/>
  <c r="C180" i="18"/>
  <c r="N180" i="18"/>
  <c r="N284" i="18"/>
  <c r="N375" i="18"/>
  <c r="D374" i="18"/>
  <c r="N464" i="18"/>
  <c r="AL180" i="18"/>
  <c r="AL284" i="18"/>
  <c r="AL375" i="18"/>
  <c r="AL464" i="18"/>
  <c r="D284" i="19"/>
  <c r="C180" i="19"/>
  <c r="N180" i="19"/>
  <c r="N284" i="19"/>
  <c r="N375" i="19"/>
  <c r="D374" i="19"/>
  <c r="N464" i="19"/>
  <c r="AL180" i="19"/>
  <c r="AL284" i="19"/>
  <c r="AL375" i="19"/>
  <c r="AL464" i="19"/>
  <c r="BI88" i="9"/>
  <c r="M180" i="18"/>
  <c r="M284" i="18"/>
  <c r="M375" i="18"/>
  <c r="M464" i="18"/>
  <c r="AK180" i="18"/>
  <c r="AK284" i="18"/>
  <c r="AK375" i="18"/>
  <c r="AK464" i="18"/>
  <c r="M180" i="19"/>
  <c r="M284" i="19"/>
  <c r="M375" i="19"/>
  <c r="M464" i="19"/>
  <c r="AK180" i="19"/>
  <c r="AK284" i="19"/>
  <c r="AK375" i="19"/>
  <c r="AK464" i="19"/>
  <c r="BH88" i="9"/>
  <c r="L180" i="18"/>
  <c r="L284" i="18"/>
  <c r="L375" i="18"/>
  <c r="L464" i="18"/>
  <c r="AJ180" i="18"/>
  <c r="AJ284" i="18"/>
  <c r="AJ375" i="18"/>
  <c r="AJ464" i="18"/>
  <c r="L180" i="19"/>
  <c r="L284" i="19"/>
  <c r="L375" i="19"/>
  <c r="L464" i="19"/>
  <c r="AJ180" i="19"/>
  <c r="AJ284" i="19"/>
  <c r="AJ375" i="19"/>
  <c r="AJ464" i="19"/>
  <c r="BG88" i="9"/>
  <c r="K180" i="18"/>
  <c r="K284" i="18"/>
  <c r="K375" i="18"/>
  <c r="K464" i="18"/>
  <c r="AI180" i="18"/>
  <c r="AI284" i="18"/>
  <c r="AI375" i="18"/>
  <c r="AI464" i="18"/>
  <c r="K180" i="19"/>
  <c r="K284" i="19"/>
  <c r="K375" i="19"/>
  <c r="K464" i="19"/>
  <c r="AI180" i="19"/>
  <c r="AI284" i="19"/>
  <c r="AI375" i="19"/>
  <c r="AI464" i="19"/>
  <c r="BF88" i="9"/>
  <c r="J180" i="18"/>
  <c r="J284" i="18"/>
  <c r="J375" i="18"/>
  <c r="J464" i="18"/>
  <c r="AH180" i="18"/>
  <c r="AH284" i="18"/>
  <c r="AH375" i="18"/>
  <c r="AH464" i="18"/>
  <c r="J180" i="19"/>
  <c r="J284" i="19"/>
  <c r="J375" i="19"/>
  <c r="J464" i="19"/>
  <c r="AH180" i="19"/>
  <c r="AH284" i="19"/>
  <c r="AH375" i="19"/>
  <c r="AH464" i="19"/>
  <c r="BE88" i="9"/>
  <c r="I180" i="18"/>
  <c r="I284" i="18"/>
  <c r="I375" i="18"/>
  <c r="I464" i="18"/>
  <c r="AG180" i="18"/>
  <c r="AG284" i="18"/>
  <c r="AG375" i="18"/>
  <c r="AG464" i="18"/>
  <c r="I180" i="19"/>
  <c r="I284" i="19"/>
  <c r="I375" i="19"/>
  <c r="I464" i="19"/>
  <c r="AG180" i="19"/>
  <c r="AG284" i="19"/>
  <c r="AG375" i="19"/>
  <c r="AG464" i="19"/>
  <c r="BD88" i="9"/>
  <c r="H180" i="18"/>
  <c r="H284" i="18"/>
  <c r="H375" i="18"/>
  <c r="H464" i="18"/>
  <c r="AF180" i="18"/>
  <c r="AF284" i="18"/>
  <c r="AF375" i="18"/>
  <c r="AF464" i="18"/>
  <c r="H180" i="19"/>
  <c r="H284" i="19"/>
  <c r="H375" i="19"/>
  <c r="H464" i="19"/>
  <c r="AF180" i="19"/>
  <c r="AF284" i="19"/>
  <c r="AF375" i="19"/>
  <c r="AF464" i="19"/>
  <c r="BC88" i="9"/>
  <c r="G180" i="18"/>
  <c r="G284" i="18"/>
  <c r="G375" i="18"/>
  <c r="G464" i="18"/>
  <c r="AE180" i="18"/>
  <c r="AE284" i="18"/>
  <c r="AE375" i="18"/>
  <c r="AE464" i="18"/>
  <c r="G180" i="19"/>
  <c r="G284" i="19"/>
  <c r="G375" i="19"/>
  <c r="G464" i="19"/>
  <c r="AE180" i="19"/>
  <c r="AE284" i="19"/>
  <c r="AE375" i="19"/>
  <c r="AE464" i="19"/>
  <c r="BB88" i="9"/>
  <c r="F180" i="18"/>
  <c r="F284" i="18"/>
  <c r="F375" i="18"/>
  <c r="F464" i="18"/>
  <c r="AD180" i="18"/>
  <c r="AD284" i="18"/>
  <c r="AD375" i="18"/>
  <c r="AD464" i="18"/>
  <c r="F180" i="19"/>
  <c r="F284" i="19"/>
  <c r="F375" i="19"/>
  <c r="F464" i="19"/>
  <c r="AD180" i="19"/>
  <c r="AD284" i="19"/>
  <c r="AD375" i="19"/>
  <c r="AD464" i="19"/>
  <c r="BA88" i="9"/>
  <c r="E180" i="18"/>
  <c r="E284" i="18"/>
  <c r="E375" i="18"/>
  <c r="E464" i="18"/>
  <c r="AC180" i="18"/>
  <c r="AC284" i="18"/>
  <c r="AC375" i="18"/>
  <c r="AC464" i="18"/>
  <c r="E180" i="19"/>
  <c r="E284" i="19"/>
  <c r="E375" i="19"/>
  <c r="E464" i="19"/>
  <c r="AC180" i="19"/>
  <c r="AC284" i="19"/>
  <c r="AC375" i="19"/>
  <c r="AC464" i="19"/>
  <c r="AZ88" i="9"/>
  <c r="Z180" i="18"/>
  <c r="Z284" i="18"/>
  <c r="Z375" i="18"/>
  <c r="Z464" i="18"/>
  <c r="AX464" i="18"/>
  <c r="Z180" i="19"/>
  <c r="Z284" i="19"/>
  <c r="Z375" i="19"/>
  <c r="Z464" i="19"/>
  <c r="AX464" i="19"/>
  <c r="AW88" i="9"/>
  <c r="Y180" i="18"/>
  <c r="Y284" i="18"/>
  <c r="Y375" i="18"/>
  <c r="Y464" i="18"/>
  <c r="AW464" i="18"/>
  <c r="Y180" i="19"/>
  <c r="Y284" i="19"/>
  <c r="Y375" i="19"/>
  <c r="Y464" i="19"/>
  <c r="AW464" i="19"/>
  <c r="AV88" i="9"/>
  <c r="X180" i="18"/>
  <c r="X284" i="18"/>
  <c r="X375" i="18"/>
  <c r="X464" i="18"/>
  <c r="AV464" i="18"/>
  <c r="X180" i="19"/>
  <c r="X284" i="19"/>
  <c r="X375" i="19"/>
  <c r="X464" i="19"/>
  <c r="AV464" i="19"/>
  <c r="AU88" i="9"/>
  <c r="W180" i="18"/>
  <c r="W284" i="18"/>
  <c r="W375" i="18"/>
  <c r="W464" i="18"/>
  <c r="AU464" i="18"/>
  <c r="W180" i="19"/>
  <c r="W284" i="19"/>
  <c r="W375" i="19"/>
  <c r="W464" i="19"/>
  <c r="AU464" i="19"/>
  <c r="AT88" i="9"/>
  <c r="V180" i="18"/>
  <c r="V284" i="18"/>
  <c r="V375" i="18"/>
  <c r="V464" i="18"/>
  <c r="AT464" i="18"/>
  <c r="V180" i="19"/>
  <c r="V284" i="19"/>
  <c r="V375" i="19"/>
  <c r="V464" i="19"/>
  <c r="AT464" i="19"/>
  <c r="AS88" i="9"/>
  <c r="U180" i="18"/>
  <c r="U284" i="18"/>
  <c r="U375" i="18"/>
  <c r="U464" i="18"/>
  <c r="AS464" i="18"/>
  <c r="U180" i="19"/>
  <c r="U284" i="19"/>
  <c r="U375" i="19"/>
  <c r="U464" i="19"/>
  <c r="AS464" i="19"/>
  <c r="AR88" i="9"/>
  <c r="T180" i="18"/>
  <c r="T284" i="18"/>
  <c r="T375" i="18"/>
  <c r="T464" i="18"/>
  <c r="AR464" i="18"/>
  <c r="T180" i="19"/>
  <c r="T284" i="19"/>
  <c r="T375" i="19"/>
  <c r="T464" i="19"/>
  <c r="AR464" i="19"/>
  <c r="AQ88" i="9"/>
  <c r="S180" i="18"/>
  <c r="S284" i="18"/>
  <c r="S375" i="18"/>
  <c r="S464" i="18"/>
  <c r="AQ464" i="18"/>
  <c r="S180" i="19"/>
  <c r="S284" i="19"/>
  <c r="S375" i="19"/>
  <c r="S464" i="19"/>
  <c r="AQ464" i="19"/>
  <c r="AP88" i="9"/>
  <c r="R180" i="18"/>
  <c r="R284" i="18"/>
  <c r="R375" i="18"/>
  <c r="R464" i="18"/>
  <c r="AP464" i="18"/>
  <c r="R180" i="19"/>
  <c r="R284" i="19"/>
  <c r="R375" i="19"/>
  <c r="R464" i="19"/>
  <c r="AP464" i="19"/>
  <c r="AO88" i="9"/>
  <c r="Q180" i="18"/>
  <c r="Q284" i="18"/>
  <c r="Q375" i="18"/>
  <c r="Q464" i="18"/>
  <c r="AO464" i="18"/>
  <c r="Q180" i="19"/>
  <c r="Q284" i="19"/>
  <c r="Q375" i="19"/>
  <c r="Q464" i="19"/>
  <c r="AO464" i="19"/>
  <c r="AN88" i="9"/>
  <c r="D283" i="18"/>
  <c r="C179" i="18"/>
  <c r="N179" i="18"/>
  <c r="N283" i="18"/>
  <c r="N374" i="18"/>
  <c r="D373" i="18"/>
  <c r="N463" i="18"/>
  <c r="AL179" i="18"/>
  <c r="AL283" i="18"/>
  <c r="AL374" i="18"/>
  <c r="AL463" i="18"/>
  <c r="D283" i="19"/>
  <c r="C179" i="19"/>
  <c r="N179" i="19"/>
  <c r="N283" i="19"/>
  <c r="N374" i="19"/>
  <c r="D373" i="19"/>
  <c r="N463" i="19"/>
  <c r="AL179" i="19"/>
  <c r="AL283" i="19"/>
  <c r="AL374" i="19"/>
  <c r="AL463" i="19"/>
  <c r="BI87" i="9"/>
  <c r="M179" i="18"/>
  <c r="M283" i="18"/>
  <c r="M374" i="18"/>
  <c r="M463" i="18"/>
  <c r="AK179" i="18"/>
  <c r="AK283" i="18"/>
  <c r="AK374" i="18"/>
  <c r="AK463" i="18"/>
  <c r="M179" i="19"/>
  <c r="M283" i="19"/>
  <c r="M374" i="19"/>
  <c r="M463" i="19"/>
  <c r="AK179" i="19"/>
  <c r="AK283" i="19"/>
  <c r="AK374" i="19"/>
  <c r="AK463" i="19"/>
  <c r="BH87" i="9"/>
  <c r="L179" i="18"/>
  <c r="L283" i="18"/>
  <c r="L374" i="18"/>
  <c r="L463" i="18"/>
  <c r="AJ179" i="18"/>
  <c r="AJ283" i="18"/>
  <c r="AJ374" i="18"/>
  <c r="AJ463" i="18"/>
  <c r="L179" i="19"/>
  <c r="L283" i="19"/>
  <c r="L374" i="19"/>
  <c r="L463" i="19"/>
  <c r="AJ179" i="19"/>
  <c r="AJ283" i="19"/>
  <c r="AJ374" i="19"/>
  <c r="AJ463" i="19"/>
  <c r="BG87" i="9"/>
  <c r="K179" i="18"/>
  <c r="K283" i="18"/>
  <c r="K374" i="18"/>
  <c r="K463" i="18"/>
  <c r="AI179" i="18"/>
  <c r="AI283" i="18"/>
  <c r="AI374" i="18"/>
  <c r="AI463" i="18"/>
  <c r="K179" i="19"/>
  <c r="K283" i="19"/>
  <c r="K374" i="19"/>
  <c r="K463" i="19"/>
  <c r="AI179" i="19"/>
  <c r="AI283" i="19"/>
  <c r="AI374" i="19"/>
  <c r="AI463" i="19"/>
  <c r="BF87" i="9"/>
  <c r="J179" i="18"/>
  <c r="J283" i="18"/>
  <c r="J374" i="18"/>
  <c r="J463" i="18"/>
  <c r="AH179" i="18"/>
  <c r="AH283" i="18"/>
  <c r="AH374" i="18"/>
  <c r="AH463" i="18"/>
  <c r="J179" i="19"/>
  <c r="J283" i="19"/>
  <c r="J374" i="19"/>
  <c r="J463" i="19"/>
  <c r="AH179" i="19"/>
  <c r="AH283" i="19"/>
  <c r="AH374" i="19"/>
  <c r="AH463" i="19"/>
  <c r="BE87" i="9"/>
  <c r="I179" i="18"/>
  <c r="I283" i="18"/>
  <c r="I374" i="18"/>
  <c r="I463" i="18"/>
  <c r="AG179" i="18"/>
  <c r="AG283" i="18"/>
  <c r="AG374" i="18"/>
  <c r="AG463" i="18"/>
  <c r="I179" i="19"/>
  <c r="I283" i="19"/>
  <c r="I374" i="19"/>
  <c r="I463" i="19"/>
  <c r="AG179" i="19"/>
  <c r="AG283" i="19"/>
  <c r="AG374" i="19"/>
  <c r="AG463" i="19"/>
  <c r="BD87" i="9"/>
  <c r="H179" i="18"/>
  <c r="H283" i="18"/>
  <c r="H374" i="18"/>
  <c r="H463" i="18"/>
  <c r="AF179" i="18"/>
  <c r="AF283" i="18"/>
  <c r="AF374" i="18"/>
  <c r="AF463" i="18"/>
  <c r="H179" i="19"/>
  <c r="H283" i="19"/>
  <c r="H374" i="19"/>
  <c r="H463" i="19"/>
  <c r="AF179" i="19"/>
  <c r="AF283" i="19"/>
  <c r="AF374" i="19"/>
  <c r="AF463" i="19"/>
  <c r="BC87" i="9"/>
  <c r="G179" i="18"/>
  <c r="G283" i="18"/>
  <c r="G374" i="18"/>
  <c r="G463" i="18"/>
  <c r="AE179" i="18"/>
  <c r="AE283" i="18"/>
  <c r="AE374" i="18"/>
  <c r="AE463" i="18"/>
  <c r="G179" i="19"/>
  <c r="G283" i="19"/>
  <c r="G374" i="19"/>
  <c r="G463" i="19"/>
  <c r="AE179" i="19"/>
  <c r="AE283" i="19"/>
  <c r="AE374" i="19"/>
  <c r="AE463" i="19"/>
  <c r="BB87" i="9"/>
  <c r="F179" i="18"/>
  <c r="F283" i="18"/>
  <c r="F374" i="18"/>
  <c r="F463" i="18"/>
  <c r="AD179" i="18"/>
  <c r="AD283" i="18"/>
  <c r="AD374" i="18"/>
  <c r="AD463" i="18"/>
  <c r="F179" i="19"/>
  <c r="F283" i="19"/>
  <c r="F374" i="19"/>
  <c r="F463" i="19"/>
  <c r="AD179" i="19"/>
  <c r="AD283" i="19"/>
  <c r="AD374" i="19"/>
  <c r="AD463" i="19"/>
  <c r="BA87" i="9"/>
  <c r="E179" i="18"/>
  <c r="E283" i="18"/>
  <c r="E374" i="18"/>
  <c r="E463" i="18"/>
  <c r="AC179" i="18"/>
  <c r="AC283" i="18"/>
  <c r="AC374" i="18"/>
  <c r="AC463" i="18"/>
  <c r="E179" i="19"/>
  <c r="E283" i="19"/>
  <c r="E374" i="19"/>
  <c r="E463" i="19"/>
  <c r="AC179" i="19"/>
  <c r="AC283" i="19"/>
  <c r="AC374" i="19"/>
  <c r="AC463" i="19"/>
  <c r="AZ87" i="9"/>
  <c r="Z179" i="18"/>
  <c r="Z283" i="18"/>
  <c r="Z374" i="18"/>
  <c r="Z463" i="18"/>
  <c r="AX463" i="18"/>
  <c r="Z179" i="19"/>
  <c r="Z283" i="19"/>
  <c r="Z374" i="19"/>
  <c r="Z463" i="19"/>
  <c r="AX463" i="19"/>
  <c r="AW87" i="9"/>
  <c r="Y179" i="18"/>
  <c r="Y283" i="18"/>
  <c r="Y374" i="18"/>
  <c r="Y463" i="18"/>
  <c r="AW463" i="18"/>
  <c r="Y179" i="19"/>
  <c r="Y283" i="19"/>
  <c r="Y374" i="19"/>
  <c r="Y463" i="19"/>
  <c r="AW463" i="19"/>
  <c r="AV87" i="9"/>
  <c r="X179" i="18"/>
  <c r="X283" i="18"/>
  <c r="X374" i="18"/>
  <c r="X463" i="18"/>
  <c r="AV463" i="18"/>
  <c r="X179" i="19"/>
  <c r="X283" i="19"/>
  <c r="X374" i="19"/>
  <c r="X463" i="19"/>
  <c r="AV463" i="19"/>
  <c r="AU87" i="9"/>
  <c r="W179" i="18"/>
  <c r="W283" i="18"/>
  <c r="W374" i="18"/>
  <c r="W463" i="18"/>
  <c r="AU463" i="18"/>
  <c r="W179" i="19"/>
  <c r="W283" i="19"/>
  <c r="W374" i="19"/>
  <c r="W463" i="19"/>
  <c r="AU463" i="19"/>
  <c r="AT87" i="9"/>
  <c r="V179" i="18"/>
  <c r="V283" i="18"/>
  <c r="V374" i="18"/>
  <c r="V463" i="18"/>
  <c r="AT463" i="18"/>
  <c r="V179" i="19"/>
  <c r="V283" i="19"/>
  <c r="V374" i="19"/>
  <c r="V463" i="19"/>
  <c r="AT463" i="19"/>
  <c r="AS87" i="9"/>
  <c r="U179" i="18"/>
  <c r="U283" i="18"/>
  <c r="U374" i="18"/>
  <c r="U463" i="18"/>
  <c r="AS463" i="18"/>
  <c r="U179" i="19"/>
  <c r="U283" i="19"/>
  <c r="U374" i="19"/>
  <c r="U463" i="19"/>
  <c r="AS463" i="19"/>
  <c r="AR87" i="9"/>
  <c r="T179" i="18"/>
  <c r="T283" i="18"/>
  <c r="T374" i="18"/>
  <c r="T463" i="18"/>
  <c r="AR463" i="18"/>
  <c r="T179" i="19"/>
  <c r="T283" i="19"/>
  <c r="T374" i="19"/>
  <c r="T463" i="19"/>
  <c r="AR463" i="19"/>
  <c r="AQ87" i="9"/>
  <c r="S179" i="18"/>
  <c r="S283" i="18"/>
  <c r="S374" i="18"/>
  <c r="S463" i="18"/>
  <c r="AQ463" i="18"/>
  <c r="S179" i="19"/>
  <c r="S283" i="19"/>
  <c r="S374" i="19"/>
  <c r="S463" i="19"/>
  <c r="AQ463" i="19"/>
  <c r="AP87" i="9"/>
  <c r="R179" i="18"/>
  <c r="R283" i="18"/>
  <c r="R374" i="18"/>
  <c r="R463" i="18"/>
  <c r="AP463" i="18"/>
  <c r="R179" i="19"/>
  <c r="R283" i="19"/>
  <c r="R374" i="19"/>
  <c r="R463" i="19"/>
  <c r="AP463" i="19"/>
  <c r="AO87" i="9"/>
  <c r="Q179" i="18"/>
  <c r="Q283" i="18"/>
  <c r="Q374" i="18"/>
  <c r="Q463" i="18"/>
  <c r="AO463" i="18"/>
  <c r="Q179" i="19"/>
  <c r="Q283" i="19"/>
  <c r="Q374" i="19"/>
  <c r="Q463" i="19"/>
  <c r="AO463" i="19"/>
  <c r="AN87" i="9"/>
  <c r="D282" i="18"/>
  <c r="C178" i="18"/>
  <c r="N178" i="18"/>
  <c r="N282" i="18"/>
  <c r="N373" i="18"/>
  <c r="D372" i="18"/>
  <c r="N462" i="18"/>
  <c r="AL178" i="18"/>
  <c r="AL282" i="18"/>
  <c r="AL373" i="18"/>
  <c r="AL462" i="18"/>
  <c r="D282" i="19"/>
  <c r="C178" i="19"/>
  <c r="N178" i="19"/>
  <c r="N282" i="19"/>
  <c r="N373" i="19"/>
  <c r="D372" i="19"/>
  <c r="N462" i="19"/>
  <c r="AL178" i="19"/>
  <c r="AL282" i="19"/>
  <c r="AL373" i="19"/>
  <c r="AL462" i="19"/>
  <c r="BI86" i="9"/>
  <c r="M178" i="18"/>
  <c r="M282" i="18"/>
  <c r="M373" i="18"/>
  <c r="M462" i="18"/>
  <c r="AK178" i="18"/>
  <c r="AK282" i="18"/>
  <c r="AK373" i="18"/>
  <c r="AK462" i="18"/>
  <c r="M178" i="19"/>
  <c r="M282" i="19"/>
  <c r="M373" i="19"/>
  <c r="M462" i="19"/>
  <c r="AK178" i="19"/>
  <c r="AK282" i="19"/>
  <c r="AK373" i="19"/>
  <c r="AK462" i="19"/>
  <c r="BH86" i="9"/>
  <c r="L178" i="18"/>
  <c r="L282" i="18"/>
  <c r="L373" i="18"/>
  <c r="L462" i="18"/>
  <c r="AJ178" i="18"/>
  <c r="AJ282" i="18"/>
  <c r="AJ373" i="18"/>
  <c r="AJ462" i="18"/>
  <c r="L178" i="19"/>
  <c r="L282" i="19"/>
  <c r="L373" i="19"/>
  <c r="L462" i="19"/>
  <c r="AJ178" i="19"/>
  <c r="AJ282" i="19"/>
  <c r="AJ373" i="19"/>
  <c r="AJ462" i="19"/>
  <c r="BG86" i="9"/>
  <c r="K178" i="18"/>
  <c r="K282" i="18"/>
  <c r="K373" i="18"/>
  <c r="K462" i="18"/>
  <c r="AI178" i="18"/>
  <c r="AI282" i="18"/>
  <c r="AI373" i="18"/>
  <c r="AI462" i="18"/>
  <c r="K178" i="19"/>
  <c r="K282" i="19"/>
  <c r="K373" i="19"/>
  <c r="K462" i="19"/>
  <c r="AI178" i="19"/>
  <c r="AI282" i="19"/>
  <c r="AI373" i="19"/>
  <c r="AI462" i="19"/>
  <c r="BF86" i="9"/>
  <c r="J178" i="18"/>
  <c r="J282" i="18"/>
  <c r="J373" i="18"/>
  <c r="J462" i="18"/>
  <c r="AH178" i="18"/>
  <c r="AH282" i="18"/>
  <c r="AH373" i="18"/>
  <c r="AH462" i="18"/>
  <c r="J178" i="19"/>
  <c r="J282" i="19"/>
  <c r="J373" i="19"/>
  <c r="J462" i="19"/>
  <c r="AH178" i="19"/>
  <c r="AH282" i="19"/>
  <c r="AH373" i="19"/>
  <c r="AH462" i="19"/>
  <c r="BE86" i="9"/>
  <c r="I178" i="18"/>
  <c r="I282" i="18"/>
  <c r="I373" i="18"/>
  <c r="I462" i="18"/>
  <c r="AG178" i="18"/>
  <c r="AG282" i="18"/>
  <c r="AG373" i="18"/>
  <c r="AG462" i="18"/>
  <c r="I178" i="19"/>
  <c r="I282" i="19"/>
  <c r="I373" i="19"/>
  <c r="I462" i="19"/>
  <c r="AG178" i="19"/>
  <c r="AG282" i="19"/>
  <c r="AG373" i="19"/>
  <c r="AG462" i="19"/>
  <c r="BD86" i="9"/>
  <c r="H178" i="18"/>
  <c r="H282" i="18"/>
  <c r="H373" i="18"/>
  <c r="H462" i="18"/>
  <c r="AF178" i="18"/>
  <c r="AF282" i="18"/>
  <c r="AF373" i="18"/>
  <c r="AF462" i="18"/>
  <c r="H178" i="19"/>
  <c r="H282" i="19"/>
  <c r="H373" i="19"/>
  <c r="H462" i="19"/>
  <c r="AF178" i="19"/>
  <c r="AF282" i="19"/>
  <c r="AF373" i="19"/>
  <c r="AF462" i="19"/>
  <c r="BC86" i="9"/>
  <c r="G178" i="18"/>
  <c r="G282" i="18"/>
  <c r="G373" i="18"/>
  <c r="G462" i="18"/>
  <c r="AE178" i="18"/>
  <c r="AE282" i="18"/>
  <c r="AE373" i="18"/>
  <c r="AE462" i="18"/>
  <c r="G178" i="19"/>
  <c r="G282" i="19"/>
  <c r="G373" i="19"/>
  <c r="G462" i="19"/>
  <c r="AE178" i="19"/>
  <c r="AE282" i="19"/>
  <c r="AE373" i="19"/>
  <c r="AE462" i="19"/>
  <c r="BB86" i="9"/>
  <c r="F178" i="18"/>
  <c r="F282" i="18"/>
  <c r="F373" i="18"/>
  <c r="F462" i="18"/>
  <c r="AD178" i="18"/>
  <c r="AD282" i="18"/>
  <c r="AD373" i="18"/>
  <c r="AD462" i="18"/>
  <c r="F178" i="19"/>
  <c r="F282" i="19"/>
  <c r="F373" i="19"/>
  <c r="F462" i="19"/>
  <c r="AD178" i="19"/>
  <c r="AD282" i="19"/>
  <c r="AD373" i="19"/>
  <c r="AD462" i="19"/>
  <c r="BA86" i="9"/>
  <c r="E178" i="18"/>
  <c r="E282" i="18"/>
  <c r="E373" i="18"/>
  <c r="E462" i="18"/>
  <c r="AC178" i="18"/>
  <c r="AC282" i="18"/>
  <c r="AC373" i="18"/>
  <c r="AC462" i="18"/>
  <c r="E178" i="19"/>
  <c r="E282" i="19"/>
  <c r="E373" i="19"/>
  <c r="E462" i="19"/>
  <c r="AC178" i="19"/>
  <c r="AC282" i="19"/>
  <c r="AC373" i="19"/>
  <c r="AC462" i="19"/>
  <c r="AZ86" i="9"/>
  <c r="Z178" i="18"/>
  <c r="Z282" i="18"/>
  <c r="Z373" i="18"/>
  <c r="Z462" i="18"/>
  <c r="AX462" i="18"/>
  <c r="Z178" i="19"/>
  <c r="Z282" i="19"/>
  <c r="Z373" i="19"/>
  <c r="Z462" i="19"/>
  <c r="AX462" i="19"/>
  <c r="AW86" i="9"/>
  <c r="Y178" i="18"/>
  <c r="Y282" i="18"/>
  <c r="Y373" i="18"/>
  <c r="Y462" i="18"/>
  <c r="AW462" i="18"/>
  <c r="Y178" i="19"/>
  <c r="Y282" i="19"/>
  <c r="Y373" i="19"/>
  <c r="Y462" i="19"/>
  <c r="AW462" i="19"/>
  <c r="AV86" i="9"/>
  <c r="X178" i="18"/>
  <c r="X282" i="18"/>
  <c r="X373" i="18"/>
  <c r="X462" i="18"/>
  <c r="AV462" i="18"/>
  <c r="X178" i="19"/>
  <c r="X282" i="19"/>
  <c r="X373" i="19"/>
  <c r="X462" i="19"/>
  <c r="AV462" i="19"/>
  <c r="AU86" i="9"/>
  <c r="W178" i="18"/>
  <c r="W282" i="18"/>
  <c r="W373" i="18"/>
  <c r="W462" i="18"/>
  <c r="AU462" i="18"/>
  <c r="W178" i="19"/>
  <c r="W282" i="19"/>
  <c r="W373" i="19"/>
  <c r="W462" i="19"/>
  <c r="AU462" i="19"/>
  <c r="AT86" i="9"/>
  <c r="V178" i="18"/>
  <c r="V282" i="18"/>
  <c r="V373" i="18"/>
  <c r="V462" i="18"/>
  <c r="AT462" i="18"/>
  <c r="V178" i="19"/>
  <c r="V282" i="19"/>
  <c r="V373" i="19"/>
  <c r="V462" i="19"/>
  <c r="AT462" i="19"/>
  <c r="AS86" i="9"/>
  <c r="U178" i="18"/>
  <c r="U282" i="18"/>
  <c r="U373" i="18"/>
  <c r="U462" i="18"/>
  <c r="AS462" i="18"/>
  <c r="U178" i="19"/>
  <c r="U282" i="19"/>
  <c r="U373" i="19"/>
  <c r="U462" i="19"/>
  <c r="AS462" i="19"/>
  <c r="AR86" i="9"/>
  <c r="T178" i="18"/>
  <c r="T282" i="18"/>
  <c r="T373" i="18"/>
  <c r="T462" i="18"/>
  <c r="AR462" i="18"/>
  <c r="T178" i="19"/>
  <c r="T282" i="19"/>
  <c r="T373" i="19"/>
  <c r="T462" i="19"/>
  <c r="AR462" i="19"/>
  <c r="AQ86" i="9"/>
  <c r="S178" i="18"/>
  <c r="S282" i="18"/>
  <c r="S373" i="18"/>
  <c r="S462" i="18"/>
  <c r="AQ462" i="18"/>
  <c r="S178" i="19"/>
  <c r="S282" i="19"/>
  <c r="S373" i="19"/>
  <c r="S462" i="19"/>
  <c r="AQ462" i="19"/>
  <c r="AP86" i="9"/>
  <c r="R178" i="18"/>
  <c r="R282" i="18"/>
  <c r="R373" i="18"/>
  <c r="R462" i="18"/>
  <c r="AP462" i="18"/>
  <c r="R178" i="19"/>
  <c r="R282" i="19"/>
  <c r="R373" i="19"/>
  <c r="R462" i="19"/>
  <c r="AP462" i="19"/>
  <c r="AO86" i="9"/>
  <c r="Q178" i="18"/>
  <c r="Q282" i="18"/>
  <c r="Q373" i="18"/>
  <c r="Q462" i="18"/>
  <c r="AO462" i="18"/>
  <c r="Q178" i="19"/>
  <c r="Q282" i="19"/>
  <c r="Q373" i="19"/>
  <c r="Q462" i="19"/>
  <c r="AO462" i="19"/>
  <c r="AN86" i="9"/>
  <c r="D281" i="18"/>
  <c r="C177" i="18"/>
  <c r="N177" i="18"/>
  <c r="N281" i="18"/>
  <c r="N372" i="18"/>
  <c r="D371" i="18"/>
  <c r="N461" i="18"/>
  <c r="AL177" i="18"/>
  <c r="AL281" i="18"/>
  <c r="AL372" i="18"/>
  <c r="AL461" i="18"/>
  <c r="D281" i="19"/>
  <c r="C177" i="19"/>
  <c r="N177" i="19"/>
  <c r="N281" i="19"/>
  <c r="N372" i="19"/>
  <c r="D371" i="19"/>
  <c r="N461" i="19"/>
  <c r="AL177" i="19"/>
  <c r="AL281" i="19"/>
  <c r="AL372" i="19"/>
  <c r="AL461" i="19"/>
  <c r="BI85" i="9"/>
  <c r="M177" i="18"/>
  <c r="M281" i="18"/>
  <c r="M372" i="18"/>
  <c r="M461" i="18"/>
  <c r="AK177" i="18"/>
  <c r="AK281" i="18"/>
  <c r="AK372" i="18"/>
  <c r="AK461" i="18"/>
  <c r="M177" i="19"/>
  <c r="M281" i="19"/>
  <c r="M372" i="19"/>
  <c r="M461" i="19"/>
  <c r="AK177" i="19"/>
  <c r="AK281" i="19"/>
  <c r="AK372" i="19"/>
  <c r="AK461" i="19"/>
  <c r="BH85" i="9"/>
  <c r="L177" i="18"/>
  <c r="L281" i="18"/>
  <c r="L372" i="18"/>
  <c r="L461" i="18"/>
  <c r="AJ177" i="18"/>
  <c r="AJ281" i="18"/>
  <c r="AJ372" i="18"/>
  <c r="AJ461" i="18"/>
  <c r="L177" i="19"/>
  <c r="L281" i="19"/>
  <c r="L372" i="19"/>
  <c r="L461" i="19"/>
  <c r="AJ177" i="19"/>
  <c r="AJ281" i="19"/>
  <c r="AJ372" i="19"/>
  <c r="AJ461" i="19"/>
  <c r="BG85" i="9"/>
  <c r="K177" i="18"/>
  <c r="K281" i="18"/>
  <c r="K372" i="18"/>
  <c r="K461" i="18"/>
  <c r="AI177" i="18"/>
  <c r="AI281" i="18"/>
  <c r="AI372" i="18"/>
  <c r="AI461" i="18"/>
  <c r="K177" i="19"/>
  <c r="K281" i="19"/>
  <c r="K372" i="19"/>
  <c r="K461" i="19"/>
  <c r="AI177" i="19"/>
  <c r="AI281" i="19"/>
  <c r="AI372" i="19"/>
  <c r="AI461" i="19"/>
  <c r="BF85" i="9"/>
  <c r="J177" i="18"/>
  <c r="J281" i="18"/>
  <c r="J372" i="18"/>
  <c r="J461" i="18"/>
  <c r="AH177" i="18"/>
  <c r="AH281" i="18"/>
  <c r="AH372" i="18"/>
  <c r="AH461" i="18"/>
  <c r="J177" i="19"/>
  <c r="J281" i="19"/>
  <c r="J372" i="19"/>
  <c r="J461" i="19"/>
  <c r="AH177" i="19"/>
  <c r="AH281" i="19"/>
  <c r="AH372" i="19"/>
  <c r="AH461" i="19"/>
  <c r="BE85" i="9"/>
  <c r="I177" i="18"/>
  <c r="I281" i="18"/>
  <c r="I372" i="18"/>
  <c r="I461" i="18"/>
  <c r="AG177" i="18"/>
  <c r="AG281" i="18"/>
  <c r="AG372" i="18"/>
  <c r="AG461" i="18"/>
  <c r="I177" i="19"/>
  <c r="I281" i="19"/>
  <c r="I372" i="19"/>
  <c r="I461" i="19"/>
  <c r="AG177" i="19"/>
  <c r="AG281" i="19"/>
  <c r="AG372" i="19"/>
  <c r="AG461" i="19"/>
  <c r="BD85" i="9"/>
  <c r="H177" i="18"/>
  <c r="H281" i="18"/>
  <c r="H372" i="18"/>
  <c r="H461" i="18"/>
  <c r="AF177" i="18"/>
  <c r="AF281" i="18"/>
  <c r="AF372" i="18"/>
  <c r="AF461" i="18"/>
  <c r="H177" i="19"/>
  <c r="H281" i="19"/>
  <c r="H372" i="19"/>
  <c r="H461" i="19"/>
  <c r="AF177" i="19"/>
  <c r="AF281" i="19"/>
  <c r="AF372" i="19"/>
  <c r="AF461" i="19"/>
  <c r="BC85" i="9"/>
  <c r="G177" i="18"/>
  <c r="G281" i="18"/>
  <c r="G372" i="18"/>
  <c r="G461" i="18"/>
  <c r="AE177" i="18"/>
  <c r="AE281" i="18"/>
  <c r="AE372" i="18"/>
  <c r="AE461" i="18"/>
  <c r="G177" i="19"/>
  <c r="G281" i="19"/>
  <c r="G372" i="19"/>
  <c r="G461" i="19"/>
  <c r="AE177" i="19"/>
  <c r="AE281" i="19"/>
  <c r="AE372" i="19"/>
  <c r="AE461" i="19"/>
  <c r="BB85" i="9"/>
  <c r="F177" i="18"/>
  <c r="F281" i="18"/>
  <c r="F372" i="18"/>
  <c r="F461" i="18"/>
  <c r="AD177" i="18"/>
  <c r="AD281" i="18"/>
  <c r="AD372" i="18"/>
  <c r="AD461" i="18"/>
  <c r="F177" i="19"/>
  <c r="F281" i="19"/>
  <c r="F372" i="19"/>
  <c r="F461" i="19"/>
  <c r="AD177" i="19"/>
  <c r="AD281" i="19"/>
  <c r="AD372" i="19"/>
  <c r="AD461" i="19"/>
  <c r="BA85" i="9"/>
  <c r="E177" i="18"/>
  <c r="E281" i="18"/>
  <c r="E372" i="18"/>
  <c r="E461" i="18"/>
  <c r="AC177" i="18"/>
  <c r="AC281" i="18"/>
  <c r="AC372" i="18"/>
  <c r="AC461" i="18"/>
  <c r="E177" i="19"/>
  <c r="E281" i="19"/>
  <c r="E372" i="19"/>
  <c r="E461" i="19"/>
  <c r="AC177" i="19"/>
  <c r="AC281" i="19"/>
  <c r="AC372" i="19"/>
  <c r="AC461" i="19"/>
  <c r="AZ85" i="9"/>
  <c r="Z177" i="18"/>
  <c r="Z281" i="18"/>
  <c r="Z372" i="18"/>
  <c r="Z461" i="18"/>
  <c r="AX461" i="18"/>
  <c r="Z177" i="19"/>
  <c r="Z281" i="19"/>
  <c r="Z372" i="19"/>
  <c r="Z461" i="19"/>
  <c r="AX461" i="19"/>
  <c r="AW85" i="9"/>
  <c r="Y177" i="18"/>
  <c r="Y281" i="18"/>
  <c r="Y372" i="18"/>
  <c r="Y461" i="18"/>
  <c r="AW461" i="18"/>
  <c r="Y177" i="19"/>
  <c r="Y281" i="19"/>
  <c r="Y372" i="19"/>
  <c r="Y461" i="19"/>
  <c r="AW461" i="19"/>
  <c r="AV85" i="9"/>
  <c r="X177" i="18"/>
  <c r="X281" i="18"/>
  <c r="X372" i="18"/>
  <c r="X461" i="18"/>
  <c r="AV461" i="18"/>
  <c r="X177" i="19"/>
  <c r="X281" i="19"/>
  <c r="X372" i="19"/>
  <c r="X461" i="19"/>
  <c r="AV461" i="19"/>
  <c r="AU85" i="9"/>
  <c r="W177" i="18"/>
  <c r="W281" i="18"/>
  <c r="W372" i="18"/>
  <c r="W461" i="18"/>
  <c r="AU461" i="18"/>
  <c r="W177" i="19"/>
  <c r="W281" i="19"/>
  <c r="W372" i="19"/>
  <c r="W461" i="19"/>
  <c r="AU461" i="19"/>
  <c r="AT85" i="9"/>
  <c r="V177" i="18"/>
  <c r="V281" i="18"/>
  <c r="V372" i="18"/>
  <c r="V461" i="18"/>
  <c r="AT461" i="18"/>
  <c r="V177" i="19"/>
  <c r="V281" i="19"/>
  <c r="V372" i="19"/>
  <c r="V461" i="19"/>
  <c r="AT461" i="19"/>
  <c r="AS85" i="9"/>
  <c r="U177" i="18"/>
  <c r="U281" i="18"/>
  <c r="U372" i="18"/>
  <c r="U461" i="18"/>
  <c r="AS461" i="18"/>
  <c r="U177" i="19"/>
  <c r="U281" i="19"/>
  <c r="U372" i="19"/>
  <c r="U461" i="19"/>
  <c r="AS461" i="19"/>
  <c r="AR85" i="9"/>
  <c r="T177" i="18"/>
  <c r="T281" i="18"/>
  <c r="T372" i="18"/>
  <c r="T461" i="18"/>
  <c r="AR461" i="18"/>
  <c r="T177" i="19"/>
  <c r="T281" i="19"/>
  <c r="T372" i="19"/>
  <c r="T461" i="19"/>
  <c r="AR461" i="19"/>
  <c r="AQ85" i="9"/>
  <c r="S177" i="18"/>
  <c r="S281" i="18"/>
  <c r="S372" i="18"/>
  <c r="S461" i="18"/>
  <c r="AQ461" i="18"/>
  <c r="S177" i="19"/>
  <c r="S281" i="19"/>
  <c r="S372" i="19"/>
  <c r="S461" i="19"/>
  <c r="AQ461" i="19"/>
  <c r="AP85" i="9"/>
  <c r="R177" i="18"/>
  <c r="R281" i="18"/>
  <c r="R372" i="18"/>
  <c r="R461" i="18"/>
  <c r="AP461" i="18"/>
  <c r="R177" i="19"/>
  <c r="R281" i="19"/>
  <c r="R372" i="19"/>
  <c r="R461" i="19"/>
  <c r="AP461" i="19"/>
  <c r="AO85" i="9"/>
  <c r="Q177" i="18"/>
  <c r="Q281" i="18"/>
  <c r="Q372" i="18"/>
  <c r="Q461" i="18"/>
  <c r="AO461" i="18"/>
  <c r="Q177" i="19"/>
  <c r="Q281" i="19"/>
  <c r="Q372" i="19"/>
  <c r="Q461" i="19"/>
  <c r="AO461" i="19"/>
  <c r="AN85" i="9"/>
  <c r="D280" i="18"/>
  <c r="C176" i="18"/>
  <c r="N176" i="18"/>
  <c r="N280" i="18"/>
  <c r="N371" i="18"/>
  <c r="D370" i="18"/>
  <c r="N460" i="18"/>
  <c r="AL176" i="18"/>
  <c r="AL280" i="18"/>
  <c r="AL371" i="18"/>
  <c r="AL460" i="18"/>
  <c r="D280" i="19"/>
  <c r="C176" i="19"/>
  <c r="N176" i="19"/>
  <c r="N280" i="19"/>
  <c r="N371" i="19"/>
  <c r="D370" i="19"/>
  <c r="N460" i="19"/>
  <c r="AL176" i="19"/>
  <c r="AL280" i="19"/>
  <c r="AL371" i="19"/>
  <c r="AL460" i="19"/>
  <c r="BI84" i="9"/>
  <c r="M176" i="18"/>
  <c r="M280" i="18"/>
  <c r="M371" i="18"/>
  <c r="M460" i="18"/>
  <c r="AK176" i="18"/>
  <c r="AK280" i="18"/>
  <c r="AK371" i="18"/>
  <c r="AK460" i="18"/>
  <c r="M176" i="19"/>
  <c r="M280" i="19"/>
  <c r="M371" i="19"/>
  <c r="M460" i="19"/>
  <c r="AK176" i="19"/>
  <c r="AK280" i="19"/>
  <c r="AK371" i="19"/>
  <c r="AK460" i="19"/>
  <c r="BH84" i="9"/>
  <c r="L176" i="18"/>
  <c r="L280" i="18"/>
  <c r="L371" i="18"/>
  <c r="L460" i="18"/>
  <c r="AJ176" i="18"/>
  <c r="AJ280" i="18"/>
  <c r="AJ371" i="18"/>
  <c r="AJ460" i="18"/>
  <c r="L176" i="19"/>
  <c r="L280" i="19"/>
  <c r="L371" i="19"/>
  <c r="L460" i="19"/>
  <c r="AJ176" i="19"/>
  <c r="AJ280" i="19"/>
  <c r="AJ371" i="19"/>
  <c r="AJ460" i="19"/>
  <c r="BG84" i="9"/>
  <c r="K176" i="18"/>
  <c r="K280" i="18"/>
  <c r="K371" i="18"/>
  <c r="K460" i="18"/>
  <c r="AI176" i="18"/>
  <c r="AI280" i="18"/>
  <c r="AI371" i="18"/>
  <c r="AI460" i="18"/>
  <c r="K176" i="19"/>
  <c r="K280" i="19"/>
  <c r="K371" i="19"/>
  <c r="K460" i="19"/>
  <c r="AI176" i="19"/>
  <c r="AI280" i="19"/>
  <c r="AI371" i="19"/>
  <c r="AI460" i="19"/>
  <c r="BF84" i="9"/>
  <c r="J176" i="18"/>
  <c r="J280" i="18"/>
  <c r="J371" i="18"/>
  <c r="J460" i="18"/>
  <c r="AH176" i="18"/>
  <c r="AH280" i="18"/>
  <c r="AH371" i="18"/>
  <c r="AH460" i="18"/>
  <c r="J176" i="19"/>
  <c r="J280" i="19"/>
  <c r="J371" i="19"/>
  <c r="J460" i="19"/>
  <c r="AH176" i="19"/>
  <c r="AH280" i="19"/>
  <c r="AH371" i="19"/>
  <c r="AH460" i="19"/>
  <c r="BE84" i="9"/>
  <c r="I176" i="18"/>
  <c r="I280" i="18"/>
  <c r="I371" i="18"/>
  <c r="I460" i="18"/>
  <c r="AG176" i="18"/>
  <c r="AG280" i="18"/>
  <c r="AG371" i="18"/>
  <c r="AG460" i="18"/>
  <c r="I176" i="19"/>
  <c r="I280" i="19"/>
  <c r="I371" i="19"/>
  <c r="I460" i="19"/>
  <c r="AG176" i="19"/>
  <c r="AG280" i="19"/>
  <c r="AG371" i="19"/>
  <c r="AG460" i="19"/>
  <c r="BD84" i="9"/>
  <c r="H176" i="18"/>
  <c r="H280" i="18"/>
  <c r="H371" i="18"/>
  <c r="H460" i="18"/>
  <c r="AF176" i="18"/>
  <c r="AF280" i="18"/>
  <c r="AF371" i="18"/>
  <c r="AF460" i="18"/>
  <c r="H176" i="19"/>
  <c r="H280" i="19"/>
  <c r="H371" i="19"/>
  <c r="H460" i="19"/>
  <c r="AF176" i="19"/>
  <c r="AF280" i="19"/>
  <c r="AF371" i="19"/>
  <c r="AF460" i="19"/>
  <c r="BC84" i="9"/>
  <c r="G176" i="18"/>
  <c r="G280" i="18"/>
  <c r="G371" i="18"/>
  <c r="G460" i="18"/>
  <c r="AE176" i="18"/>
  <c r="AE280" i="18"/>
  <c r="AE371" i="18"/>
  <c r="AE460" i="18"/>
  <c r="G176" i="19"/>
  <c r="G280" i="19"/>
  <c r="G371" i="19"/>
  <c r="G460" i="19"/>
  <c r="AE176" i="19"/>
  <c r="AE280" i="19"/>
  <c r="AE371" i="19"/>
  <c r="AE460" i="19"/>
  <c r="BB84" i="9"/>
  <c r="F176" i="18"/>
  <c r="F280" i="18"/>
  <c r="F371" i="18"/>
  <c r="F460" i="18"/>
  <c r="AD176" i="18"/>
  <c r="AD280" i="18"/>
  <c r="AD371" i="18"/>
  <c r="AD460" i="18"/>
  <c r="F176" i="19"/>
  <c r="F280" i="19"/>
  <c r="F371" i="19"/>
  <c r="F460" i="19"/>
  <c r="AD176" i="19"/>
  <c r="AD280" i="19"/>
  <c r="AD371" i="19"/>
  <c r="AD460" i="19"/>
  <c r="BA84" i="9"/>
  <c r="E176" i="18"/>
  <c r="E280" i="18"/>
  <c r="E371" i="18"/>
  <c r="E460" i="18"/>
  <c r="AC176" i="18"/>
  <c r="AC280" i="18"/>
  <c r="AC371" i="18"/>
  <c r="AC460" i="18"/>
  <c r="E176" i="19"/>
  <c r="E280" i="19"/>
  <c r="E371" i="19"/>
  <c r="E460" i="19"/>
  <c r="AC176" i="19"/>
  <c r="AC280" i="19"/>
  <c r="AC371" i="19"/>
  <c r="AC460" i="19"/>
  <c r="AZ84" i="9"/>
  <c r="Z176" i="18"/>
  <c r="Z280" i="18"/>
  <c r="Z371" i="18"/>
  <c r="Z460" i="18"/>
  <c r="AX460" i="18"/>
  <c r="Z176" i="19"/>
  <c r="Z280" i="19"/>
  <c r="Z371" i="19"/>
  <c r="Z460" i="19"/>
  <c r="AX460" i="19"/>
  <c r="AW84" i="9"/>
  <c r="Y176" i="18"/>
  <c r="Y280" i="18"/>
  <c r="Y371" i="18"/>
  <c r="Y460" i="18"/>
  <c r="AW460" i="18"/>
  <c r="Y176" i="19"/>
  <c r="Y280" i="19"/>
  <c r="Y371" i="19"/>
  <c r="Y460" i="19"/>
  <c r="AW460" i="19"/>
  <c r="AV84" i="9"/>
  <c r="X176" i="18"/>
  <c r="X280" i="18"/>
  <c r="X371" i="18"/>
  <c r="X460" i="18"/>
  <c r="AV460" i="18"/>
  <c r="X176" i="19"/>
  <c r="X280" i="19"/>
  <c r="X371" i="19"/>
  <c r="X460" i="19"/>
  <c r="AV460" i="19"/>
  <c r="AU84" i="9"/>
  <c r="W176" i="18"/>
  <c r="W280" i="18"/>
  <c r="W371" i="18"/>
  <c r="W460" i="18"/>
  <c r="AU460" i="18"/>
  <c r="W176" i="19"/>
  <c r="W280" i="19"/>
  <c r="W371" i="19"/>
  <c r="W460" i="19"/>
  <c r="AU460" i="19"/>
  <c r="AT84" i="9"/>
  <c r="V176" i="18"/>
  <c r="V280" i="18"/>
  <c r="V371" i="18"/>
  <c r="V460" i="18"/>
  <c r="AT460" i="18"/>
  <c r="V176" i="19"/>
  <c r="V280" i="19"/>
  <c r="V371" i="19"/>
  <c r="V460" i="19"/>
  <c r="AT460" i="19"/>
  <c r="AS84" i="9"/>
  <c r="U176" i="18"/>
  <c r="U280" i="18"/>
  <c r="U371" i="18"/>
  <c r="U460" i="18"/>
  <c r="AS460" i="18"/>
  <c r="U176" i="19"/>
  <c r="U280" i="19"/>
  <c r="U371" i="19"/>
  <c r="U460" i="19"/>
  <c r="AS460" i="19"/>
  <c r="AR84" i="9"/>
  <c r="T176" i="18"/>
  <c r="T280" i="18"/>
  <c r="T371" i="18"/>
  <c r="T460" i="18"/>
  <c r="AR460" i="18"/>
  <c r="T176" i="19"/>
  <c r="T280" i="19"/>
  <c r="T371" i="19"/>
  <c r="T460" i="19"/>
  <c r="AR460" i="19"/>
  <c r="AQ84" i="9"/>
  <c r="S176" i="18"/>
  <c r="S280" i="18"/>
  <c r="S371" i="18"/>
  <c r="S460" i="18"/>
  <c r="AQ460" i="18"/>
  <c r="S176" i="19"/>
  <c r="S280" i="19"/>
  <c r="S371" i="19"/>
  <c r="S460" i="19"/>
  <c r="AQ460" i="19"/>
  <c r="AP84" i="9"/>
  <c r="R176" i="18"/>
  <c r="R280" i="18"/>
  <c r="R371" i="18"/>
  <c r="R460" i="18"/>
  <c r="AP460" i="18"/>
  <c r="R176" i="19"/>
  <c r="R280" i="19"/>
  <c r="R371" i="19"/>
  <c r="R460" i="19"/>
  <c r="AP460" i="19"/>
  <c r="AO84" i="9"/>
  <c r="Q176" i="18"/>
  <c r="Q280" i="18"/>
  <c r="Q371" i="18"/>
  <c r="Q460" i="18"/>
  <c r="AO460" i="18"/>
  <c r="Q176" i="19"/>
  <c r="Q280" i="19"/>
  <c r="Q371" i="19"/>
  <c r="Q460" i="19"/>
  <c r="AO460" i="19"/>
  <c r="AN84" i="9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279" i="18"/>
  <c r="C175" i="18"/>
  <c r="N175" i="18"/>
  <c r="N279" i="18"/>
  <c r="N370" i="18"/>
  <c r="D369" i="18"/>
  <c r="N459" i="18"/>
  <c r="AL175" i="18"/>
  <c r="AL279" i="18"/>
  <c r="AL370" i="18"/>
  <c r="AL459" i="18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279" i="19"/>
  <c r="C175" i="19"/>
  <c r="N175" i="19"/>
  <c r="N279" i="19"/>
  <c r="N370" i="19"/>
  <c r="D369" i="19"/>
  <c r="N459" i="19"/>
  <c r="AL175" i="19"/>
  <c r="AL279" i="19"/>
  <c r="AL370" i="19"/>
  <c r="AL459" i="19"/>
  <c r="BI83" i="9"/>
  <c r="M175" i="18"/>
  <c r="M279" i="18"/>
  <c r="M370" i="18"/>
  <c r="M459" i="18"/>
  <c r="AK175" i="18"/>
  <c r="AK279" i="18"/>
  <c r="AK370" i="18"/>
  <c r="AK459" i="18"/>
  <c r="M175" i="19"/>
  <c r="M279" i="19"/>
  <c r="M370" i="19"/>
  <c r="M459" i="19"/>
  <c r="AK175" i="19"/>
  <c r="AK279" i="19"/>
  <c r="AK370" i="19"/>
  <c r="AK459" i="19"/>
  <c r="BH83" i="9"/>
  <c r="L175" i="18"/>
  <c r="L279" i="18"/>
  <c r="L370" i="18"/>
  <c r="L459" i="18"/>
  <c r="AJ175" i="18"/>
  <c r="AJ279" i="18"/>
  <c r="AJ370" i="18"/>
  <c r="AJ459" i="18"/>
  <c r="L175" i="19"/>
  <c r="L279" i="19"/>
  <c r="L370" i="19"/>
  <c r="L459" i="19"/>
  <c r="AJ175" i="19"/>
  <c r="AJ279" i="19"/>
  <c r="AJ370" i="19"/>
  <c r="AJ459" i="19"/>
  <c r="BG83" i="9"/>
  <c r="K175" i="18"/>
  <c r="K279" i="18"/>
  <c r="K370" i="18"/>
  <c r="K459" i="18"/>
  <c r="AI175" i="18"/>
  <c r="AI279" i="18"/>
  <c r="AI370" i="18"/>
  <c r="AI459" i="18"/>
  <c r="K175" i="19"/>
  <c r="K279" i="19"/>
  <c r="K370" i="19"/>
  <c r="K459" i="19"/>
  <c r="AI175" i="19"/>
  <c r="AI279" i="19"/>
  <c r="AI370" i="19"/>
  <c r="AI459" i="19"/>
  <c r="BF83" i="9"/>
  <c r="J175" i="18"/>
  <c r="J279" i="18"/>
  <c r="J370" i="18"/>
  <c r="J459" i="18"/>
  <c r="AH175" i="18"/>
  <c r="AH279" i="18"/>
  <c r="AH370" i="18"/>
  <c r="AH459" i="18"/>
  <c r="J175" i="19"/>
  <c r="J279" i="19"/>
  <c r="J370" i="19"/>
  <c r="J459" i="19"/>
  <c r="AH175" i="19"/>
  <c r="AH279" i="19"/>
  <c r="AH370" i="19"/>
  <c r="AH459" i="19"/>
  <c r="BE83" i="9"/>
  <c r="I175" i="18"/>
  <c r="I279" i="18"/>
  <c r="I370" i="18"/>
  <c r="I459" i="18"/>
  <c r="AG175" i="18"/>
  <c r="AG279" i="18"/>
  <c r="AG370" i="18"/>
  <c r="AG459" i="18"/>
  <c r="I175" i="19"/>
  <c r="I279" i="19"/>
  <c r="I370" i="19"/>
  <c r="I459" i="19"/>
  <c r="AG175" i="19"/>
  <c r="AG279" i="19"/>
  <c r="AG370" i="19"/>
  <c r="AG459" i="19"/>
  <c r="BD83" i="9"/>
  <c r="H175" i="18"/>
  <c r="H279" i="18"/>
  <c r="H370" i="18"/>
  <c r="H459" i="18"/>
  <c r="AF175" i="18"/>
  <c r="AF279" i="18"/>
  <c r="AF370" i="18"/>
  <c r="AF459" i="18"/>
  <c r="H175" i="19"/>
  <c r="H279" i="19"/>
  <c r="H370" i="19"/>
  <c r="H459" i="19"/>
  <c r="AF175" i="19"/>
  <c r="AF279" i="19"/>
  <c r="AF370" i="19"/>
  <c r="AF459" i="19"/>
  <c r="BC83" i="9"/>
  <c r="G175" i="18"/>
  <c r="G279" i="18"/>
  <c r="G370" i="18"/>
  <c r="G459" i="18"/>
  <c r="AE175" i="18"/>
  <c r="AE279" i="18"/>
  <c r="AE370" i="18"/>
  <c r="AE459" i="18"/>
  <c r="G175" i="19"/>
  <c r="G279" i="19"/>
  <c r="G370" i="19"/>
  <c r="G459" i="19"/>
  <c r="AE175" i="19"/>
  <c r="AE279" i="19"/>
  <c r="AE370" i="19"/>
  <c r="AE459" i="19"/>
  <c r="BB83" i="9"/>
  <c r="F175" i="18"/>
  <c r="F279" i="18"/>
  <c r="F370" i="18"/>
  <c r="F459" i="18"/>
  <c r="AD175" i="18"/>
  <c r="AD279" i="18"/>
  <c r="AD370" i="18"/>
  <c r="AD459" i="18"/>
  <c r="F175" i="19"/>
  <c r="F279" i="19"/>
  <c r="F370" i="19"/>
  <c r="F459" i="19"/>
  <c r="AD175" i="19"/>
  <c r="AD279" i="19"/>
  <c r="AD370" i="19"/>
  <c r="AD459" i="19"/>
  <c r="BA83" i="9"/>
  <c r="E175" i="18"/>
  <c r="E279" i="18"/>
  <c r="E370" i="18"/>
  <c r="E459" i="18"/>
  <c r="AC175" i="18"/>
  <c r="AC279" i="18"/>
  <c r="AC370" i="18"/>
  <c r="AC459" i="18"/>
  <c r="E175" i="19"/>
  <c r="E279" i="19"/>
  <c r="E370" i="19"/>
  <c r="E459" i="19"/>
  <c r="AC175" i="19"/>
  <c r="AC279" i="19"/>
  <c r="AC370" i="19"/>
  <c r="AC459" i="19"/>
  <c r="AZ83" i="9"/>
  <c r="Z175" i="18"/>
  <c r="Z279" i="18"/>
  <c r="Z370" i="18"/>
  <c r="Z459" i="18"/>
  <c r="AX459" i="18"/>
  <c r="Z175" i="19"/>
  <c r="Z279" i="19"/>
  <c r="Z370" i="19"/>
  <c r="Z459" i="19"/>
  <c r="AX459" i="19"/>
  <c r="AW83" i="9"/>
  <c r="Y175" i="18"/>
  <c r="Y279" i="18"/>
  <c r="Y370" i="18"/>
  <c r="Y459" i="18"/>
  <c r="AW459" i="18"/>
  <c r="Y175" i="19"/>
  <c r="Y279" i="19"/>
  <c r="Y370" i="19"/>
  <c r="Y459" i="19"/>
  <c r="AW459" i="19"/>
  <c r="AV83" i="9"/>
  <c r="X175" i="18"/>
  <c r="X279" i="18"/>
  <c r="X370" i="18"/>
  <c r="X459" i="18"/>
  <c r="AV459" i="18"/>
  <c r="X175" i="19"/>
  <c r="X279" i="19"/>
  <c r="X370" i="19"/>
  <c r="X459" i="19"/>
  <c r="AV459" i="19"/>
  <c r="AU83" i="9"/>
  <c r="W175" i="18"/>
  <c r="W279" i="18"/>
  <c r="W370" i="18"/>
  <c r="W459" i="18"/>
  <c r="AU459" i="18"/>
  <c r="W175" i="19"/>
  <c r="W279" i="19"/>
  <c r="W370" i="19"/>
  <c r="W459" i="19"/>
  <c r="AU459" i="19"/>
  <c r="AT83" i="9"/>
  <c r="V175" i="18"/>
  <c r="V279" i="18"/>
  <c r="V370" i="18"/>
  <c r="V459" i="18"/>
  <c r="AT459" i="18"/>
  <c r="V175" i="19"/>
  <c r="V279" i="19"/>
  <c r="V370" i="19"/>
  <c r="V459" i="19"/>
  <c r="AT459" i="19"/>
  <c r="AS83" i="9"/>
  <c r="U175" i="18"/>
  <c r="U279" i="18"/>
  <c r="U370" i="18"/>
  <c r="U459" i="18"/>
  <c r="AS459" i="18"/>
  <c r="U175" i="19"/>
  <c r="U279" i="19"/>
  <c r="U370" i="19"/>
  <c r="U459" i="19"/>
  <c r="AS459" i="19"/>
  <c r="AR83" i="9"/>
  <c r="T175" i="18"/>
  <c r="T279" i="18"/>
  <c r="T370" i="18"/>
  <c r="T459" i="18"/>
  <c r="AR459" i="18"/>
  <c r="T175" i="19"/>
  <c r="T279" i="19"/>
  <c r="T370" i="19"/>
  <c r="T459" i="19"/>
  <c r="AR459" i="19"/>
  <c r="AQ83" i="9"/>
  <c r="S175" i="18"/>
  <c r="S279" i="18"/>
  <c r="S370" i="18"/>
  <c r="S459" i="18"/>
  <c r="AQ459" i="18"/>
  <c r="S175" i="19"/>
  <c r="S279" i="19"/>
  <c r="S370" i="19"/>
  <c r="S459" i="19"/>
  <c r="AQ459" i="19"/>
  <c r="AP83" i="9"/>
  <c r="R175" i="18"/>
  <c r="R279" i="18"/>
  <c r="R370" i="18"/>
  <c r="R459" i="18"/>
  <c r="AP459" i="18"/>
  <c r="R175" i="19"/>
  <c r="R279" i="19"/>
  <c r="R370" i="19"/>
  <c r="R459" i="19"/>
  <c r="AP459" i="19"/>
  <c r="AO83" i="9"/>
  <c r="Q175" i="18"/>
  <c r="Q279" i="18"/>
  <c r="Q370" i="18"/>
  <c r="Q459" i="18"/>
  <c r="AO459" i="18"/>
  <c r="Q175" i="19"/>
  <c r="Q279" i="19"/>
  <c r="Q370" i="19"/>
  <c r="Q459" i="19"/>
  <c r="AO459" i="19"/>
  <c r="AN83" i="9"/>
  <c r="D278" i="18"/>
  <c r="C174" i="18"/>
  <c r="N174" i="18"/>
  <c r="N278" i="18"/>
  <c r="N369" i="18"/>
  <c r="D368" i="18"/>
  <c r="N458" i="18"/>
  <c r="AL174" i="18"/>
  <c r="AL278" i="18"/>
  <c r="AL369" i="18"/>
  <c r="AL458" i="18"/>
  <c r="D278" i="19"/>
  <c r="C174" i="19"/>
  <c r="N174" i="19"/>
  <c r="N278" i="19"/>
  <c r="N369" i="19"/>
  <c r="D368" i="19"/>
  <c r="N458" i="19"/>
  <c r="AL174" i="19"/>
  <c r="AL278" i="19"/>
  <c r="AL369" i="19"/>
  <c r="AL458" i="19"/>
  <c r="BI82" i="9"/>
  <c r="M174" i="18"/>
  <c r="M278" i="18"/>
  <c r="M369" i="18"/>
  <c r="M458" i="18"/>
  <c r="AK174" i="18"/>
  <c r="AK278" i="18"/>
  <c r="AK369" i="18"/>
  <c r="AK458" i="18"/>
  <c r="M174" i="19"/>
  <c r="M278" i="19"/>
  <c r="M369" i="19"/>
  <c r="M458" i="19"/>
  <c r="AK174" i="19"/>
  <c r="AK278" i="19"/>
  <c r="AK369" i="19"/>
  <c r="AK458" i="19"/>
  <c r="BH82" i="9"/>
  <c r="L174" i="18"/>
  <c r="L278" i="18"/>
  <c r="L369" i="18"/>
  <c r="L458" i="18"/>
  <c r="AJ174" i="18"/>
  <c r="AJ278" i="18"/>
  <c r="AJ369" i="18"/>
  <c r="AJ458" i="18"/>
  <c r="L174" i="19"/>
  <c r="L278" i="19"/>
  <c r="L369" i="19"/>
  <c r="L458" i="19"/>
  <c r="AJ174" i="19"/>
  <c r="AJ278" i="19"/>
  <c r="AJ369" i="19"/>
  <c r="AJ458" i="19"/>
  <c r="BG82" i="9"/>
  <c r="K174" i="18"/>
  <c r="K278" i="18"/>
  <c r="K369" i="18"/>
  <c r="K458" i="18"/>
  <c r="AI174" i="18"/>
  <c r="AI278" i="18"/>
  <c r="AI369" i="18"/>
  <c r="AI458" i="18"/>
  <c r="K174" i="19"/>
  <c r="K278" i="19"/>
  <c r="K369" i="19"/>
  <c r="K458" i="19"/>
  <c r="AI174" i="19"/>
  <c r="AI278" i="19"/>
  <c r="AI369" i="19"/>
  <c r="AI458" i="19"/>
  <c r="BF82" i="9"/>
  <c r="J174" i="18"/>
  <c r="J278" i="18"/>
  <c r="J369" i="18"/>
  <c r="J458" i="18"/>
  <c r="AH174" i="18"/>
  <c r="AH278" i="18"/>
  <c r="AH369" i="18"/>
  <c r="AH458" i="18"/>
  <c r="J174" i="19"/>
  <c r="J278" i="19"/>
  <c r="J369" i="19"/>
  <c r="J458" i="19"/>
  <c r="AH174" i="19"/>
  <c r="AH278" i="19"/>
  <c r="AH369" i="19"/>
  <c r="AH458" i="19"/>
  <c r="BE82" i="9"/>
  <c r="I174" i="18"/>
  <c r="I278" i="18"/>
  <c r="I369" i="18"/>
  <c r="I458" i="18"/>
  <c r="AG174" i="18"/>
  <c r="AG278" i="18"/>
  <c r="AG369" i="18"/>
  <c r="AG458" i="18"/>
  <c r="I174" i="19"/>
  <c r="I278" i="19"/>
  <c r="I369" i="19"/>
  <c r="I458" i="19"/>
  <c r="AG174" i="19"/>
  <c r="AG278" i="19"/>
  <c r="AG369" i="19"/>
  <c r="AG458" i="19"/>
  <c r="BD82" i="9"/>
  <c r="H174" i="18"/>
  <c r="H278" i="18"/>
  <c r="H369" i="18"/>
  <c r="H458" i="18"/>
  <c r="AF174" i="18"/>
  <c r="AF278" i="18"/>
  <c r="AF369" i="18"/>
  <c r="AF458" i="18"/>
  <c r="H174" i="19"/>
  <c r="H278" i="19"/>
  <c r="H369" i="19"/>
  <c r="H458" i="19"/>
  <c r="AF174" i="19"/>
  <c r="AF278" i="19"/>
  <c r="AF369" i="19"/>
  <c r="AF458" i="19"/>
  <c r="BC82" i="9"/>
  <c r="G174" i="18"/>
  <c r="G278" i="18"/>
  <c r="G369" i="18"/>
  <c r="G458" i="18"/>
  <c r="AE174" i="18"/>
  <c r="AE278" i="18"/>
  <c r="AE369" i="18"/>
  <c r="AE458" i="18"/>
  <c r="G174" i="19"/>
  <c r="G278" i="19"/>
  <c r="G369" i="19"/>
  <c r="G458" i="19"/>
  <c r="AE174" i="19"/>
  <c r="AE278" i="19"/>
  <c r="AE369" i="19"/>
  <c r="AE458" i="19"/>
  <c r="BB82" i="9"/>
  <c r="F174" i="18"/>
  <c r="F278" i="18"/>
  <c r="F369" i="18"/>
  <c r="F458" i="18"/>
  <c r="AD174" i="18"/>
  <c r="AD278" i="18"/>
  <c r="AD369" i="18"/>
  <c r="AD458" i="18"/>
  <c r="F174" i="19"/>
  <c r="F278" i="19"/>
  <c r="F369" i="19"/>
  <c r="F458" i="19"/>
  <c r="AD174" i="19"/>
  <c r="AD278" i="19"/>
  <c r="AD369" i="19"/>
  <c r="AD458" i="19"/>
  <c r="BA82" i="9"/>
  <c r="E174" i="18"/>
  <c r="E278" i="18"/>
  <c r="E369" i="18"/>
  <c r="E458" i="18"/>
  <c r="AC174" i="18"/>
  <c r="AC278" i="18"/>
  <c r="AC369" i="18"/>
  <c r="AC458" i="18"/>
  <c r="E174" i="19"/>
  <c r="E278" i="19"/>
  <c r="E369" i="19"/>
  <c r="E458" i="19"/>
  <c r="AC174" i="19"/>
  <c r="AC278" i="19"/>
  <c r="AC369" i="19"/>
  <c r="AC458" i="19"/>
  <c r="AZ82" i="9"/>
  <c r="Z174" i="18"/>
  <c r="Z278" i="18"/>
  <c r="Z369" i="18"/>
  <c r="Z458" i="18"/>
  <c r="AX458" i="18"/>
  <c r="Z174" i="19"/>
  <c r="Z278" i="19"/>
  <c r="Z369" i="19"/>
  <c r="Z458" i="19"/>
  <c r="AX458" i="19"/>
  <c r="AW82" i="9"/>
  <c r="Y174" i="18"/>
  <c r="Y278" i="18"/>
  <c r="Y369" i="18"/>
  <c r="Y458" i="18"/>
  <c r="AW458" i="18"/>
  <c r="Y174" i="19"/>
  <c r="Y278" i="19"/>
  <c r="Y369" i="19"/>
  <c r="Y458" i="19"/>
  <c r="AW458" i="19"/>
  <c r="AV82" i="9"/>
  <c r="X174" i="18"/>
  <c r="X278" i="18"/>
  <c r="X369" i="18"/>
  <c r="X458" i="18"/>
  <c r="AV458" i="18"/>
  <c r="X174" i="19"/>
  <c r="X278" i="19"/>
  <c r="X369" i="19"/>
  <c r="X458" i="19"/>
  <c r="AV458" i="19"/>
  <c r="AU82" i="9"/>
  <c r="W174" i="18"/>
  <c r="W278" i="18"/>
  <c r="W369" i="18"/>
  <c r="W458" i="18"/>
  <c r="AU458" i="18"/>
  <c r="W174" i="19"/>
  <c r="W278" i="19"/>
  <c r="W369" i="19"/>
  <c r="W458" i="19"/>
  <c r="AU458" i="19"/>
  <c r="AT82" i="9"/>
  <c r="V174" i="18"/>
  <c r="V278" i="18"/>
  <c r="V369" i="18"/>
  <c r="V458" i="18"/>
  <c r="AT458" i="18"/>
  <c r="V174" i="19"/>
  <c r="V278" i="19"/>
  <c r="V369" i="19"/>
  <c r="V458" i="19"/>
  <c r="AT458" i="19"/>
  <c r="AS82" i="9"/>
  <c r="U174" i="18"/>
  <c r="U278" i="18"/>
  <c r="U369" i="18"/>
  <c r="U458" i="18"/>
  <c r="AS458" i="18"/>
  <c r="U174" i="19"/>
  <c r="U278" i="19"/>
  <c r="U369" i="19"/>
  <c r="U458" i="19"/>
  <c r="AS458" i="19"/>
  <c r="AR82" i="9"/>
  <c r="T174" i="18"/>
  <c r="T278" i="18"/>
  <c r="T369" i="18"/>
  <c r="T458" i="18"/>
  <c r="AR458" i="18"/>
  <c r="T174" i="19"/>
  <c r="T278" i="19"/>
  <c r="T369" i="19"/>
  <c r="T458" i="19"/>
  <c r="AR458" i="19"/>
  <c r="AQ82" i="9"/>
  <c r="S174" i="18"/>
  <c r="S278" i="18"/>
  <c r="S369" i="18"/>
  <c r="S458" i="18"/>
  <c r="AQ458" i="18"/>
  <c r="S174" i="19"/>
  <c r="S278" i="19"/>
  <c r="S369" i="19"/>
  <c r="S458" i="19"/>
  <c r="AQ458" i="19"/>
  <c r="AP82" i="9"/>
  <c r="R174" i="18"/>
  <c r="R278" i="18"/>
  <c r="R369" i="18"/>
  <c r="R458" i="18"/>
  <c r="AP458" i="18"/>
  <c r="R174" i="19"/>
  <c r="R278" i="19"/>
  <c r="R369" i="19"/>
  <c r="R458" i="19"/>
  <c r="AP458" i="19"/>
  <c r="AO82" i="9"/>
  <c r="Q174" i="18"/>
  <c r="Q278" i="18"/>
  <c r="Q369" i="18"/>
  <c r="Q458" i="18"/>
  <c r="AO458" i="18"/>
  <c r="Q174" i="19"/>
  <c r="Q278" i="19"/>
  <c r="Q369" i="19"/>
  <c r="Q458" i="19"/>
  <c r="AO458" i="19"/>
  <c r="AN82" i="9"/>
  <c r="D277" i="18"/>
  <c r="C173" i="18"/>
  <c r="N173" i="18"/>
  <c r="N277" i="18"/>
  <c r="N368" i="18"/>
  <c r="D367" i="18"/>
  <c r="N457" i="18"/>
  <c r="AL173" i="18"/>
  <c r="AL277" i="18"/>
  <c r="AL368" i="18"/>
  <c r="AL457" i="18"/>
  <c r="D277" i="19"/>
  <c r="C173" i="19"/>
  <c r="N173" i="19"/>
  <c r="N277" i="19"/>
  <c r="N368" i="19"/>
  <c r="D367" i="19"/>
  <c r="N457" i="19"/>
  <c r="AL173" i="19"/>
  <c r="AL277" i="19"/>
  <c r="AL368" i="19"/>
  <c r="AL457" i="19"/>
  <c r="BI81" i="9"/>
  <c r="M173" i="18"/>
  <c r="M277" i="18"/>
  <c r="M368" i="18"/>
  <c r="M457" i="18"/>
  <c r="AK173" i="18"/>
  <c r="AK277" i="18"/>
  <c r="AK368" i="18"/>
  <c r="AK457" i="18"/>
  <c r="M173" i="19"/>
  <c r="M277" i="19"/>
  <c r="M368" i="19"/>
  <c r="M457" i="19"/>
  <c r="AK173" i="19"/>
  <c r="AK277" i="19"/>
  <c r="AK368" i="19"/>
  <c r="AK457" i="19"/>
  <c r="BH81" i="9"/>
  <c r="L173" i="18"/>
  <c r="L277" i="18"/>
  <c r="L368" i="18"/>
  <c r="L457" i="18"/>
  <c r="AJ173" i="18"/>
  <c r="AJ277" i="18"/>
  <c r="AJ368" i="18"/>
  <c r="AJ457" i="18"/>
  <c r="L173" i="19"/>
  <c r="L277" i="19"/>
  <c r="L368" i="19"/>
  <c r="L457" i="19"/>
  <c r="AJ173" i="19"/>
  <c r="AJ277" i="19"/>
  <c r="AJ368" i="19"/>
  <c r="AJ457" i="19"/>
  <c r="BG81" i="9"/>
  <c r="K173" i="18"/>
  <c r="K277" i="18"/>
  <c r="K368" i="18"/>
  <c r="K457" i="18"/>
  <c r="AI173" i="18"/>
  <c r="AI277" i="18"/>
  <c r="AI368" i="18"/>
  <c r="AI457" i="18"/>
  <c r="K173" i="19"/>
  <c r="K277" i="19"/>
  <c r="K368" i="19"/>
  <c r="K457" i="19"/>
  <c r="AI173" i="19"/>
  <c r="AI277" i="19"/>
  <c r="AI368" i="19"/>
  <c r="AI457" i="19"/>
  <c r="BF81" i="9"/>
  <c r="J173" i="18"/>
  <c r="J277" i="18"/>
  <c r="J368" i="18"/>
  <c r="J457" i="18"/>
  <c r="AH173" i="18"/>
  <c r="AH277" i="18"/>
  <c r="AH368" i="18"/>
  <c r="AH457" i="18"/>
  <c r="J173" i="19"/>
  <c r="J277" i="19"/>
  <c r="J368" i="19"/>
  <c r="J457" i="19"/>
  <c r="AH173" i="19"/>
  <c r="AH277" i="19"/>
  <c r="AH368" i="19"/>
  <c r="AH457" i="19"/>
  <c r="BE81" i="9"/>
  <c r="I173" i="18"/>
  <c r="I277" i="18"/>
  <c r="I368" i="18"/>
  <c r="I457" i="18"/>
  <c r="AG173" i="18"/>
  <c r="AG277" i="18"/>
  <c r="AG368" i="18"/>
  <c r="AG457" i="18"/>
  <c r="I173" i="19"/>
  <c r="I277" i="19"/>
  <c r="I368" i="19"/>
  <c r="I457" i="19"/>
  <c r="AG173" i="19"/>
  <c r="AG277" i="19"/>
  <c r="AG368" i="19"/>
  <c r="AG457" i="19"/>
  <c r="BD81" i="9"/>
  <c r="H173" i="18"/>
  <c r="H277" i="18"/>
  <c r="H368" i="18"/>
  <c r="H457" i="18"/>
  <c r="AF173" i="18"/>
  <c r="AF277" i="18"/>
  <c r="AF368" i="18"/>
  <c r="AF457" i="18"/>
  <c r="H173" i="19"/>
  <c r="H277" i="19"/>
  <c r="H368" i="19"/>
  <c r="H457" i="19"/>
  <c r="AF173" i="19"/>
  <c r="AF277" i="19"/>
  <c r="AF368" i="19"/>
  <c r="AF457" i="19"/>
  <c r="BC81" i="9"/>
  <c r="G173" i="18"/>
  <c r="G277" i="18"/>
  <c r="G368" i="18"/>
  <c r="G457" i="18"/>
  <c r="AE173" i="18"/>
  <c r="AE277" i="18"/>
  <c r="AE368" i="18"/>
  <c r="AE457" i="18"/>
  <c r="G173" i="19"/>
  <c r="G277" i="19"/>
  <c r="G368" i="19"/>
  <c r="G457" i="19"/>
  <c r="AE173" i="19"/>
  <c r="AE277" i="19"/>
  <c r="AE368" i="19"/>
  <c r="AE457" i="19"/>
  <c r="BB81" i="9"/>
  <c r="F173" i="18"/>
  <c r="F277" i="18"/>
  <c r="F368" i="18"/>
  <c r="F457" i="18"/>
  <c r="AD173" i="18"/>
  <c r="AD277" i="18"/>
  <c r="AD368" i="18"/>
  <c r="AD457" i="18"/>
  <c r="F173" i="19"/>
  <c r="F277" i="19"/>
  <c r="F368" i="19"/>
  <c r="F457" i="19"/>
  <c r="AD173" i="19"/>
  <c r="AD277" i="19"/>
  <c r="AD368" i="19"/>
  <c r="AD457" i="19"/>
  <c r="BA81" i="9"/>
  <c r="E173" i="18"/>
  <c r="E277" i="18"/>
  <c r="E368" i="18"/>
  <c r="E457" i="18"/>
  <c r="AC173" i="18"/>
  <c r="AC277" i="18"/>
  <c r="AC368" i="18"/>
  <c r="AC457" i="18"/>
  <c r="E173" i="19"/>
  <c r="E277" i="19"/>
  <c r="E368" i="19"/>
  <c r="E457" i="19"/>
  <c r="AC173" i="19"/>
  <c r="AC277" i="19"/>
  <c r="AC368" i="19"/>
  <c r="AC457" i="19"/>
  <c r="AZ81" i="9"/>
  <c r="Z173" i="18"/>
  <c r="Z277" i="18"/>
  <c r="Z368" i="18"/>
  <c r="Z457" i="18"/>
  <c r="AX457" i="18"/>
  <c r="Z173" i="19"/>
  <c r="Z277" i="19"/>
  <c r="Z368" i="19"/>
  <c r="Z457" i="19"/>
  <c r="AX457" i="19"/>
  <c r="AW81" i="9"/>
  <c r="Y173" i="18"/>
  <c r="Y277" i="18"/>
  <c r="Y368" i="18"/>
  <c r="Y457" i="18"/>
  <c r="AW457" i="18"/>
  <c r="Y173" i="19"/>
  <c r="Y277" i="19"/>
  <c r="Y368" i="19"/>
  <c r="Y457" i="19"/>
  <c r="AW457" i="19"/>
  <c r="AV81" i="9"/>
  <c r="X173" i="18"/>
  <c r="X277" i="18"/>
  <c r="X368" i="18"/>
  <c r="X457" i="18"/>
  <c r="AV457" i="18"/>
  <c r="X173" i="19"/>
  <c r="X277" i="19"/>
  <c r="X368" i="19"/>
  <c r="X457" i="19"/>
  <c r="AV457" i="19"/>
  <c r="AU81" i="9"/>
  <c r="W173" i="18"/>
  <c r="W277" i="18"/>
  <c r="W368" i="18"/>
  <c r="W457" i="18"/>
  <c r="AU457" i="18"/>
  <c r="W173" i="19"/>
  <c r="W277" i="19"/>
  <c r="W368" i="19"/>
  <c r="W457" i="19"/>
  <c r="AU457" i="19"/>
  <c r="AT81" i="9"/>
  <c r="V173" i="18"/>
  <c r="V277" i="18"/>
  <c r="V368" i="18"/>
  <c r="V457" i="18"/>
  <c r="AT457" i="18"/>
  <c r="V173" i="19"/>
  <c r="V277" i="19"/>
  <c r="V368" i="19"/>
  <c r="V457" i="19"/>
  <c r="AT457" i="19"/>
  <c r="AS81" i="9"/>
  <c r="U173" i="18"/>
  <c r="U277" i="18"/>
  <c r="U368" i="18"/>
  <c r="U457" i="18"/>
  <c r="AS457" i="18"/>
  <c r="U173" i="19"/>
  <c r="U277" i="19"/>
  <c r="U368" i="19"/>
  <c r="U457" i="19"/>
  <c r="AS457" i="19"/>
  <c r="AR81" i="9"/>
  <c r="T173" i="18"/>
  <c r="T277" i="18"/>
  <c r="T368" i="18"/>
  <c r="T457" i="18"/>
  <c r="AR457" i="18"/>
  <c r="T173" i="19"/>
  <c r="T277" i="19"/>
  <c r="T368" i="19"/>
  <c r="T457" i="19"/>
  <c r="AR457" i="19"/>
  <c r="AQ81" i="9"/>
  <c r="S173" i="18"/>
  <c r="S277" i="18"/>
  <c r="S368" i="18"/>
  <c r="S457" i="18"/>
  <c r="AQ457" i="18"/>
  <c r="S173" i="19"/>
  <c r="S277" i="19"/>
  <c r="S368" i="19"/>
  <c r="S457" i="19"/>
  <c r="AQ457" i="19"/>
  <c r="AP81" i="9"/>
  <c r="R173" i="18"/>
  <c r="R277" i="18"/>
  <c r="R368" i="18"/>
  <c r="R457" i="18"/>
  <c r="AP457" i="18"/>
  <c r="R173" i="19"/>
  <c r="R277" i="19"/>
  <c r="R368" i="19"/>
  <c r="R457" i="19"/>
  <c r="AP457" i="19"/>
  <c r="AO81" i="9"/>
  <c r="Q173" i="18"/>
  <c r="Q277" i="18"/>
  <c r="Q368" i="18"/>
  <c r="Q457" i="18"/>
  <c r="AO457" i="18"/>
  <c r="Q173" i="19"/>
  <c r="Q277" i="19"/>
  <c r="Q368" i="19"/>
  <c r="Q457" i="19"/>
  <c r="AO457" i="19"/>
  <c r="AN81" i="9"/>
  <c r="D276" i="18"/>
  <c r="C172" i="18"/>
  <c r="N172" i="18"/>
  <c r="N276" i="18"/>
  <c r="N367" i="18"/>
  <c r="D366" i="18"/>
  <c r="N456" i="18"/>
  <c r="AL172" i="18"/>
  <c r="AL276" i="18"/>
  <c r="AL367" i="18"/>
  <c r="AL456" i="18"/>
  <c r="D276" i="19"/>
  <c r="C172" i="19"/>
  <c r="N172" i="19"/>
  <c r="N276" i="19"/>
  <c r="N367" i="19"/>
  <c r="D366" i="19"/>
  <c r="N456" i="19"/>
  <c r="AL172" i="19"/>
  <c r="AL276" i="19"/>
  <c r="AL367" i="19"/>
  <c r="AL456" i="19"/>
  <c r="BI80" i="9"/>
  <c r="M172" i="18"/>
  <c r="M276" i="18"/>
  <c r="M367" i="18"/>
  <c r="M456" i="18"/>
  <c r="AK172" i="18"/>
  <c r="AK276" i="18"/>
  <c r="AK367" i="18"/>
  <c r="AK456" i="18"/>
  <c r="M172" i="19"/>
  <c r="M276" i="19"/>
  <c r="M367" i="19"/>
  <c r="M456" i="19"/>
  <c r="AK172" i="19"/>
  <c r="AK276" i="19"/>
  <c r="AK367" i="19"/>
  <c r="AK456" i="19"/>
  <c r="BH80" i="9"/>
  <c r="L172" i="18"/>
  <c r="L276" i="18"/>
  <c r="L367" i="18"/>
  <c r="L456" i="18"/>
  <c r="AJ172" i="18"/>
  <c r="AJ276" i="18"/>
  <c r="AJ367" i="18"/>
  <c r="AJ456" i="18"/>
  <c r="L172" i="19"/>
  <c r="L276" i="19"/>
  <c r="L367" i="19"/>
  <c r="L456" i="19"/>
  <c r="AJ172" i="19"/>
  <c r="AJ276" i="19"/>
  <c r="AJ367" i="19"/>
  <c r="AJ456" i="19"/>
  <c r="BG80" i="9"/>
  <c r="K172" i="18"/>
  <c r="K276" i="18"/>
  <c r="K367" i="18"/>
  <c r="K456" i="18"/>
  <c r="AI172" i="18"/>
  <c r="AI276" i="18"/>
  <c r="AI367" i="18"/>
  <c r="AI456" i="18"/>
  <c r="K172" i="19"/>
  <c r="K276" i="19"/>
  <c r="K367" i="19"/>
  <c r="K456" i="19"/>
  <c r="AI172" i="19"/>
  <c r="AI276" i="19"/>
  <c r="AI367" i="19"/>
  <c r="AI456" i="19"/>
  <c r="BF80" i="9"/>
  <c r="J172" i="18"/>
  <c r="J276" i="18"/>
  <c r="J367" i="18"/>
  <c r="J456" i="18"/>
  <c r="AH172" i="18"/>
  <c r="AH276" i="18"/>
  <c r="AH367" i="18"/>
  <c r="AH456" i="18"/>
  <c r="J172" i="19"/>
  <c r="J276" i="19"/>
  <c r="J367" i="19"/>
  <c r="J456" i="19"/>
  <c r="AH172" i="19"/>
  <c r="AH276" i="19"/>
  <c r="AH367" i="19"/>
  <c r="AH456" i="19"/>
  <c r="BE80" i="9"/>
  <c r="I172" i="18"/>
  <c r="I276" i="18"/>
  <c r="I367" i="18"/>
  <c r="I456" i="18"/>
  <c r="AG172" i="18"/>
  <c r="AG276" i="18"/>
  <c r="AG367" i="18"/>
  <c r="AG456" i="18"/>
  <c r="I172" i="19"/>
  <c r="I276" i="19"/>
  <c r="I367" i="19"/>
  <c r="I456" i="19"/>
  <c r="AG172" i="19"/>
  <c r="AG276" i="19"/>
  <c r="AG367" i="19"/>
  <c r="AG456" i="19"/>
  <c r="BD80" i="9"/>
  <c r="H172" i="18"/>
  <c r="H276" i="18"/>
  <c r="H367" i="18"/>
  <c r="H456" i="18"/>
  <c r="AF172" i="18"/>
  <c r="AF276" i="18"/>
  <c r="AF367" i="18"/>
  <c r="AF456" i="18"/>
  <c r="H172" i="19"/>
  <c r="H276" i="19"/>
  <c r="H367" i="19"/>
  <c r="H456" i="19"/>
  <c r="AF172" i="19"/>
  <c r="AF276" i="19"/>
  <c r="AF367" i="19"/>
  <c r="AF456" i="19"/>
  <c r="BC80" i="9"/>
  <c r="G172" i="18"/>
  <c r="G276" i="18"/>
  <c r="G367" i="18"/>
  <c r="G456" i="18"/>
  <c r="AE172" i="18"/>
  <c r="AE276" i="18"/>
  <c r="AE367" i="18"/>
  <c r="AE456" i="18"/>
  <c r="G172" i="19"/>
  <c r="G276" i="19"/>
  <c r="G367" i="19"/>
  <c r="G456" i="19"/>
  <c r="AE172" i="19"/>
  <c r="AE276" i="19"/>
  <c r="AE367" i="19"/>
  <c r="AE456" i="19"/>
  <c r="BB80" i="9"/>
  <c r="F172" i="18"/>
  <c r="F276" i="18"/>
  <c r="F367" i="18"/>
  <c r="F456" i="18"/>
  <c r="AD172" i="18"/>
  <c r="AD276" i="18"/>
  <c r="AD367" i="18"/>
  <c r="AD456" i="18"/>
  <c r="F172" i="19"/>
  <c r="F276" i="19"/>
  <c r="F367" i="19"/>
  <c r="F456" i="19"/>
  <c r="AD172" i="19"/>
  <c r="AD276" i="19"/>
  <c r="AD367" i="19"/>
  <c r="AD456" i="19"/>
  <c r="BA80" i="9"/>
  <c r="E172" i="18"/>
  <c r="E276" i="18"/>
  <c r="E367" i="18"/>
  <c r="E456" i="18"/>
  <c r="AC172" i="18"/>
  <c r="AC276" i="18"/>
  <c r="AC367" i="18"/>
  <c r="AC456" i="18"/>
  <c r="E172" i="19"/>
  <c r="E276" i="19"/>
  <c r="E367" i="19"/>
  <c r="E456" i="19"/>
  <c r="AC172" i="19"/>
  <c r="AC276" i="19"/>
  <c r="AC367" i="19"/>
  <c r="AC456" i="19"/>
  <c r="AZ80" i="9"/>
  <c r="Z172" i="18"/>
  <c r="Z276" i="18"/>
  <c r="Z367" i="18"/>
  <c r="Z456" i="18"/>
  <c r="AX456" i="18"/>
  <c r="Z172" i="19"/>
  <c r="Z276" i="19"/>
  <c r="Z367" i="19"/>
  <c r="Z456" i="19"/>
  <c r="AX456" i="19"/>
  <c r="AW80" i="9"/>
  <c r="Y172" i="18"/>
  <c r="Y276" i="18"/>
  <c r="Y367" i="18"/>
  <c r="Y456" i="18"/>
  <c r="AW456" i="18"/>
  <c r="Y172" i="19"/>
  <c r="Y276" i="19"/>
  <c r="Y367" i="19"/>
  <c r="Y456" i="19"/>
  <c r="AW456" i="19"/>
  <c r="AV80" i="9"/>
  <c r="X172" i="18"/>
  <c r="X276" i="18"/>
  <c r="X367" i="18"/>
  <c r="X456" i="18"/>
  <c r="AV456" i="18"/>
  <c r="X172" i="19"/>
  <c r="X276" i="19"/>
  <c r="X367" i="19"/>
  <c r="X456" i="19"/>
  <c r="AV456" i="19"/>
  <c r="AU80" i="9"/>
  <c r="W172" i="18"/>
  <c r="W276" i="18"/>
  <c r="W367" i="18"/>
  <c r="W456" i="18"/>
  <c r="AU456" i="18"/>
  <c r="W172" i="19"/>
  <c r="W276" i="19"/>
  <c r="W367" i="19"/>
  <c r="W456" i="19"/>
  <c r="AU456" i="19"/>
  <c r="AT80" i="9"/>
  <c r="V172" i="18"/>
  <c r="V276" i="18"/>
  <c r="V367" i="18"/>
  <c r="V456" i="18"/>
  <c r="AT456" i="18"/>
  <c r="V172" i="19"/>
  <c r="V276" i="19"/>
  <c r="V367" i="19"/>
  <c r="V456" i="19"/>
  <c r="AT456" i="19"/>
  <c r="AS80" i="9"/>
  <c r="U172" i="18"/>
  <c r="U276" i="18"/>
  <c r="U367" i="18"/>
  <c r="U456" i="18"/>
  <c r="AS456" i="18"/>
  <c r="U172" i="19"/>
  <c r="U276" i="19"/>
  <c r="U367" i="19"/>
  <c r="U456" i="19"/>
  <c r="AS456" i="19"/>
  <c r="AR80" i="9"/>
  <c r="T172" i="18"/>
  <c r="T276" i="18"/>
  <c r="T367" i="18"/>
  <c r="T456" i="18"/>
  <c r="AR456" i="18"/>
  <c r="T172" i="19"/>
  <c r="T276" i="19"/>
  <c r="T367" i="19"/>
  <c r="T456" i="19"/>
  <c r="AR456" i="19"/>
  <c r="AQ80" i="9"/>
  <c r="S172" i="18"/>
  <c r="S276" i="18"/>
  <c r="S367" i="18"/>
  <c r="S456" i="18"/>
  <c r="AQ456" i="18"/>
  <c r="S172" i="19"/>
  <c r="S276" i="19"/>
  <c r="S367" i="19"/>
  <c r="S456" i="19"/>
  <c r="AQ456" i="19"/>
  <c r="AP80" i="9"/>
  <c r="R172" i="18"/>
  <c r="R276" i="18"/>
  <c r="R367" i="18"/>
  <c r="R456" i="18"/>
  <c r="AP456" i="18"/>
  <c r="R172" i="19"/>
  <c r="R276" i="19"/>
  <c r="R367" i="19"/>
  <c r="R456" i="19"/>
  <c r="AP456" i="19"/>
  <c r="AO80" i="9"/>
  <c r="Q172" i="18"/>
  <c r="Q276" i="18"/>
  <c r="Q367" i="18"/>
  <c r="Q456" i="18"/>
  <c r="AO456" i="18"/>
  <c r="Q172" i="19"/>
  <c r="Q276" i="19"/>
  <c r="Q367" i="19"/>
  <c r="Q456" i="19"/>
  <c r="AO456" i="19"/>
  <c r="AN80" i="9"/>
  <c r="D275" i="18"/>
  <c r="C171" i="18"/>
  <c r="N171" i="18"/>
  <c r="N275" i="18"/>
  <c r="N366" i="18"/>
  <c r="D365" i="18"/>
  <c r="N455" i="18"/>
  <c r="AL171" i="18"/>
  <c r="AL275" i="18"/>
  <c r="AL366" i="18"/>
  <c r="AL455" i="18"/>
  <c r="D275" i="19"/>
  <c r="C171" i="19"/>
  <c r="N171" i="19"/>
  <c r="N275" i="19"/>
  <c r="N366" i="19"/>
  <c r="D365" i="19"/>
  <c r="N455" i="19"/>
  <c r="AL171" i="19"/>
  <c r="AL275" i="19"/>
  <c r="AL366" i="19"/>
  <c r="AL455" i="19"/>
  <c r="BI79" i="9"/>
  <c r="M171" i="18"/>
  <c r="M275" i="18"/>
  <c r="M366" i="18"/>
  <c r="M455" i="18"/>
  <c r="AK171" i="18"/>
  <c r="AK275" i="18"/>
  <c r="AK366" i="18"/>
  <c r="AK455" i="18"/>
  <c r="M171" i="19"/>
  <c r="M275" i="19"/>
  <c r="M366" i="19"/>
  <c r="M455" i="19"/>
  <c r="AK171" i="19"/>
  <c r="AK275" i="19"/>
  <c r="AK366" i="19"/>
  <c r="AK455" i="19"/>
  <c r="BH79" i="9"/>
  <c r="L171" i="18"/>
  <c r="L275" i="18"/>
  <c r="L366" i="18"/>
  <c r="L455" i="18"/>
  <c r="AJ171" i="18"/>
  <c r="AJ275" i="18"/>
  <c r="AJ366" i="18"/>
  <c r="AJ455" i="18"/>
  <c r="L171" i="19"/>
  <c r="L275" i="19"/>
  <c r="L366" i="19"/>
  <c r="L455" i="19"/>
  <c r="AJ171" i="19"/>
  <c r="AJ275" i="19"/>
  <c r="AJ366" i="19"/>
  <c r="AJ455" i="19"/>
  <c r="BG79" i="9"/>
  <c r="K171" i="18"/>
  <c r="K275" i="18"/>
  <c r="K366" i="18"/>
  <c r="K455" i="18"/>
  <c r="AI171" i="18"/>
  <c r="AI275" i="18"/>
  <c r="AI366" i="18"/>
  <c r="AI455" i="18"/>
  <c r="K171" i="19"/>
  <c r="K275" i="19"/>
  <c r="K366" i="19"/>
  <c r="K455" i="19"/>
  <c r="AI171" i="19"/>
  <c r="AI275" i="19"/>
  <c r="AI366" i="19"/>
  <c r="AI455" i="19"/>
  <c r="BF79" i="9"/>
  <c r="J171" i="18"/>
  <c r="J275" i="18"/>
  <c r="J366" i="18"/>
  <c r="J455" i="18"/>
  <c r="AH171" i="18"/>
  <c r="AH275" i="18"/>
  <c r="AH366" i="18"/>
  <c r="AH455" i="18"/>
  <c r="J171" i="19"/>
  <c r="J275" i="19"/>
  <c r="J366" i="19"/>
  <c r="J455" i="19"/>
  <c r="AH171" i="19"/>
  <c r="AH275" i="19"/>
  <c r="AH366" i="19"/>
  <c r="AH455" i="19"/>
  <c r="BE79" i="9"/>
  <c r="I171" i="18"/>
  <c r="I275" i="18"/>
  <c r="I366" i="18"/>
  <c r="I455" i="18"/>
  <c r="AG171" i="18"/>
  <c r="AG275" i="18"/>
  <c r="AG366" i="18"/>
  <c r="AG455" i="18"/>
  <c r="I171" i="19"/>
  <c r="I275" i="19"/>
  <c r="I366" i="19"/>
  <c r="I455" i="19"/>
  <c r="AG171" i="19"/>
  <c r="AG275" i="19"/>
  <c r="AG366" i="19"/>
  <c r="AG455" i="19"/>
  <c r="BD79" i="9"/>
  <c r="H171" i="18"/>
  <c r="H275" i="18"/>
  <c r="H366" i="18"/>
  <c r="H455" i="18"/>
  <c r="AF171" i="18"/>
  <c r="AF275" i="18"/>
  <c r="AF366" i="18"/>
  <c r="AF455" i="18"/>
  <c r="H171" i="19"/>
  <c r="H275" i="19"/>
  <c r="H366" i="19"/>
  <c r="H455" i="19"/>
  <c r="AF171" i="19"/>
  <c r="AF275" i="19"/>
  <c r="AF366" i="19"/>
  <c r="AF455" i="19"/>
  <c r="BC79" i="9"/>
  <c r="G171" i="18"/>
  <c r="G275" i="18"/>
  <c r="G366" i="18"/>
  <c r="G455" i="18"/>
  <c r="AE171" i="18"/>
  <c r="AE275" i="18"/>
  <c r="AE366" i="18"/>
  <c r="AE455" i="18"/>
  <c r="G171" i="19"/>
  <c r="G275" i="19"/>
  <c r="G366" i="19"/>
  <c r="G455" i="19"/>
  <c r="AE171" i="19"/>
  <c r="AE275" i="19"/>
  <c r="AE366" i="19"/>
  <c r="AE455" i="19"/>
  <c r="BB79" i="9"/>
  <c r="F171" i="18"/>
  <c r="F275" i="18"/>
  <c r="F366" i="18"/>
  <c r="F455" i="18"/>
  <c r="AD171" i="18"/>
  <c r="AD275" i="18"/>
  <c r="AD366" i="18"/>
  <c r="AD455" i="18"/>
  <c r="F171" i="19"/>
  <c r="F275" i="19"/>
  <c r="F366" i="19"/>
  <c r="F455" i="19"/>
  <c r="AD171" i="19"/>
  <c r="AD275" i="19"/>
  <c r="AD366" i="19"/>
  <c r="AD455" i="19"/>
  <c r="BA79" i="9"/>
  <c r="E171" i="18"/>
  <c r="E275" i="18"/>
  <c r="E366" i="18"/>
  <c r="E455" i="18"/>
  <c r="AC171" i="18"/>
  <c r="AC275" i="18"/>
  <c r="AC366" i="18"/>
  <c r="AC455" i="18"/>
  <c r="E171" i="19"/>
  <c r="E275" i="19"/>
  <c r="E366" i="19"/>
  <c r="E455" i="19"/>
  <c r="AC171" i="19"/>
  <c r="AC275" i="19"/>
  <c r="AC366" i="19"/>
  <c r="AC455" i="19"/>
  <c r="AZ79" i="9"/>
  <c r="Z171" i="18"/>
  <c r="Z275" i="18"/>
  <c r="Z366" i="18"/>
  <c r="Z455" i="18"/>
  <c r="AX455" i="18"/>
  <c r="Z171" i="19"/>
  <c r="Z275" i="19"/>
  <c r="Z366" i="19"/>
  <c r="Z455" i="19"/>
  <c r="AX455" i="19"/>
  <c r="AW79" i="9"/>
  <c r="Y171" i="18"/>
  <c r="Y275" i="18"/>
  <c r="Y366" i="18"/>
  <c r="Y455" i="18"/>
  <c r="AW455" i="18"/>
  <c r="Y171" i="19"/>
  <c r="Y275" i="19"/>
  <c r="Y366" i="19"/>
  <c r="Y455" i="19"/>
  <c r="AW455" i="19"/>
  <c r="AV79" i="9"/>
  <c r="X171" i="18"/>
  <c r="X275" i="18"/>
  <c r="X366" i="18"/>
  <c r="X455" i="18"/>
  <c r="AV455" i="18"/>
  <c r="X171" i="19"/>
  <c r="X275" i="19"/>
  <c r="X366" i="19"/>
  <c r="X455" i="19"/>
  <c r="AV455" i="19"/>
  <c r="AU79" i="9"/>
  <c r="W171" i="18"/>
  <c r="W275" i="18"/>
  <c r="W366" i="18"/>
  <c r="W455" i="18"/>
  <c r="AU455" i="18"/>
  <c r="W171" i="19"/>
  <c r="W275" i="19"/>
  <c r="W366" i="19"/>
  <c r="W455" i="19"/>
  <c r="AU455" i="19"/>
  <c r="AT79" i="9"/>
  <c r="V171" i="18"/>
  <c r="V275" i="18"/>
  <c r="V366" i="18"/>
  <c r="V455" i="18"/>
  <c r="AT455" i="18"/>
  <c r="V171" i="19"/>
  <c r="V275" i="19"/>
  <c r="V366" i="19"/>
  <c r="V455" i="19"/>
  <c r="AT455" i="19"/>
  <c r="AS79" i="9"/>
  <c r="U171" i="18"/>
  <c r="U275" i="18"/>
  <c r="U366" i="18"/>
  <c r="U455" i="18"/>
  <c r="AS455" i="18"/>
  <c r="U171" i="19"/>
  <c r="U275" i="19"/>
  <c r="U366" i="19"/>
  <c r="U455" i="19"/>
  <c r="AS455" i="19"/>
  <c r="AR79" i="9"/>
  <c r="T171" i="18"/>
  <c r="T275" i="18"/>
  <c r="T366" i="18"/>
  <c r="T455" i="18"/>
  <c r="AR455" i="18"/>
  <c r="T171" i="19"/>
  <c r="T275" i="19"/>
  <c r="T366" i="19"/>
  <c r="T455" i="19"/>
  <c r="AR455" i="19"/>
  <c r="AQ79" i="9"/>
  <c r="S171" i="18"/>
  <c r="S275" i="18"/>
  <c r="S366" i="18"/>
  <c r="S455" i="18"/>
  <c r="AQ455" i="18"/>
  <c r="S171" i="19"/>
  <c r="S275" i="19"/>
  <c r="S366" i="19"/>
  <c r="S455" i="19"/>
  <c r="AQ455" i="19"/>
  <c r="AP79" i="9"/>
  <c r="R171" i="18"/>
  <c r="R275" i="18"/>
  <c r="R366" i="18"/>
  <c r="R455" i="18"/>
  <c r="AP455" i="18"/>
  <c r="R171" i="19"/>
  <c r="R275" i="19"/>
  <c r="R366" i="19"/>
  <c r="R455" i="19"/>
  <c r="AP455" i="19"/>
  <c r="AO79" i="9"/>
  <c r="Q171" i="18"/>
  <c r="Q275" i="18"/>
  <c r="Q366" i="18"/>
  <c r="Q455" i="18"/>
  <c r="AO455" i="18"/>
  <c r="Q171" i="19"/>
  <c r="Q275" i="19"/>
  <c r="Q366" i="19"/>
  <c r="Q455" i="19"/>
  <c r="AO455" i="19"/>
  <c r="AN79" i="9"/>
  <c r="D274" i="18"/>
  <c r="C170" i="18"/>
  <c r="N170" i="18"/>
  <c r="N274" i="18"/>
  <c r="N365" i="18"/>
  <c r="D364" i="18"/>
  <c r="N454" i="18"/>
  <c r="AL170" i="18"/>
  <c r="AL274" i="18"/>
  <c r="AL365" i="18"/>
  <c r="AL454" i="18"/>
  <c r="D274" i="19"/>
  <c r="C170" i="19"/>
  <c r="N170" i="19"/>
  <c r="N274" i="19"/>
  <c r="N365" i="19"/>
  <c r="D364" i="19"/>
  <c r="N454" i="19"/>
  <c r="AL170" i="19"/>
  <c r="AL274" i="19"/>
  <c r="AL365" i="19"/>
  <c r="AL454" i="19"/>
  <c r="BI78" i="9"/>
  <c r="M170" i="18"/>
  <c r="M274" i="18"/>
  <c r="M365" i="18"/>
  <c r="M454" i="18"/>
  <c r="AK170" i="18"/>
  <c r="AK274" i="18"/>
  <c r="AK365" i="18"/>
  <c r="AK454" i="18"/>
  <c r="M170" i="19"/>
  <c r="M274" i="19"/>
  <c r="M365" i="19"/>
  <c r="M454" i="19"/>
  <c r="AK170" i="19"/>
  <c r="AK274" i="19"/>
  <c r="AK365" i="19"/>
  <c r="AK454" i="19"/>
  <c r="BH78" i="9"/>
  <c r="L170" i="18"/>
  <c r="L274" i="18"/>
  <c r="L365" i="18"/>
  <c r="L454" i="18"/>
  <c r="AJ170" i="18"/>
  <c r="AJ274" i="18"/>
  <c r="AJ365" i="18"/>
  <c r="AJ454" i="18"/>
  <c r="L170" i="19"/>
  <c r="L274" i="19"/>
  <c r="L365" i="19"/>
  <c r="L454" i="19"/>
  <c r="AJ170" i="19"/>
  <c r="AJ274" i="19"/>
  <c r="AJ365" i="19"/>
  <c r="AJ454" i="19"/>
  <c r="BG78" i="9"/>
  <c r="K170" i="18"/>
  <c r="K274" i="18"/>
  <c r="K365" i="18"/>
  <c r="K454" i="18"/>
  <c r="AI170" i="18"/>
  <c r="AI274" i="18"/>
  <c r="AI365" i="18"/>
  <c r="AI454" i="18"/>
  <c r="K170" i="19"/>
  <c r="K274" i="19"/>
  <c r="K365" i="19"/>
  <c r="K454" i="19"/>
  <c r="AI170" i="19"/>
  <c r="AI274" i="19"/>
  <c r="AI365" i="19"/>
  <c r="AI454" i="19"/>
  <c r="BF78" i="9"/>
  <c r="J170" i="18"/>
  <c r="J274" i="18"/>
  <c r="J365" i="18"/>
  <c r="J454" i="18"/>
  <c r="AH170" i="18"/>
  <c r="AH274" i="18"/>
  <c r="AH365" i="18"/>
  <c r="AH454" i="18"/>
  <c r="J170" i="19"/>
  <c r="J274" i="19"/>
  <c r="J365" i="19"/>
  <c r="J454" i="19"/>
  <c r="AH170" i="19"/>
  <c r="AH274" i="19"/>
  <c r="AH365" i="19"/>
  <c r="AH454" i="19"/>
  <c r="BE78" i="9"/>
  <c r="I170" i="18"/>
  <c r="I274" i="18"/>
  <c r="I365" i="18"/>
  <c r="I454" i="18"/>
  <c r="AG170" i="18"/>
  <c r="AG274" i="18"/>
  <c r="AG365" i="18"/>
  <c r="AG454" i="18"/>
  <c r="I170" i="19"/>
  <c r="I274" i="19"/>
  <c r="I365" i="19"/>
  <c r="I454" i="19"/>
  <c r="AG170" i="19"/>
  <c r="AG274" i="19"/>
  <c r="AG365" i="19"/>
  <c r="AG454" i="19"/>
  <c r="BD78" i="9"/>
  <c r="H170" i="18"/>
  <c r="H274" i="18"/>
  <c r="H365" i="18"/>
  <c r="H454" i="18"/>
  <c r="AF170" i="18"/>
  <c r="AF274" i="18"/>
  <c r="AF365" i="18"/>
  <c r="AF454" i="18"/>
  <c r="H170" i="19"/>
  <c r="H274" i="19"/>
  <c r="H365" i="19"/>
  <c r="H454" i="19"/>
  <c r="AF170" i="19"/>
  <c r="AF274" i="19"/>
  <c r="AF365" i="19"/>
  <c r="AF454" i="19"/>
  <c r="BC78" i="9"/>
  <c r="G170" i="18"/>
  <c r="G274" i="18"/>
  <c r="G365" i="18"/>
  <c r="G454" i="18"/>
  <c r="AE170" i="18"/>
  <c r="AE274" i="18"/>
  <c r="AE365" i="18"/>
  <c r="AE454" i="18"/>
  <c r="G170" i="19"/>
  <c r="G274" i="19"/>
  <c r="G365" i="19"/>
  <c r="G454" i="19"/>
  <c r="AE170" i="19"/>
  <c r="AE274" i="19"/>
  <c r="AE365" i="19"/>
  <c r="AE454" i="19"/>
  <c r="BB78" i="9"/>
  <c r="F170" i="18"/>
  <c r="F274" i="18"/>
  <c r="F365" i="18"/>
  <c r="F454" i="18"/>
  <c r="AD170" i="18"/>
  <c r="AD274" i="18"/>
  <c r="AD365" i="18"/>
  <c r="AD454" i="18"/>
  <c r="F170" i="19"/>
  <c r="F274" i="19"/>
  <c r="F365" i="19"/>
  <c r="F454" i="19"/>
  <c r="AD170" i="19"/>
  <c r="AD274" i="19"/>
  <c r="AD365" i="19"/>
  <c r="AD454" i="19"/>
  <c r="BA78" i="9"/>
  <c r="E170" i="18"/>
  <c r="E274" i="18"/>
  <c r="E365" i="18"/>
  <c r="E454" i="18"/>
  <c r="AC170" i="18"/>
  <c r="AC274" i="18"/>
  <c r="AC365" i="18"/>
  <c r="AC454" i="18"/>
  <c r="E170" i="19"/>
  <c r="E274" i="19"/>
  <c r="E365" i="19"/>
  <c r="E454" i="19"/>
  <c r="AC170" i="19"/>
  <c r="AC274" i="19"/>
  <c r="AC365" i="19"/>
  <c r="AC454" i="19"/>
  <c r="AZ78" i="9"/>
  <c r="Z170" i="18"/>
  <c r="Z274" i="18"/>
  <c r="Z365" i="18"/>
  <c r="Z454" i="18"/>
  <c r="AX454" i="18"/>
  <c r="Z170" i="19"/>
  <c r="Z274" i="19"/>
  <c r="Z365" i="19"/>
  <c r="Z454" i="19"/>
  <c r="AX454" i="19"/>
  <c r="AW78" i="9"/>
  <c r="Y170" i="18"/>
  <c r="Y274" i="18"/>
  <c r="Y365" i="18"/>
  <c r="Y454" i="18"/>
  <c r="AW454" i="18"/>
  <c r="Y170" i="19"/>
  <c r="Y274" i="19"/>
  <c r="Y365" i="19"/>
  <c r="Y454" i="19"/>
  <c r="AW454" i="19"/>
  <c r="AV78" i="9"/>
  <c r="X170" i="18"/>
  <c r="X274" i="18"/>
  <c r="X365" i="18"/>
  <c r="X454" i="18"/>
  <c r="AV454" i="18"/>
  <c r="X170" i="19"/>
  <c r="X274" i="19"/>
  <c r="X365" i="19"/>
  <c r="X454" i="19"/>
  <c r="AV454" i="19"/>
  <c r="AU78" i="9"/>
  <c r="W170" i="18"/>
  <c r="W274" i="18"/>
  <c r="W365" i="18"/>
  <c r="W454" i="18"/>
  <c r="AU454" i="18"/>
  <c r="W170" i="19"/>
  <c r="W274" i="19"/>
  <c r="W365" i="19"/>
  <c r="W454" i="19"/>
  <c r="AU454" i="19"/>
  <c r="AT78" i="9"/>
  <c r="V170" i="18"/>
  <c r="V274" i="18"/>
  <c r="V365" i="18"/>
  <c r="V454" i="18"/>
  <c r="AT454" i="18"/>
  <c r="V170" i="19"/>
  <c r="V274" i="19"/>
  <c r="V365" i="19"/>
  <c r="V454" i="19"/>
  <c r="AT454" i="19"/>
  <c r="AS78" i="9"/>
  <c r="U170" i="18"/>
  <c r="U274" i="18"/>
  <c r="U365" i="18"/>
  <c r="U454" i="18"/>
  <c r="AS454" i="18"/>
  <c r="U170" i="19"/>
  <c r="U274" i="19"/>
  <c r="U365" i="19"/>
  <c r="U454" i="19"/>
  <c r="AS454" i="19"/>
  <c r="AR78" i="9"/>
  <c r="T170" i="18"/>
  <c r="T274" i="18"/>
  <c r="T365" i="18"/>
  <c r="T454" i="18"/>
  <c r="AR454" i="18"/>
  <c r="T170" i="19"/>
  <c r="T274" i="19"/>
  <c r="T365" i="19"/>
  <c r="T454" i="19"/>
  <c r="AR454" i="19"/>
  <c r="AQ78" i="9"/>
  <c r="S170" i="18"/>
  <c r="S274" i="18"/>
  <c r="S365" i="18"/>
  <c r="S454" i="18"/>
  <c r="AQ454" i="18"/>
  <c r="S170" i="19"/>
  <c r="S274" i="19"/>
  <c r="S365" i="19"/>
  <c r="S454" i="19"/>
  <c r="AQ454" i="19"/>
  <c r="AP78" i="9"/>
  <c r="R170" i="18"/>
  <c r="R274" i="18"/>
  <c r="R365" i="18"/>
  <c r="R454" i="18"/>
  <c r="AP454" i="18"/>
  <c r="R170" i="19"/>
  <c r="R274" i="19"/>
  <c r="R365" i="19"/>
  <c r="R454" i="19"/>
  <c r="AP454" i="19"/>
  <c r="AO78" i="9"/>
  <c r="Q170" i="18"/>
  <c r="Q274" i="18"/>
  <c r="Q365" i="18"/>
  <c r="Q454" i="18"/>
  <c r="AO454" i="18"/>
  <c r="Q170" i="19"/>
  <c r="Q274" i="19"/>
  <c r="Q365" i="19"/>
  <c r="Q454" i="19"/>
  <c r="AO454" i="19"/>
  <c r="AN78" i="9"/>
  <c r="D273" i="18"/>
  <c r="C169" i="18"/>
  <c r="N169" i="18"/>
  <c r="N273" i="18"/>
  <c r="N364" i="18"/>
  <c r="D363" i="18"/>
  <c r="N453" i="18"/>
  <c r="AL169" i="18"/>
  <c r="AL273" i="18"/>
  <c r="AL364" i="18"/>
  <c r="AL453" i="18"/>
  <c r="D273" i="19"/>
  <c r="C169" i="19"/>
  <c r="N169" i="19"/>
  <c r="N273" i="19"/>
  <c r="N364" i="19"/>
  <c r="D363" i="19"/>
  <c r="N453" i="19"/>
  <c r="AL169" i="19"/>
  <c r="AL273" i="19"/>
  <c r="AL364" i="19"/>
  <c r="AL453" i="19"/>
  <c r="BI77" i="9"/>
  <c r="M169" i="18"/>
  <c r="M273" i="18"/>
  <c r="M364" i="18"/>
  <c r="M453" i="18"/>
  <c r="AK169" i="18"/>
  <c r="AK273" i="18"/>
  <c r="AK364" i="18"/>
  <c r="AK453" i="18"/>
  <c r="M169" i="19"/>
  <c r="M273" i="19"/>
  <c r="M364" i="19"/>
  <c r="M453" i="19"/>
  <c r="AK169" i="19"/>
  <c r="AK273" i="19"/>
  <c r="AK364" i="19"/>
  <c r="AK453" i="19"/>
  <c r="BH77" i="9"/>
  <c r="L169" i="18"/>
  <c r="L273" i="18"/>
  <c r="L364" i="18"/>
  <c r="L453" i="18"/>
  <c r="AJ169" i="18"/>
  <c r="AJ273" i="18"/>
  <c r="AJ364" i="18"/>
  <c r="AJ453" i="18"/>
  <c r="L169" i="19"/>
  <c r="L273" i="19"/>
  <c r="L364" i="19"/>
  <c r="L453" i="19"/>
  <c r="AJ169" i="19"/>
  <c r="AJ273" i="19"/>
  <c r="AJ364" i="19"/>
  <c r="AJ453" i="19"/>
  <c r="BG77" i="9"/>
  <c r="K169" i="18"/>
  <c r="K273" i="18"/>
  <c r="K364" i="18"/>
  <c r="K453" i="18"/>
  <c r="AI169" i="18"/>
  <c r="AI273" i="18"/>
  <c r="AI364" i="18"/>
  <c r="AI453" i="18"/>
  <c r="K169" i="19"/>
  <c r="K273" i="19"/>
  <c r="K364" i="19"/>
  <c r="K453" i="19"/>
  <c r="AI169" i="19"/>
  <c r="AI273" i="19"/>
  <c r="AI364" i="19"/>
  <c r="AI453" i="19"/>
  <c r="BF77" i="9"/>
  <c r="J169" i="18"/>
  <c r="J273" i="18"/>
  <c r="J364" i="18"/>
  <c r="J453" i="18"/>
  <c r="AH169" i="18"/>
  <c r="AH273" i="18"/>
  <c r="AH364" i="18"/>
  <c r="AH453" i="18"/>
  <c r="J169" i="19"/>
  <c r="J273" i="19"/>
  <c r="J364" i="19"/>
  <c r="J453" i="19"/>
  <c r="AH169" i="19"/>
  <c r="AH273" i="19"/>
  <c r="AH364" i="19"/>
  <c r="AH453" i="19"/>
  <c r="BE77" i="9"/>
  <c r="I169" i="18"/>
  <c r="I273" i="18"/>
  <c r="I364" i="18"/>
  <c r="I453" i="18"/>
  <c r="AG169" i="18"/>
  <c r="AG273" i="18"/>
  <c r="AG364" i="18"/>
  <c r="AG453" i="18"/>
  <c r="I169" i="19"/>
  <c r="I273" i="19"/>
  <c r="I364" i="19"/>
  <c r="I453" i="19"/>
  <c r="AG169" i="19"/>
  <c r="AG273" i="19"/>
  <c r="AG364" i="19"/>
  <c r="AG453" i="19"/>
  <c r="BD77" i="9"/>
  <c r="H169" i="18"/>
  <c r="H273" i="18"/>
  <c r="H364" i="18"/>
  <c r="H453" i="18"/>
  <c r="AF169" i="18"/>
  <c r="AF273" i="18"/>
  <c r="AF364" i="18"/>
  <c r="AF453" i="18"/>
  <c r="H169" i="19"/>
  <c r="H273" i="19"/>
  <c r="H364" i="19"/>
  <c r="H453" i="19"/>
  <c r="AF169" i="19"/>
  <c r="AF273" i="19"/>
  <c r="AF364" i="19"/>
  <c r="AF453" i="19"/>
  <c r="BC77" i="9"/>
  <c r="G169" i="18"/>
  <c r="G273" i="18"/>
  <c r="G364" i="18"/>
  <c r="G453" i="18"/>
  <c r="AE169" i="18"/>
  <c r="AE273" i="18"/>
  <c r="AE364" i="18"/>
  <c r="AE453" i="18"/>
  <c r="G169" i="19"/>
  <c r="G273" i="19"/>
  <c r="G364" i="19"/>
  <c r="G453" i="19"/>
  <c r="AE169" i="19"/>
  <c r="AE273" i="19"/>
  <c r="AE364" i="19"/>
  <c r="AE453" i="19"/>
  <c r="BB77" i="9"/>
  <c r="F169" i="18"/>
  <c r="F273" i="18"/>
  <c r="F364" i="18"/>
  <c r="F453" i="18"/>
  <c r="AD169" i="18"/>
  <c r="AD273" i="18"/>
  <c r="AD364" i="18"/>
  <c r="AD453" i="18"/>
  <c r="F169" i="19"/>
  <c r="F273" i="19"/>
  <c r="F364" i="19"/>
  <c r="F453" i="19"/>
  <c r="AD169" i="19"/>
  <c r="AD273" i="19"/>
  <c r="AD364" i="19"/>
  <c r="AD453" i="19"/>
  <c r="BA77" i="9"/>
  <c r="E169" i="18"/>
  <c r="E273" i="18"/>
  <c r="E364" i="18"/>
  <c r="E453" i="18"/>
  <c r="AC169" i="18"/>
  <c r="AC273" i="18"/>
  <c r="AC364" i="18"/>
  <c r="AC453" i="18"/>
  <c r="E169" i="19"/>
  <c r="E273" i="19"/>
  <c r="E364" i="19"/>
  <c r="E453" i="19"/>
  <c r="AC169" i="19"/>
  <c r="AC273" i="19"/>
  <c r="AC364" i="19"/>
  <c r="AC453" i="19"/>
  <c r="AZ77" i="9"/>
  <c r="Z169" i="18"/>
  <c r="Z273" i="18"/>
  <c r="Z364" i="18"/>
  <c r="Z453" i="18"/>
  <c r="AX453" i="18"/>
  <c r="Z169" i="19"/>
  <c r="Z273" i="19"/>
  <c r="Z364" i="19"/>
  <c r="Z453" i="19"/>
  <c r="AX453" i="19"/>
  <c r="AW77" i="9"/>
  <c r="Y169" i="18"/>
  <c r="Y273" i="18"/>
  <c r="Y364" i="18"/>
  <c r="Y453" i="18"/>
  <c r="AW453" i="18"/>
  <c r="Y169" i="19"/>
  <c r="Y273" i="19"/>
  <c r="Y364" i="19"/>
  <c r="Y453" i="19"/>
  <c r="AW453" i="19"/>
  <c r="AV77" i="9"/>
  <c r="X169" i="18"/>
  <c r="X273" i="18"/>
  <c r="X364" i="18"/>
  <c r="X453" i="18"/>
  <c r="AV453" i="18"/>
  <c r="X169" i="19"/>
  <c r="X273" i="19"/>
  <c r="X364" i="19"/>
  <c r="X453" i="19"/>
  <c r="AV453" i="19"/>
  <c r="AU77" i="9"/>
  <c r="W169" i="18"/>
  <c r="W273" i="18"/>
  <c r="W364" i="18"/>
  <c r="W453" i="18"/>
  <c r="AU453" i="18"/>
  <c r="W169" i="19"/>
  <c r="W273" i="19"/>
  <c r="W364" i="19"/>
  <c r="W453" i="19"/>
  <c r="AU453" i="19"/>
  <c r="AT77" i="9"/>
  <c r="V169" i="18"/>
  <c r="V273" i="18"/>
  <c r="V364" i="18"/>
  <c r="V453" i="18"/>
  <c r="AT453" i="18"/>
  <c r="V169" i="19"/>
  <c r="V273" i="19"/>
  <c r="V364" i="19"/>
  <c r="V453" i="19"/>
  <c r="AT453" i="19"/>
  <c r="AS77" i="9"/>
  <c r="U169" i="18"/>
  <c r="U273" i="18"/>
  <c r="U364" i="18"/>
  <c r="U453" i="18"/>
  <c r="AS453" i="18"/>
  <c r="U169" i="19"/>
  <c r="U273" i="19"/>
  <c r="U364" i="19"/>
  <c r="U453" i="19"/>
  <c r="AS453" i="19"/>
  <c r="AR77" i="9"/>
  <c r="T169" i="18"/>
  <c r="T273" i="18"/>
  <c r="T364" i="18"/>
  <c r="T453" i="18"/>
  <c r="AR453" i="18"/>
  <c r="T169" i="19"/>
  <c r="T273" i="19"/>
  <c r="T364" i="19"/>
  <c r="T453" i="19"/>
  <c r="AR453" i="19"/>
  <c r="AQ77" i="9"/>
  <c r="S169" i="18"/>
  <c r="S273" i="18"/>
  <c r="S364" i="18"/>
  <c r="S453" i="18"/>
  <c r="AQ453" i="18"/>
  <c r="S169" i="19"/>
  <c r="S273" i="19"/>
  <c r="S364" i="19"/>
  <c r="S453" i="19"/>
  <c r="AQ453" i="19"/>
  <c r="AP77" i="9"/>
  <c r="R169" i="18"/>
  <c r="R273" i="18"/>
  <c r="R364" i="18"/>
  <c r="R453" i="18"/>
  <c r="AP453" i="18"/>
  <c r="R169" i="19"/>
  <c r="R273" i="19"/>
  <c r="R364" i="19"/>
  <c r="R453" i="19"/>
  <c r="AP453" i="19"/>
  <c r="AO77" i="9"/>
  <c r="Q169" i="18"/>
  <c r="Q273" i="18"/>
  <c r="Q364" i="18"/>
  <c r="Q453" i="18"/>
  <c r="AO453" i="18"/>
  <c r="Q169" i="19"/>
  <c r="Q273" i="19"/>
  <c r="Q364" i="19"/>
  <c r="Q453" i="19"/>
  <c r="AO453" i="19"/>
  <c r="AN77" i="9"/>
  <c r="D272" i="18"/>
  <c r="C168" i="18"/>
  <c r="N168" i="18"/>
  <c r="N272" i="18"/>
  <c r="N363" i="18"/>
  <c r="D362" i="18"/>
  <c r="N452" i="18"/>
  <c r="AL168" i="18"/>
  <c r="AL272" i="18"/>
  <c r="AL363" i="18"/>
  <c r="AL452" i="18"/>
  <c r="D272" i="19"/>
  <c r="C168" i="19"/>
  <c r="N168" i="19"/>
  <c r="N272" i="19"/>
  <c r="N363" i="19"/>
  <c r="D362" i="19"/>
  <c r="N452" i="19"/>
  <c r="AL168" i="19"/>
  <c r="AL272" i="19"/>
  <c r="AL363" i="19"/>
  <c r="AL452" i="19"/>
  <c r="BI76" i="9"/>
  <c r="M168" i="18"/>
  <c r="M272" i="18"/>
  <c r="M363" i="18"/>
  <c r="M452" i="18"/>
  <c r="AK168" i="18"/>
  <c r="AK272" i="18"/>
  <c r="AK363" i="18"/>
  <c r="AK452" i="18"/>
  <c r="M168" i="19"/>
  <c r="M272" i="19"/>
  <c r="M363" i="19"/>
  <c r="M452" i="19"/>
  <c r="AK168" i="19"/>
  <c r="AK272" i="19"/>
  <c r="AK363" i="19"/>
  <c r="AK452" i="19"/>
  <c r="BH76" i="9"/>
  <c r="L168" i="18"/>
  <c r="L272" i="18"/>
  <c r="L363" i="18"/>
  <c r="L452" i="18"/>
  <c r="AJ168" i="18"/>
  <c r="AJ272" i="18"/>
  <c r="AJ363" i="18"/>
  <c r="AJ452" i="18"/>
  <c r="L168" i="19"/>
  <c r="L272" i="19"/>
  <c r="L363" i="19"/>
  <c r="L452" i="19"/>
  <c r="AJ168" i="19"/>
  <c r="AJ272" i="19"/>
  <c r="AJ363" i="19"/>
  <c r="AJ452" i="19"/>
  <c r="BG76" i="9"/>
  <c r="K168" i="18"/>
  <c r="K272" i="18"/>
  <c r="K363" i="18"/>
  <c r="K452" i="18"/>
  <c r="AI168" i="18"/>
  <c r="AI272" i="18"/>
  <c r="AI363" i="18"/>
  <c r="AI452" i="18"/>
  <c r="K168" i="19"/>
  <c r="K272" i="19"/>
  <c r="K363" i="19"/>
  <c r="K452" i="19"/>
  <c r="AI168" i="19"/>
  <c r="AI272" i="19"/>
  <c r="AI363" i="19"/>
  <c r="AI452" i="19"/>
  <c r="BF76" i="9"/>
  <c r="J168" i="18"/>
  <c r="J272" i="18"/>
  <c r="J363" i="18"/>
  <c r="J452" i="18"/>
  <c r="AH168" i="18"/>
  <c r="AH272" i="18"/>
  <c r="AH363" i="18"/>
  <c r="AH452" i="18"/>
  <c r="J168" i="19"/>
  <c r="J272" i="19"/>
  <c r="J363" i="19"/>
  <c r="J452" i="19"/>
  <c r="AH168" i="19"/>
  <c r="AH272" i="19"/>
  <c r="AH363" i="19"/>
  <c r="AH452" i="19"/>
  <c r="BE76" i="9"/>
  <c r="I168" i="18"/>
  <c r="I272" i="18"/>
  <c r="I363" i="18"/>
  <c r="I452" i="18"/>
  <c r="AG168" i="18"/>
  <c r="AG272" i="18"/>
  <c r="AG363" i="18"/>
  <c r="AG452" i="18"/>
  <c r="I168" i="19"/>
  <c r="I272" i="19"/>
  <c r="I363" i="19"/>
  <c r="I452" i="19"/>
  <c r="AG168" i="19"/>
  <c r="AG272" i="19"/>
  <c r="AG363" i="19"/>
  <c r="AG452" i="19"/>
  <c r="BD76" i="9"/>
  <c r="H168" i="18"/>
  <c r="H272" i="18"/>
  <c r="H363" i="18"/>
  <c r="H452" i="18"/>
  <c r="AF168" i="18"/>
  <c r="AF272" i="18"/>
  <c r="AF363" i="18"/>
  <c r="AF452" i="18"/>
  <c r="H168" i="19"/>
  <c r="H272" i="19"/>
  <c r="H363" i="19"/>
  <c r="H452" i="19"/>
  <c r="AF168" i="19"/>
  <c r="AF272" i="19"/>
  <c r="AF363" i="19"/>
  <c r="AF452" i="19"/>
  <c r="BC76" i="9"/>
  <c r="G168" i="18"/>
  <c r="G272" i="18"/>
  <c r="G363" i="18"/>
  <c r="G452" i="18"/>
  <c r="AE168" i="18"/>
  <c r="AE272" i="18"/>
  <c r="AE363" i="18"/>
  <c r="AE452" i="18"/>
  <c r="G168" i="19"/>
  <c r="G272" i="19"/>
  <c r="G363" i="19"/>
  <c r="G452" i="19"/>
  <c r="AE168" i="19"/>
  <c r="AE272" i="19"/>
  <c r="AE363" i="19"/>
  <c r="AE452" i="19"/>
  <c r="BB76" i="9"/>
  <c r="F168" i="18"/>
  <c r="F272" i="18"/>
  <c r="F363" i="18"/>
  <c r="F452" i="18"/>
  <c r="AD168" i="18"/>
  <c r="AD272" i="18"/>
  <c r="AD363" i="18"/>
  <c r="AD452" i="18"/>
  <c r="F168" i="19"/>
  <c r="F272" i="19"/>
  <c r="F363" i="19"/>
  <c r="F452" i="19"/>
  <c r="AD168" i="19"/>
  <c r="AD272" i="19"/>
  <c r="AD363" i="19"/>
  <c r="AD452" i="19"/>
  <c r="BA76" i="9"/>
  <c r="E168" i="18"/>
  <c r="E272" i="18"/>
  <c r="E363" i="18"/>
  <c r="E452" i="18"/>
  <c r="AC168" i="18"/>
  <c r="AC272" i="18"/>
  <c r="AC363" i="18"/>
  <c r="AC452" i="18"/>
  <c r="E168" i="19"/>
  <c r="E272" i="19"/>
  <c r="E363" i="19"/>
  <c r="E452" i="19"/>
  <c r="AC168" i="19"/>
  <c r="AC272" i="19"/>
  <c r="AC363" i="19"/>
  <c r="AC452" i="19"/>
  <c r="AZ76" i="9"/>
  <c r="Z168" i="18"/>
  <c r="Z272" i="18"/>
  <c r="Z363" i="18"/>
  <c r="Z452" i="18"/>
  <c r="AX452" i="18"/>
  <c r="Z168" i="19"/>
  <c r="Z272" i="19"/>
  <c r="Z363" i="19"/>
  <c r="Z452" i="19"/>
  <c r="AX452" i="19"/>
  <c r="AW76" i="9"/>
  <c r="Y168" i="18"/>
  <c r="Y272" i="18"/>
  <c r="Y363" i="18"/>
  <c r="Y452" i="18"/>
  <c r="AW452" i="18"/>
  <c r="Y168" i="19"/>
  <c r="Y272" i="19"/>
  <c r="Y363" i="19"/>
  <c r="Y452" i="19"/>
  <c r="AW452" i="19"/>
  <c r="AV76" i="9"/>
  <c r="X168" i="18"/>
  <c r="X272" i="18"/>
  <c r="X363" i="18"/>
  <c r="X452" i="18"/>
  <c r="AV452" i="18"/>
  <c r="X168" i="19"/>
  <c r="X272" i="19"/>
  <c r="X363" i="19"/>
  <c r="X452" i="19"/>
  <c r="AV452" i="19"/>
  <c r="AU76" i="9"/>
  <c r="W168" i="18"/>
  <c r="W272" i="18"/>
  <c r="W363" i="18"/>
  <c r="W452" i="18"/>
  <c r="AU452" i="18"/>
  <c r="W168" i="19"/>
  <c r="W272" i="19"/>
  <c r="W363" i="19"/>
  <c r="W452" i="19"/>
  <c r="AU452" i="19"/>
  <c r="AT76" i="9"/>
  <c r="V168" i="18"/>
  <c r="V272" i="18"/>
  <c r="V363" i="18"/>
  <c r="V452" i="18"/>
  <c r="AT452" i="18"/>
  <c r="V168" i="19"/>
  <c r="V272" i="19"/>
  <c r="V363" i="19"/>
  <c r="V452" i="19"/>
  <c r="AT452" i="19"/>
  <c r="AS76" i="9"/>
  <c r="U168" i="18"/>
  <c r="U272" i="18"/>
  <c r="U363" i="18"/>
  <c r="U452" i="18"/>
  <c r="AS452" i="18"/>
  <c r="U168" i="19"/>
  <c r="U272" i="19"/>
  <c r="U363" i="19"/>
  <c r="U452" i="19"/>
  <c r="AS452" i="19"/>
  <c r="AR76" i="9"/>
  <c r="T168" i="18"/>
  <c r="T272" i="18"/>
  <c r="T363" i="18"/>
  <c r="T452" i="18"/>
  <c r="AR452" i="18"/>
  <c r="T168" i="19"/>
  <c r="T272" i="19"/>
  <c r="T363" i="19"/>
  <c r="T452" i="19"/>
  <c r="AR452" i="19"/>
  <c r="AQ76" i="9"/>
  <c r="S168" i="18"/>
  <c r="S272" i="18"/>
  <c r="S363" i="18"/>
  <c r="S452" i="18"/>
  <c r="AQ452" i="18"/>
  <c r="S168" i="19"/>
  <c r="S272" i="19"/>
  <c r="S363" i="19"/>
  <c r="S452" i="19"/>
  <c r="AQ452" i="19"/>
  <c r="AP76" i="9"/>
  <c r="R168" i="18"/>
  <c r="R272" i="18"/>
  <c r="R363" i="18"/>
  <c r="R452" i="18"/>
  <c r="AP452" i="18"/>
  <c r="R168" i="19"/>
  <c r="R272" i="19"/>
  <c r="R363" i="19"/>
  <c r="R452" i="19"/>
  <c r="AP452" i="19"/>
  <c r="AO76" i="9"/>
  <c r="Q168" i="18"/>
  <c r="Q272" i="18"/>
  <c r="Q363" i="18"/>
  <c r="Q452" i="18"/>
  <c r="AO452" i="18"/>
  <c r="Q168" i="19"/>
  <c r="Q272" i="19"/>
  <c r="Q363" i="19"/>
  <c r="Q452" i="19"/>
  <c r="AO452" i="19"/>
  <c r="AN76" i="9"/>
  <c r="D271" i="18"/>
  <c r="C167" i="18"/>
  <c r="N167" i="18"/>
  <c r="N271" i="18"/>
  <c r="N362" i="18"/>
  <c r="D361" i="18"/>
  <c r="N451" i="18"/>
  <c r="AL167" i="18"/>
  <c r="AL271" i="18"/>
  <c r="AL362" i="18"/>
  <c r="AL451" i="18"/>
  <c r="D271" i="19"/>
  <c r="C167" i="19"/>
  <c r="N167" i="19"/>
  <c r="N271" i="19"/>
  <c r="N362" i="19"/>
  <c r="D361" i="19"/>
  <c r="N451" i="19"/>
  <c r="AL167" i="19"/>
  <c r="AL271" i="19"/>
  <c r="AL362" i="19"/>
  <c r="AL451" i="19"/>
  <c r="BI75" i="9"/>
  <c r="M167" i="18"/>
  <c r="M271" i="18"/>
  <c r="M362" i="18"/>
  <c r="M451" i="18"/>
  <c r="AK167" i="18"/>
  <c r="AK271" i="18"/>
  <c r="AK362" i="18"/>
  <c r="AK451" i="18"/>
  <c r="M167" i="19"/>
  <c r="M271" i="19"/>
  <c r="M362" i="19"/>
  <c r="M451" i="19"/>
  <c r="AK167" i="19"/>
  <c r="AK271" i="19"/>
  <c r="AK362" i="19"/>
  <c r="AK451" i="19"/>
  <c r="BH75" i="9"/>
  <c r="L167" i="18"/>
  <c r="L271" i="18"/>
  <c r="L362" i="18"/>
  <c r="L451" i="18"/>
  <c r="AJ167" i="18"/>
  <c r="AJ271" i="18"/>
  <c r="AJ362" i="18"/>
  <c r="AJ451" i="18"/>
  <c r="L167" i="19"/>
  <c r="L271" i="19"/>
  <c r="L362" i="19"/>
  <c r="L451" i="19"/>
  <c r="AJ167" i="19"/>
  <c r="AJ271" i="19"/>
  <c r="AJ362" i="19"/>
  <c r="AJ451" i="19"/>
  <c r="BG75" i="9"/>
  <c r="K167" i="18"/>
  <c r="K271" i="18"/>
  <c r="K362" i="18"/>
  <c r="K451" i="18"/>
  <c r="AI167" i="18"/>
  <c r="AI271" i="18"/>
  <c r="AI362" i="18"/>
  <c r="AI451" i="18"/>
  <c r="K167" i="19"/>
  <c r="K271" i="19"/>
  <c r="K362" i="19"/>
  <c r="K451" i="19"/>
  <c r="AI167" i="19"/>
  <c r="AI271" i="19"/>
  <c r="AI362" i="19"/>
  <c r="AI451" i="19"/>
  <c r="BF75" i="9"/>
  <c r="J167" i="18"/>
  <c r="J271" i="18"/>
  <c r="J362" i="18"/>
  <c r="J451" i="18"/>
  <c r="AH167" i="18"/>
  <c r="AH271" i="18"/>
  <c r="AH362" i="18"/>
  <c r="AH451" i="18"/>
  <c r="J167" i="19"/>
  <c r="J271" i="19"/>
  <c r="J362" i="19"/>
  <c r="J451" i="19"/>
  <c r="AH167" i="19"/>
  <c r="AH271" i="19"/>
  <c r="AH362" i="19"/>
  <c r="AH451" i="19"/>
  <c r="BE75" i="9"/>
  <c r="I167" i="18"/>
  <c r="I271" i="18"/>
  <c r="I362" i="18"/>
  <c r="I451" i="18"/>
  <c r="AG167" i="18"/>
  <c r="AG271" i="18"/>
  <c r="AG362" i="18"/>
  <c r="AG451" i="18"/>
  <c r="I167" i="19"/>
  <c r="I271" i="19"/>
  <c r="I362" i="19"/>
  <c r="I451" i="19"/>
  <c r="AG167" i="19"/>
  <c r="AG271" i="19"/>
  <c r="AG362" i="19"/>
  <c r="AG451" i="19"/>
  <c r="BD75" i="9"/>
  <c r="H167" i="18"/>
  <c r="H271" i="18"/>
  <c r="H362" i="18"/>
  <c r="H451" i="18"/>
  <c r="AF167" i="18"/>
  <c r="AF271" i="18"/>
  <c r="AF362" i="18"/>
  <c r="AF451" i="18"/>
  <c r="H167" i="19"/>
  <c r="H271" i="19"/>
  <c r="H362" i="19"/>
  <c r="H451" i="19"/>
  <c r="AF167" i="19"/>
  <c r="AF271" i="19"/>
  <c r="AF362" i="19"/>
  <c r="AF451" i="19"/>
  <c r="BC75" i="9"/>
  <c r="G167" i="18"/>
  <c r="G271" i="18"/>
  <c r="G362" i="18"/>
  <c r="G451" i="18"/>
  <c r="AE167" i="18"/>
  <c r="AE271" i="18"/>
  <c r="AE362" i="18"/>
  <c r="AE451" i="18"/>
  <c r="G167" i="19"/>
  <c r="G271" i="19"/>
  <c r="G362" i="19"/>
  <c r="G451" i="19"/>
  <c r="AE167" i="19"/>
  <c r="AE271" i="19"/>
  <c r="AE362" i="19"/>
  <c r="AE451" i="19"/>
  <c r="BB75" i="9"/>
  <c r="F167" i="18"/>
  <c r="F271" i="18"/>
  <c r="F362" i="18"/>
  <c r="F451" i="18"/>
  <c r="AD167" i="18"/>
  <c r="AD271" i="18"/>
  <c r="AD362" i="18"/>
  <c r="AD451" i="18"/>
  <c r="F167" i="19"/>
  <c r="F271" i="19"/>
  <c r="F362" i="19"/>
  <c r="F451" i="19"/>
  <c r="AD167" i="19"/>
  <c r="AD271" i="19"/>
  <c r="AD362" i="19"/>
  <c r="AD451" i="19"/>
  <c r="BA75" i="9"/>
  <c r="E167" i="18"/>
  <c r="E271" i="18"/>
  <c r="E362" i="18"/>
  <c r="E451" i="18"/>
  <c r="AC167" i="18"/>
  <c r="AC271" i="18"/>
  <c r="AC362" i="18"/>
  <c r="AC451" i="18"/>
  <c r="E167" i="19"/>
  <c r="E271" i="19"/>
  <c r="E362" i="19"/>
  <c r="E451" i="19"/>
  <c r="AC167" i="19"/>
  <c r="AC271" i="19"/>
  <c r="AC362" i="19"/>
  <c r="AC451" i="19"/>
  <c r="AZ75" i="9"/>
  <c r="Z167" i="18"/>
  <c r="Z271" i="18"/>
  <c r="Z362" i="18"/>
  <c r="Z451" i="18"/>
  <c r="AX451" i="18"/>
  <c r="Z167" i="19"/>
  <c r="Z271" i="19"/>
  <c r="Z362" i="19"/>
  <c r="Z451" i="19"/>
  <c r="AX451" i="19"/>
  <c r="AW75" i="9"/>
  <c r="Y167" i="18"/>
  <c r="Y271" i="18"/>
  <c r="Y362" i="18"/>
  <c r="Y451" i="18"/>
  <c r="AW451" i="18"/>
  <c r="Y167" i="19"/>
  <c r="Y271" i="19"/>
  <c r="Y362" i="19"/>
  <c r="Y451" i="19"/>
  <c r="AW451" i="19"/>
  <c r="AV75" i="9"/>
  <c r="X167" i="18"/>
  <c r="X271" i="18"/>
  <c r="X362" i="18"/>
  <c r="X451" i="18"/>
  <c r="AV451" i="18"/>
  <c r="X167" i="19"/>
  <c r="X271" i="19"/>
  <c r="X362" i="19"/>
  <c r="X451" i="19"/>
  <c r="AV451" i="19"/>
  <c r="AU75" i="9"/>
  <c r="W167" i="18"/>
  <c r="W271" i="18"/>
  <c r="W362" i="18"/>
  <c r="W451" i="18"/>
  <c r="AU451" i="18"/>
  <c r="W167" i="19"/>
  <c r="W271" i="19"/>
  <c r="W362" i="19"/>
  <c r="W451" i="19"/>
  <c r="AU451" i="19"/>
  <c r="AT75" i="9"/>
  <c r="V167" i="18"/>
  <c r="V271" i="18"/>
  <c r="V362" i="18"/>
  <c r="V451" i="18"/>
  <c r="AT451" i="18"/>
  <c r="V167" i="19"/>
  <c r="V271" i="19"/>
  <c r="V362" i="19"/>
  <c r="V451" i="19"/>
  <c r="AT451" i="19"/>
  <c r="AS75" i="9"/>
  <c r="U167" i="18"/>
  <c r="U271" i="18"/>
  <c r="U362" i="18"/>
  <c r="U451" i="18"/>
  <c r="AS451" i="18"/>
  <c r="U167" i="19"/>
  <c r="U271" i="19"/>
  <c r="U362" i="19"/>
  <c r="U451" i="19"/>
  <c r="AS451" i="19"/>
  <c r="AR75" i="9"/>
  <c r="T167" i="18"/>
  <c r="T271" i="18"/>
  <c r="T362" i="18"/>
  <c r="T451" i="18"/>
  <c r="AR451" i="18"/>
  <c r="T167" i="19"/>
  <c r="T271" i="19"/>
  <c r="T362" i="19"/>
  <c r="T451" i="19"/>
  <c r="AR451" i="19"/>
  <c r="AQ75" i="9"/>
  <c r="S167" i="18"/>
  <c r="S271" i="18"/>
  <c r="S362" i="18"/>
  <c r="S451" i="18"/>
  <c r="AQ451" i="18"/>
  <c r="S167" i="19"/>
  <c r="S271" i="19"/>
  <c r="S362" i="19"/>
  <c r="S451" i="19"/>
  <c r="AQ451" i="19"/>
  <c r="AP75" i="9"/>
  <c r="R167" i="18"/>
  <c r="R271" i="18"/>
  <c r="R362" i="18"/>
  <c r="R451" i="18"/>
  <c r="AP451" i="18"/>
  <c r="R167" i="19"/>
  <c r="R271" i="19"/>
  <c r="R362" i="19"/>
  <c r="R451" i="19"/>
  <c r="AP451" i="19"/>
  <c r="AO75" i="9"/>
  <c r="Q167" i="18"/>
  <c r="Q271" i="18"/>
  <c r="Q362" i="18"/>
  <c r="Q451" i="18"/>
  <c r="AO451" i="18"/>
  <c r="Q167" i="19"/>
  <c r="Q271" i="19"/>
  <c r="Q362" i="19"/>
  <c r="Q451" i="19"/>
  <c r="AO451" i="19"/>
  <c r="AN75" i="9"/>
  <c r="D270" i="18"/>
  <c r="C166" i="18"/>
  <c r="N166" i="18"/>
  <c r="N270" i="18"/>
  <c r="N361" i="18"/>
  <c r="D360" i="18"/>
  <c r="N450" i="18"/>
  <c r="AL166" i="18"/>
  <c r="AL270" i="18"/>
  <c r="AL361" i="18"/>
  <c r="AL450" i="18"/>
  <c r="D270" i="19"/>
  <c r="C166" i="19"/>
  <c r="N166" i="19"/>
  <c r="N270" i="19"/>
  <c r="N361" i="19"/>
  <c r="D360" i="19"/>
  <c r="N450" i="19"/>
  <c r="AL166" i="19"/>
  <c r="AL270" i="19"/>
  <c r="AL361" i="19"/>
  <c r="AL450" i="19"/>
  <c r="BI74" i="9"/>
  <c r="M166" i="18"/>
  <c r="M270" i="18"/>
  <c r="M361" i="18"/>
  <c r="M450" i="18"/>
  <c r="AK166" i="18"/>
  <c r="AK270" i="18"/>
  <c r="AK361" i="18"/>
  <c r="AK450" i="18"/>
  <c r="M166" i="19"/>
  <c r="M270" i="19"/>
  <c r="M361" i="19"/>
  <c r="M450" i="19"/>
  <c r="AK166" i="19"/>
  <c r="AK270" i="19"/>
  <c r="AK361" i="19"/>
  <c r="AK450" i="19"/>
  <c r="BH74" i="9"/>
  <c r="L166" i="18"/>
  <c r="L270" i="18"/>
  <c r="L361" i="18"/>
  <c r="L450" i="18"/>
  <c r="AJ166" i="18"/>
  <c r="AJ270" i="18"/>
  <c r="AJ361" i="18"/>
  <c r="AJ450" i="18"/>
  <c r="L166" i="19"/>
  <c r="L270" i="19"/>
  <c r="L361" i="19"/>
  <c r="L450" i="19"/>
  <c r="AJ166" i="19"/>
  <c r="AJ270" i="19"/>
  <c r="AJ361" i="19"/>
  <c r="AJ450" i="19"/>
  <c r="BG74" i="9"/>
  <c r="K166" i="18"/>
  <c r="K270" i="18"/>
  <c r="K361" i="18"/>
  <c r="K450" i="18"/>
  <c r="AI166" i="18"/>
  <c r="AI270" i="18"/>
  <c r="AI361" i="18"/>
  <c r="AI450" i="18"/>
  <c r="K166" i="19"/>
  <c r="K270" i="19"/>
  <c r="K361" i="19"/>
  <c r="K450" i="19"/>
  <c r="AI166" i="19"/>
  <c r="AI270" i="19"/>
  <c r="AI361" i="19"/>
  <c r="AI450" i="19"/>
  <c r="BF74" i="9"/>
  <c r="J166" i="18"/>
  <c r="J270" i="18"/>
  <c r="J361" i="18"/>
  <c r="J450" i="18"/>
  <c r="AH166" i="18"/>
  <c r="AH270" i="18"/>
  <c r="AH361" i="18"/>
  <c r="AH450" i="18"/>
  <c r="J166" i="19"/>
  <c r="J270" i="19"/>
  <c r="J361" i="19"/>
  <c r="J450" i="19"/>
  <c r="AH166" i="19"/>
  <c r="AH270" i="19"/>
  <c r="AH361" i="19"/>
  <c r="AH450" i="19"/>
  <c r="BE74" i="9"/>
  <c r="I166" i="18"/>
  <c r="I270" i="18"/>
  <c r="I361" i="18"/>
  <c r="I450" i="18"/>
  <c r="AG166" i="18"/>
  <c r="AG270" i="18"/>
  <c r="AG361" i="18"/>
  <c r="AG450" i="18"/>
  <c r="I166" i="19"/>
  <c r="I270" i="19"/>
  <c r="I361" i="19"/>
  <c r="I450" i="19"/>
  <c r="AG166" i="19"/>
  <c r="AG270" i="19"/>
  <c r="AG361" i="19"/>
  <c r="AG450" i="19"/>
  <c r="BD74" i="9"/>
  <c r="H166" i="18"/>
  <c r="H270" i="18"/>
  <c r="H361" i="18"/>
  <c r="H450" i="18"/>
  <c r="AF166" i="18"/>
  <c r="AF270" i="18"/>
  <c r="AF361" i="18"/>
  <c r="AF450" i="18"/>
  <c r="H166" i="19"/>
  <c r="H270" i="19"/>
  <c r="H361" i="19"/>
  <c r="H450" i="19"/>
  <c r="AF166" i="19"/>
  <c r="AF270" i="19"/>
  <c r="AF361" i="19"/>
  <c r="AF450" i="19"/>
  <c r="BC74" i="9"/>
  <c r="G166" i="18"/>
  <c r="G270" i="18"/>
  <c r="G361" i="18"/>
  <c r="G450" i="18"/>
  <c r="AE166" i="18"/>
  <c r="AE270" i="18"/>
  <c r="AE361" i="18"/>
  <c r="AE450" i="18"/>
  <c r="G166" i="19"/>
  <c r="G270" i="19"/>
  <c r="G361" i="19"/>
  <c r="G450" i="19"/>
  <c r="AE166" i="19"/>
  <c r="AE270" i="19"/>
  <c r="AE361" i="19"/>
  <c r="AE450" i="19"/>
  <c r="BB74" i="9"/>
  <c r="F166" i="18"/>
  <c r="F270" i="18"/>
  <c r="F361" i="18"/>
  <c r="F450" i="18"/>
  <c r="AD166" i="18"/>
  <c r="AD270" i="18"/>
  <c r="AD361" i="18"/>
  <c r="AD450" i="18"/>
  <c r="F166" i="19"/>
  <c r="F270" i="19"/>
  <c r="F361" i="19"/>
  <c r="F450" i="19"/>
  <c r="AD166" i="19"/>
  <c r="AD270" i="19"/>
  <c r="AD361" i="19"/>
  <c r="AD450" i="19"/>
  <c r="BA74" i="9"/>
  <c r="E166" i="18"/>
  <c r="E270" i="18"/>
  <c r="E361" i="18"/>
  <c r="E450" i="18"/>
  <c r="AC166" i="18"/>
  <c r="AC270" i="18"/>
  <c r="AC361" i="18"/>
  <c r="AC450" i="18"/>
  <c r="E166" i="19"/>
  <c r="E270" i="19"/>
  <c r="E361" i="19"/>
  <c r="E450" i="19"/>
  <c r="AC166" i="19"/>
  <c r="AC270" i="19"/>
  <c r="AC361" i="19"/>
  <c r="AC450" i="19"/>
  <c r="AZ74" i="9"/>
  <c r="Z166" i="18"/>
  <c r="Z270" i="18"/>
  <c r="Z361" i="18"/>
  <c r="Z450" i="18"/>
  <c r="AX450" i="18"/>
  <c r="Z166" i="19"/>
  <c r="Z270" i="19"/>
  <c r="Z361" i="19"/>
  <c r="Z450" i="19"/>
  <c r="AX450" i="19"/>
  <c r="AW74" i="9"/>
  <c r="Y166" i="18"/>
  <c r="Y270" i="18"/>
  <c r="Y361" i="18"/>
  <c r="Y450" i="18"/>
  <c r="AW450" i="18"/>
  <c r="Y166" i="19"/>
  <c r="Y270" i="19"/>
  <c r="Y361" i="19"/>
  <c r="Y450" i="19"/>
  <c r="AW450" i="19"/>
  <c r="AV74" i="9"/>
  <c r="X166" i="18"/>
  <c r="X270" i="18"/>
  <c r="X361" i="18"/>
  <c r="X450" i="18"/>
  <c r="AV450" i="18"/>
  <c r="X166" i="19"/>
  <c r="X270" i="19"/>
  <c r="X361" i="19"/>
  <c r="X450" i="19"/>
  <c r="AV450" i="19"/>
  <c r="AU74" i="9"/>
  <c r="W166" i="18"/>
  <c r="W270" i="18"/>
  <c r="W361" i="18"/>
  <c r="W450" i="18"/>
  <c r="AU450" i="18"/>
  <c r="W166" i="19"/>
  <c r="W270" i="19"/>
  <c r="W361" i="19"/>
  <c r="W450" i="19"/>
  <c r="AU450" i="19"/>
  <c r="AT74" i="9"/>
  <c r="V166" i="18"/>
  <c r="V270" i="18"/>
  <c r="V361" i="18"/>
  <c r="V450" i="18"/>
  <c r="AT450" i="18"/>
  <c r="V166" i="19"/>
  <c r="V270" i="19"/>
  <c r="V361" i="19"/>
  <c r="V450" i="19"/>
  <c r="AT450" i="19"/>
  <c r="AS74" i="9"/>
  <c r="U166" i="18"/>
  <c r="U270" i="18"/>
  <c r="U361" i="18"/>
  <c r="U450" i="18"/>
  <c r="AS450" i="18"/>
  <c r="U166" i="19"/>
  <c r="U270" i="19"/>
  <c r="U361" i="19"/>
  <c r="U450" i="19"/>
  <c r="AS450" i="19"/>
  <c r="AR74" i="9"/>
  <c r="T166" i="18"/>
  <c r="T270" i="18"/>
  <c r="T361" i="18"/>
  <c r="T450" i="18"/>
  <c r="AR450" i="18"/>
  <c r="T166" i="19"/>
  <c r="T270" i="19"/>
  <c r="T361" i="19"/>
  <c r="T450" i="19"/>
  <c r="AR450" i="19"/>
  <c r="AQ74" i="9"/>
  <c r="S166" i="18"/>
  <c r="S270" i="18"/>
  <c r="S361" i="18"/>
  <c r="S450" i="18"/>
  <c r="AQ450" i="18"/>
  <c r="S166" i="19"/>
  <c r="S270" i="19"/>
  <c r="S361" i="19"/>
  <c r="S450" i="19"/>
  <c r="AQ450" i="19"/>
  <c r="AP74" i="9"/>
  <c r="R166" i="18"/>
  <c r="R270" i="18"/>
  <c r="R361" i="18"/>
  <c r="R450" i="18"/>
  <c r="AP450" i="18"/>
  <c r="R166" i="19"/>
  <c r="R270" i="19"/>
  <c r="R361" i="19"/>
  <c r="R450" i="19"/>
  <c r="AP450" i="19"/>
  <c r="Q166" i="18"/>
  <c r="Q270" i="18"/>
  <c r="Q361" i="18"/>
  <c r="Q450" i="18"/>
  <c r="AO450" i="18"/>
  <c r="Q166" i="19"/>
  <c r="Q270" i="19"/>
  <c r="Q361" i="19"/>
  <c r="Q450" i="19"/>
  <c r="AO450" i="19"/>
  <c r="AN74" i="9"/>
  <c r="D269" i="18"/>
  <c r="C165" i="18"/>
  <c r="N165" i="18"/>
  <c r="N269" i="18"/>
  <c r="N360" i="18"/>
  <c r="D359" i="18"/>
  <c r="N449" i="18"/>
  <c r="AL165" i="18"/>
  <c r="AL269" i="18"/>
  <c r="AL360" i="18"/>
  <c r="AL449" i="18"/>
  <c r="D269" i="19"/>
  <c r="C165" i="19"/>
  <c r="N165" i="19"/>
  <c r="N269" i="19"/>
  <c r="N360" i="19"/>
  <c r="D359" i="19"/>
  <c r="N449" i="19"/>
  <c r="AL165" i="19"/>
  <c r="AL269" i="19"/>
  <c r="AL360" i="19"/>
  <c r="AL449" i="19"/>
  <c r="BI73" i="9"/>
  <c r="M165" i="18"/>
  <c r="M269" i="18"/>
  <c r="M360" i="18"/>
  <c r="M449" i="18"/>
  <c r="AK165" i="18"/>
  <c r="AK269" i="18"/>
  <c r="AK360" i="18"/>
  <c r="AK449" i="18"/>
  <c r="M165" i="19"/>
  <c r="M269" i="19"/>
  <c r="M360" i="19"/>
  <c r="M449" i="19"/>
  <c r="AK165" i="19"/>
  <c r="AK269" i="19"/>
  <c r="AK360" i="19"/>
  <c r="AK449" i="19"/>
  <c r="BH73" i="9"/>
  <c r="L165" i="18"/>
  <c r="L269" i="18"/>
  <c r="L360" i="18"/>
  <c r="L449" i="18"/>
  <c r="AJ165" i="18"/>
  <c r="AJ269" i="18"/>
  <c r="AJ360" i="18"/>
  <c r="AJ449" i="18"/>
  <c r="L165" i="19"/>
  <c r="L269" i="19"/>
  <c r="L360" i="19"/>
  <c r="L449" i="19"/>
  <c r="AJ165" i="19"/>
  <c r="AJ269" i="19"/>
  <c r="AJ360" i="19"/>
  <c r="AJ449" i="19"/>
  <c r="BG73" i="9"/>
  <c r="K165" i="18"/>
  <c r="K269" i="18"/>
  <c r="K360" i="18"/>
  <c r="K449" i="18"/>
  <c r="AI165" i="18"/>
  <c r="AI269" i="18"/>
  <c r="AI360" i="18"/>
  <c r="AI449" i="18"/>
  <c r="K165" i="19"/>
  <c r="K269" i="19"/>
  <c r="K360" i="19"/>
  <c r="K449" i="19"/>
  <c r="AI165" i="19"/>
  <c r="AI269" i="19"/>
  <c r="AI360" i="19"/>
  <c r="AI449" i="19"/>
  <c r="BF73" i="9"/>
  <c r="J165" i="18"/>
  <c r="J269" i="18"/>
  <c r="J360" i="18"/>
  <c r="J449" i="18"/>
  <c r="AH165" i="18"/>
  <c r="AH269" i="18"/>
  <c r="AH360" i="18"/>
  <c r="AH449" i="18"/>
  <c r="J165" i="19"/>
  <c r="J269" i="19"/>
  <c r="J360" i="19"/>
  <c r="J449" i="19"/>
  <c r="AH165" i="19"/>
  <c r="AH269" i="19"/>
  <c r="AH360" i="19"/>
  <c r="AH449" i="19"/>
  <c r="BE73" i="9"/>
  <c r="I165" i="18"/>
  <c r="I269" i="18"/>
  <c r="I360" i="18"/>
  <c r="I449" i="18"/>
  <c r="AG165" i="18"/>
  <c r="AG269" i="18"/>
  <c r="AG360" i="18"/>
  <c r="AG449" i="18"/>
  <c r="I165" i="19"/>
  <c r="I269" i="19"/>
  <c r="I360" i="19"/>
  <c r="I449" i="19"/>
  <c r="AG165" i="19"/>
  <c r="AG269" i="19"/>
  <c r="AG360" i="19"/>
  <c r="AG449" i="19"/>
  <c r="BD73" i="9"/>
  <c r="H165" i="18"/>
  <c r="H269" i="18"/>
  <c r="H360" i="18"/>
  <c r="H449" i="18"/>
  <c r="AF165" i="18"/>
  <c r="AF269" i="18"/>
  <c r="AF360" i="18"/>
  <c r="AF449" i="18"/>
  <c r="H165" i="19"/>
  <c r="H269" i="19"/>
  <c r="H360" i="19"/>
  <c r="H449" i="19"/>
  <c r="AF165" i="19"/>
  <c r="AF269" i="19"/>
  <c r="AF360" i="19"/>
  <c r="AF449" i="19"/>
  <c r="BC73" i="9"/>
  <c r="G165" i="18"/>
  <c r="G269" i="18"/>
  <c r="G360" i="18"/>
  <c r="G449" i="18"/>
  <c r="AE165" i="18"/>
  <c r="AE269" i="18"/>
  <c r="AE360" i="18"/>
  <c r="AE449" i="18"/>
  <c r="G165" i="19"/>
  <c r="G269" i="19"/>
  <c r="G360" i="19"/>
  <c r="G449" i="19"/>
  <c r="AE165" i="19"/>
  <c r="AE269" i="19"/>
  <c r="AE360" i="19"/>
  <c r="AE449" i="19"/>
  <c r="BB73" i="9"/>
  <c r="F165" i="18"/>
  <c r="F269" i="18"/>
  <c r="F360" i="18"/>
  <c r="F449" i="18"/>
  <c r="AD165" i="18"/>
  <c r="AD269" i="18"/>
  <c r="AD360" i="18"/>
  <c r="AD449" i="18"/>
  <c r="F165" i="19"/>
  <c r="F269" i="19"/>
  <c r="F360" i="19"/>
  <c r="F449" i="19"/>
  <c r="AD165" i="19"/>
  <c r="AD269" i="19"/>
  <c r="AD360" i="19"/>
  <c r="AD449" i="19"/>
  <c r="BA73" i="9"/>
  <c r="E165" i="18"/>
  <c r="E269" i="18"/>
  <c r="E360" i="18"/>
  <c r="E449" i="18"/>
  <c r="AC165" i="18"/>
  <c r="AC269" i="18"/>
  <c r="AC360" i="18"/>
  <c r="AC449" i="18"/>
  <c r="E165" i="19"/>
  <c r="E269" i="19"/>
  <c r="E360" i="19"/>
  <c r="E449" i="19"/>
  <c r="AC165" i="19"/>
  <c r="AC269" i="19"/>
  <c r="AC360" i="19"/>
  <c r="AC449" i="19"/>
  <c r="AZ73" i="9"/>
  <c r="Z165" i="18"/>
  <c r="Z269" i="18"/>
  <c r="Z360" i="18"/>
  <c r="Z449" i="18"/>
  <c r="AX449" i="18"/>
  <c r="Z165" i="19"/>
  <c r="Z269" i="19"/>
  <c r="Z360" i="19"/>
  <c r="Z449" i="19"/>
  <c r="AX449" i="19"/>
  <c r="AW73" i="9"/>
  <c r="Y165" i="18"/>
  <c r="Y269" i="18"/>
  <c r="Y360" i="18"/>
  <c r="Y449" i="18"/>
  <c r="AW449" i="18"/>
  <c r="Y165" i="19"/>
  <c r="Y269" i="19"/>
  <c r="Y360" i="19"/>
  <c r="Y449" i="19"/>
  <c r="AW449" i="19"/>
  <c r="AV73" i="9"/>
  <c r="X165" i="18"/>
  <c r="X269" i="18"/>
  <c r="X360" i="18"/>
  <c r="X449" i="18"/>
  <c r="AV449" i="18"/>
  <c r="X165" i="19"/>
  <c r="X269" i="19"/>
  <c r="X360" i="19"/>
  <c r="X449" i="19"/>
  <c r="AV449" i="19"/>
  <c r="AU73" i="9"/>
  <c r="W165" i="18"/>
  <c r="W269" i="18"/>
  <c r="W360" i="18"/>
  <c r="W449" i="18"/>
  <c r="AU449" i="18"/>
  <c r="W165" i="19"/>
  <c r="W269" i="19"/>
  <c r="W360" i="19"/>
  <c r="W449" i="19"/>
  <c r="AU449" i="19"/>
  <c r="AT73" i="9"/>
  <c r="V165" i="18"/>
  <c r="V269" i="18"/>
  <c r="V360" i="18"/>
  <c r="V449" i="18"/>
  <c r="AT449" i="18"/>
  <c r="V165" i="19"/>
  <c r="V269" i="19"/>
  <c r="V360" i="19"/>
  <c r="V449" i="19"/>
  <c r="AT449" i="19"/>
  <c r="AS73" i="9"/>
  <c r="U165" i="18"/>
  <c r="U269" i="18"/>
  <c r="U360" i="18"/>
  <c r="U449" i="18"/>
  <c r="AS449" i="18"/>
  <c r="U165" i="19"/>
  <c r="U269" i="19"/>
  <c r="U360" i="19"/>
  <c r="U449" i="19"/>
  <c r="AS449" i="19"/>
  <c r="AR73" i="9"/>
  <c r="T165" i="18"/>
  <c r="T269" i="18"/>
  <c r="T360" i="18"/>
  <c r="T449" i="18"/>
  <c r="AR449" i="18"/>
  <c r="T165" i="19"/>
  <c r="T269" i="19"/>
  <c r="T360" i="19"/>
  <c r="T449" i="19"/>
  <c r="AR449" i="19"/>
  <c r="AQ73" i="9"/>
  <c r="S165" i="18"/>
  <c r="S269" i="18"/>
  <c r="S360" i="18"/>
  <c r="S449" i="18"/>
  <c r="AQ449" i="18"/>
  <c r="S165" i="19"/>
  <c r="S269" i="19"/>
  <c r="S360" i="19"/>
  <c r="S449" i="19"/>
  <c r="AQ449" i="19"/>
  <c r="AP73" i="9"/>
  <c r="R165" i="18"/>
  <c r="R269" i="18"/>
  <c r="R360" i="18"/>
  <c r="R449" i="18"/>
  <c r="AP449" i="18"/>
  <c r="R165" i="19"/>
  <c r="R269" i="19"/>
  <c r="R360" i="19"/>
  <c r="R449" i="19"/>
  <c r="AP449" i="19"/>
  <c r="AO73" i="9"/>
  <c r="Q165" i="18"/>
  <c r="Q269" i="18"/>
  <c r="Q360" i="18"/>
  <c r="Q449" i="18"/>
  <c r="AO449" i="18"/>
  <c r="Q165" i="19"/>
  <c r="Q269" i="19"/>
  <c r="Q360" i="19"/>
  <c r="Q449" i="19"/>
  <c r="AO449" i="19"/>
  <c r="AN73" i="9"/>
  <c r="D268" i="18"/>
  <c r="C164" i="18"/>
  <c r="N164" i="18"/>
  <c r="N268" i="18"/>
  <c r="N359" i="18"/>
  <c r="D358" i="18"/>
  <c r="N448" i="18"/>
  <c r="AL164" i="18"/>
  <c r="AL268" i="18"/>
  <c r="AL359" i="18"/>
  <c r="AL448" i="18"/>
  <c r="D268" i="19"/>
  <c r="C164" i="19"/>
  <c r="N164" i="19"/>
  <c r="N268" i="19"/>
  <c r="N359" i="19"/>
  <c r="D358" i="19"/>
  <c r="N448" i="19"/>
  <c r="AL164" i="19"/>
  <c r="AL268" i="19"/>
  <c r="AL359" i="19"/>
  <c r="AL448" i="19"/>
  <c r="BI72" i="9"/>
  <c r="M164" i="18"/>
  <c r="M268" i="18"/>
  <c r="M359" i="18"/>
  <c r="M448" i="18"/>
  <c r="AK164" i="18"/>
  <c r="AK268" i="18"/>
  <c r="AK359" i="18"/>
  <c r="AK448" i="18"/>
  <c r="M164" i="19"/>
  <c r="M268" i="19"/>
  <c r="M359" i="19"/>
  <c r="M448" i="19"/>
  <c r="AK164" i="19"/>
  <c r="AK268" i="19"/>
  <c r="AK359" i="19"/>
  <c r="AK448" i="19"/>
  <c r="BH72" i="9"/>
  <c r="L164" i="18"/>
  <c r="L268" i="18"/>
  <c r="L359" i="18"/>
  <c r="L448" i="18"/>
  <c r="AJ164" i="18"/>
  <c r="AJ268" i="18"/>
  <c r="AJ359" i="18"/>
  <c r="AJ448" i="18"/>
  <c r="L164" i="19"/>
  <c r="L268" i="19"/>
  <c r="L359" i="19"/>
  <c r="L448" i="19"/>
  <c r="AJ164" i="19"/>
  <c r="AJ268" i="19"/>
  <c r="AJ359" i="19"/>
  <c r="AJ448" i="19"/>
  <c r="BG72" i="9"/>
  <c r="K164" i="18"/>
  <c r="K268" i="18"/>
  <c r="K359" i="18"/>
  <c r="K448" i="18"/>
  <c r="AI164" i="18"/>
  <c r="AI268" i="18"/>
  <c r="AI359" i="18"/>
  <c r="AI448" i="18"/>
  <c r="K164" i="19"/>
  <c r="K268" i="19"/>
  <c r="K359" i="19"/>
  <c r="K448" i="19"/>
  <c r="AI164" i="19"/>
  <c r="AI268" i="19"/>
  <c r="AI359" i="19"/>
  <c r="AI448" i="19"/>
  <c r="BF72" i="9"/>
  <c r="J164" i="18"/>
  <c r="J268" i="18"/>
  <c r="J359" i="18"/>
  <c r="J448" i="18"/>
  <c r="AH164" i="18"/>
  <c r="AH268" i="18"/>
  <c r="AH359" i="18"/>
  <c r="AH448" i="18"/>
  <c r="J164" i="19"/>
  <c r="J268" i="19"/>
  <c r="J359" i="19"/>
  <c r="J448" i="19"/>
  <c r="AH164" i="19"/>
  <c r="AH268" i="19"/>
  <c r="AH359" i="19"/>
  <c r="AH448" i="19"/>
  <c r="BE72" i="9"/>
  <c r="I164" i="18"/>
  <c r="I268" i="18"/>
  <c r="I359" i="18"/>
  <c r="I448" i="18"/>
  <c r="AG164" i="18"/>
  <c r="AG268" i="18"/>
  <c r="AG359" i="18"/>
  <c r="AG448" i="18"/>
  <c r="I164" i="19"/>
  <c r="I268" i="19"/>
  <c r="I359" i="19"/>
  <c r="I448" i="19"/>
  <c r="AG164" i="19"/>
  <c r="AG268" i="19"/>
  <c r="AG359" i="19"/>
  <c r="AG448" i="19"/>
  <c r="BD72" i="9"/>
  <c r="H164" i="18"/>
  <c r="H268" i="18"/>
  <c r="H359" i="18"/>
  <c r="H448" i="18"/>
  <c r="AF164" i="18"/>
  <c r="AF268" i="18"/>
  <c r="AF359" i="18"/>
  <c r="AF448" i="18"/>
  <c r="H164" i="19"/>
  <c r="H268" i="19"/>
  <c r="H359" i="19"/>
  <c r="H448" i="19"/>
  <c r="AF164" i="19"/>
  <c r="AF268" i="19"/>
  <c r="AF359" i="19"/>
  <c r="AF448" i="19"/>
  <c r="BC72" i="9"/>
  <c r="G164" i="18"/>
  <c r="G268" i="18"/>
  <c r="G359" i="18"/>
  <c r="G448" i="18"/>
  <c r="AE164" i="18"/>
  <c r="AE268" i="18"/>
  <c r="AE359" i="18"/>
  <c r="AE448" i="18"/>
  <c r="G164" i="19"/>
  <c r="G268" i="19"/>
  <c r="G359" i="19"/>
  <c r="G448" i="19"/>
  <c r="AE164" i="19"/>
  <c r="AE268" i="19"/>
  <c r="AE359" i="19"/>
  <c r="AE448" i="19"/>
  <c r="BB72" i="9"/>
  <c r="F164" i="18"/>
  <c r="F268" i="18"/>
  <c r="F359" i="18"/>
  <c r="F448" i="18"/>
  <c r="AD164" i="18"/>
  <c r="AD268" i="18"/>
  <c r="AD359" i="18"/>
  <c r="AD448" i="18"/>
  <c r="F164" i="19"/>
  <c r="F268" i="19"/>
  <c r="F359" i="19"/>
  <c r="F448" i="19"/>
  <c r="AD164" i="19"/>
  <c r="AD268" i="19"/>
  <c r="AD359" i="19"/>
  <c r="AD448" i="19"/>
  <c r="BA72" i="9"/>
  <c r="E164" i="18"/>
  <c r="E268" i="18"/>
  <c r="E359" i="18"/>
  <c r="E448" i="18"/>
  <c r="AC164" i="18"/>
  <c r="AC268" i="18"/>
  <c r="AC359" i="18"/>
  <c r="AC448" i="18"/>
  <c r="E164" i="19"/>
  <c r="E268" i="19"/>
  <c r="E359" i="19"/>
  <c r="E448" i="19"/>
  <c r="AC164" i="19"/>
  <c r="AC268" i="19"/>
  <c r="AC359" i="19"/>
  <c r="AC448" i="19"/>
  <c r="AZ72" i="9"/>
  <c r="Z164" i="18"/>
  <c r="Z268" i="18"/>
  <c r="Z359" i="18"/>
  <c r="Z448" i="18"/>
  <c r="AX448" i="18"/>
  <c r="Z164" i="19"/>
  <c r="Z268" i="19"/>
  <c r="Z359" i="19"/>
  <c r="Z448" i="19"/>
  <c r="AX448" i="19"/>
  <c r="AW72" i="9"/>
  <c r="Y164" i="18"/>
  <c r="Y268" i="18"/>
  <c r="Y359" i="18"/>
  <c r="Y448" i="18"/>
  <c r="AW448" i="18"/>
  <c r="Y164" i="19"/>
  <c r="Y268" i="19"/>
  <c r="Y359" i="19"/>
  <c r="Y448" i="19"/>
  <c r="AW448" i="19"/>
  <c r="AV72" i="9"/>
  <c r="X164" i="18"/>
  <c r="X268" i="18"/>
  <c r="X359" i="18"/>
  <c r="X448" i="18"/>
  <c r="AV448" i="18"/>
  <c r="X164" i="19"/>
  <c r="X268" i="19"/>
  <c r="X359" i="19"/>
  <c r="X448" i="19"/>
  <c r="AV448" i="19"/>
  <c r="AU72" i="9"/>
  <c r="W164" i="18"/>
  <c r="W268" i="18"/>
  <c r="W359" i="18"/>
  <c r="W448" i="18"/>
  <c r="AU448" i="18"/>
  <c r="W164" i="19"/>
  <c r="W268" i="19"/>
  <c r="W359" i="19"/>
  <c r="W448" i="19"/>
  <c r="AU448" i="19"/>
  <c r="AT72" i="9"/>
  <c r="V164" i="18"/>
  <c r="V268" i="18"/>
  <c r="V359" i="18"/>
  <c r="V448" i="18"/>
  <c r="AT448" i="18"/>
  <c r="V164" i="19"/>
  <c r="V268" i="19"/>
  <c r="V359" i="19"/>
  <c r="V448" i="19"/>
  <c r="AT448" i="19"/>
  <c r="AS72" i="9"/>
  <c r="U164" i="18"/>
  <c r="U268" i="18"/>
  <c r="U359" i="18"/>
  <c r="U448" i="18"/>
  <c r="AS448" i="18"/>
  <c r="U164" i="19"/>
  <c r="U268" i="19"/>
  <c r="U359" i="19"/>
  <c r="U448" i="19"/>
  <c r="AS448" i="19"/>
  <c r="AR72" i="9"/>
  <c r="T164" i="18"/>
  <c r="T268" i="18"/>
  <c r="T359" i="18"/>
  <c r="T448" i="18"/>
  <c r="AR448" i="18"/>
  <c r="T164" i="19"/>
  <c r="T268" i="19"/>
  <c r="T359" i="19"/>
  <c r="T448" i="19"/>
  <c r="AR448" i="19"/>
  <c r="AQ72" i="9"/>
  <c r="S164" i="18"/>
  <c r="S268" i="18"/>
  <c r="S359" i="18"/>
  <c r="S448" i="18"/>
  <c r="AQ448" i="18"/>
  <c r="S164" i="19"/>
  <c r="S268" i="19"/>
  <c r="S359" i="19"/>
  <c r="S448" i="19"/>
  <c r="AQ448" i="19"/>
  <c r="AP72" i="9"/>
  <c r="R164" i="18"/>
  <c r="R268" i="18"/>
  <c r="R359" i="18"/>
  <c r="R448" i="18"/>
  <c r="AP448" i="18"/>
  <c r="R164" i="19"/>
  <c r="R268" i="19"/>
  <c r="R359" i="19"/>
  <c r="R448" i="19"/>
  <c r="AP448" i="19"/>
  <c r="AO72" i="9"/>
  <c r="Q164" i="18"/>
  <c r="Q268" i="18"/>
  <c r="Q359" i="18"/>
  <c r="Q448" i="18"/>
  <c r="AO448" i="18"/>
  <c r="Q164" i="19"/>
  <c r="Q268" i="19"/>
  <c r="Q359" i="19"/>
  <c r="Q448" i="19"/>
  <c r="AO448" i="19"/>
  <c r="AN72" i="9"/>
  <c r="D267" i="18"/>
  <c r="C163" i="18"/>
  <c r="N163" i="18"/>
  <c r="N267" i="18"/>
  <c r="N358" i="18"/>
  <c r="D357" i="18"/>
  <c r="N447" i="18"/>
  <c r="AL163" i="18"/>
  <c r="AL267" i="18"/>
  <c r="AL358" i="18"/>
  <c r="AL447" i="18"/>
  <c r="D267" i="19"/>
  <c r="C163" i="19"/>
  <c r="N163" i="19"/>
  <c r="N267" i="19"/>
  <c r="N358" i="19"/>
  <c r="D357" i="19"/>
  <c r="N447" i="19"/>
  <c r="AL163" i="19"/>
  <c r="AL267" i="19"/>
  <c r="AL358" i="19"/>
  <c r="AL447" i="19"/>
  <c r="BI71" i="9"/>
  <c r="M163" i="18"/>
  <c r="M267" i="18"/>
  <c r="M358" i="18"/>
  <c r="M447" i="18"/>
  <c r="AK163" i="18"/>
  <c r="AK267" i="18"/>
  <c r="AK358" i="18"/>
  <c r="AK447" i="18"/>
  <c r="M163" i="19"/>
  <c r="M267" i="19"/>
  <c r="M358" i="19"/>
  <c r="M447" i="19"/>
  <c r="AK163" i="19"/>
  <c r="AK267" i="19"/>
  <c r="AK358" i="19"/>
  <c r="AK447" i="19"/>
  <c r="BH71" i="9"/>
  <c r="L163" i="18"/>
  <c r="L267" i="18"/>
  <c r="L358" i="18"/>
  <c r="L447" i="18"/>
  <c r="AJ163" i="18"/>
  <c r="AJ267" i="18"/>
  <c r="AJ358" i="18"/>
  <c r="AJ447" i="18"/>
  <c r="L163" i="19"/>
  <c r="L267" i="19"/>
  <c r="L358" i="19"/>
  <c r="L447" i="19"/>
  <c r="AJ163" i="19"/>
  <c r="AJ267" i="19"/>
  <c r="AJ358" i="19"/>
  <c r="AJ447" i="19"/>
  <c r="BG71" i="9"/>
  <c r="K163" i="18"/>
  <c r="K267" i="18"/>
  <c r="K358" i="18"/>
  <c r="K447" i="18"/>
  <c r="AI163" i="18"/>
  <c r="AI267" i="18"/>
  <c r="AI358" i="18"/>
  <c r="AI447" i="18"/>
  <c r="K163" i="19"/>
  <c r="K267" i="19"/>
  <c r="K358" i="19"/>
  <c r="K447" i="19"/>
  <c r="AI163" i="19"/>
  <c r="AI267" i="19"/>
  <c r="AI358" i="19"/>
  <c r="AI447" i="19"/>
  <c r="BF71" i="9"/>
  <c r="J163" i="18"/>
  <c r="J267" i="18"/>
  <c r="J358" i="18"/>
  <c r="J447" i="18"/>
  <c r="AH163" i="18"/>
  <c r="AH267" i="18"/>
  <c r="AH358" i="18"/>
  <c r="AH447" i="18"/>
  <c r="J163" i="19"/>
  <c r="J267" i="19"/>
  <c r="J358" i="19"/>
  <c r="J447" i="19"/>
  <c r="AH163" i="19"/>
  <c r="AH267" i="19"/>
  <c r="AH358" i="19"/>
  <c r="AH447" i="19"/>
  <c r="BE71" i="9"/>
  <c r="I163" i="18"/>
  <c r="I267" i="18"/>
  <c r="I358" i="18"/>
  <c r="I447" i="18"/>
  <c r="AG163" i="18"/>
  <c r="AG267" i="18"/>
  <c r="AG358" i="18"/>
  <c r="AG447" i="18"/>
  <c r="I163" i="19"/>
  <c r="I267" i="19"/>
  <c r="I358" i="19"/>
  <c r="I447" i="19"/>
  <c r="AG163" i="19"/>
  <c r="AG267" i="19"/>
  <c r="AG358" i="19"/>
  <c r="AG447" i="19"/>
  <c r="BD71" i="9"/>
  <c r="H163" i="18"/>
  <c r="H267" i="18"/>
  <c r="H358" i="18"/>
  <c r="H447" i="18"/>
  <c r="AF163" i="18"/>
  <c r="AF267" i="18"/>
  <c r="AF358" i="18"/>
  <c r="AF447" i="18"/>
  <c r="H163" i="19"/>
  <c r="H267" i="19"/>
  <c r="H358" i="19"/>
  <c r="H447" i="19"/>
  <c r="AF163" i="19"/>
  <c r="AF267" i="19"/>
  <c r="AF358" i="19"/>
  <c r="AF447" i="19"/>
  <c r="BC71" i="9"/>
  <c r="G163" i="18"/>
  <c r="G267" i="18"/>
  <c r="G358" i="18"/>
  <c r="G447" i="18"/>
  <c r="AE163" i="18"/>
  <c r="AE267" i="18"/>
  <c r="AE358" i="18"/>
  <c r="AE447" i="18"/>
  <c r="G163" i="19"/>
  <c r="G267" i="19"/>
  <c r="G358" i="19"/>
  <c r="G447" i="19"/>
  <c r="AE163" i="19"/>
  <c r="AE267" i="19"/>
  <c r="AE358" i="19"/>
  <c r="AE447" i="19"/>
  <c r="BB71" i="9"/>
  <c r="F163" i="18"/>
  <c r="F267" i="18"/>
  <c r="F358" i="18"/>
  <c r="F447" i="18"/>
  <c r="AD163" i="18"/>
  <c r="AD267" i="18"/>
  <c r="AD358" i="18"/>
  <c r="AD447" i="18"/>
  <c r="F163" i="19"/>
  <c r="F267" i="19"/>
  <c r="F358" i="19"/>
  <c r="F447" i="19"/>
  <c r="AD163" i="19"/>
  <c r="AD267" i="19"/>
  <c r="AD358" i="19"/>
  <c r="AD447" i="19"/>
  <c r="BA71" i="9"/>
  <c r="E163" i="18"/>
  <c r="E267" i="18"/>
  <c r="E358" i="18"/>
  <c r="E447" i="18"/>
  <c r="AC163" i="18"/>
  <c r="AC267" i="18"/>
  <c r="AC358" i="18"/>
  <c r="AC447" i="18"/>
  <c r="E163" i="19"/>
  <c r="E267" i="19"/>
  <c r="E358" i="19"/>
  <c r="E447" i="19"/>
  <c r="AC163" i="19"/>
  <c r="AC267" i="19"/>
  <c r="AC358" i="19"/>
  <c r="AC447" i="19"/>
  <c r="AZ71" i="9"/>
  <c r="Z163" i="18"/>
  <c r="Z267" i="18"/>
  <c r="Z358" i="18"/>
  <c r="Z447" i="18"/>
  <c r="AX447" i="18"/>
  <c r="Z163" i="19"/>
  <c r="Z267" i="19"/>
  <c r="Z358" i="19"/>
  <c r="Z447" i="19"/>
  <c r="AX447" i="19"/>
  <c r="AW71" i="9"/>
  <c r="Y163" i="18"/>
  <c r="Y267" i="18"/>
  <c r="Y358" i="18"/>
  <c r="Y447" i="18"/>
  <c r="AW447" i="18"/>
  <c r="Y163" i="19"/>
  <c r="Y267" i="19"/>
  <c r="Y358" i="19"/>
  <c r="Y447" i="19"/>
  <c r="AW447" i="19"/>
  <c r="AV71" i="9"/>
  <c r="X163" i="18"/>
  <c r="X267" i="18"/>
  <c r="X358" i="18"/>
  <c r="X447" i="18"/>
  <c r="AV447" i="18"/>
  <c r="X163" i="19"/>
  <c r="X267" i="19"/>
  <c r="X358" i="19"/>
  <c r="X447" i="19"/>
  <c r="AV447" i="19"/>
  <c r="AU71" i="9"/>
  <c r="W163" i="18"/>
  <c r="W267" i="18"/>
  <c r="W358" i="18"/>
  <c r="W447" i="18"/>
  <c r="AU447" i="18"/>
  <c r="W163" i="19"/>
  <c r="W267" i="19"/>
  <c r="W358" i="19"/>
  <c r="W447" i="19"/>
  <c r="AU447" i="19"/>
  <c r="AT71" i="9"/>
  <c r="V163" i="18"/>
  <c r="V267" i="18"/>
  <c r="V358" i="18"/>
  <c r="V447" i="18"/>
  <c r="AT447" i="18"/>
  <c r="V163" i="19"/>
  <c r="V267" i="19"/>
  <c r="V358" i="19"/>
  <c r="V447" i="19"/>
  <c r="AT447" i="19"/>
  <c r="AS71" i="9"/>
  <c r="U163" i="18"/>
  <c r="U267" i="18"/>
  <c r="U358" i="18"/>
  <c r="U447" i="18"/>
  <c r="AS447" i="18"/>
  <c r="U163" i="19"/>
  <c r="U267" i="19"/>
  <c r="U358" i="19"/>
  <c r="U447" i="19"/>
  <c r="AS447" i="19"/>
  <c r="AR71" i="9"/>
  <c r="T163" i="18"/>
  <c r="T267" i="18"/>
  <c r="T358" i="18"/>
  <c r="T447" i="18"/>
  <c r="AR447" i="18"/>
  <c r="T163" i="19"/>
  <c r="T267" i="19"/>
  <c r="T358" i="19"/>
  <c r="T447" i="19"/>
  <c r="AR447" i="19"/>
  <c r="AQ71" i="9"/>
  <c r="S163" i="18"/>
  <c r="S267" i="18"/>
  <c r="S358" i="18"/>
  <c r="S447" i="18"/>
  <c r="AQ447" i="18"/>
  <c r="S163" i="19"/>
  <c r="S267" i="19"/>
  <c r="S358" i="19"/>
  <c r="S447" i="19"/>
  <c r="AQ447" i="19"/>
  <c r="AP71" i="9"/>
  <c r="R163" i="18"/>
  <c r="R267" i="18"/>
  <c r="R358" i="18"/>
  <c r="R447" i="18"/>
  <c r="AP447" i="18"/>
  <c r="R163" i="19"/>
  <c r="R267" i="19"/>
  <c r="R358" i="19"/>
  <c r="R447" i="19"/>
  <c r="AP447" i="19"/>
  <c r="AO71" i="9"/>
  <c r="Q163" i="18"/>
  <c r="Q267" i="18"/>
  <c r="Q358" i="18"/>
  <c r="Q447" i="18"/>
  <c r="AO447" i="18"/>
  <c r="Q163" i="19"/>
  <c r="Q267" i="19"/>
  <c r="Q358" i="19"/>
  <c r="Q447" i="19"/>
  <c r="AO447" i="19"/>
  <c r="AN71" i="9"/>
  <c r="D266" i="18"/>
  <c r="C162" i="18"/>
  <c r="N162" i="18"/>
  <c r="N266" i="18"/>
  <c r="N357" i="18"/>
  <c r="D356" i="18"/>
  <c r="N446" i="18"/>
  <c r="AL162" i="18"/>
  <c r="AL266" i="18"/>
  <c r="AL357" i="18"/>
  <c r="AL446" i="18"/>
  <c r="D266" i="19"/>
  <c r="C162" i="19"/>
  <c r="N162" i="19"/>
  <c r="N266" i="19"/>
  <c r="N357" i="19"/>
  <c r="D356" i="19"/>
  <c r="N446" i="19"/>
  <c r="AL162" i="19"/>
  <c r="AL266" i="19"/>
  <c r="AL357" i="19"/>
  <c r="AL446" i="19"/>
  <c r="BI70" i="9"/>
  <c r="M162" i="18"/>
  <c r="M266" i="18"/>
  <c r="M357" i="18"/>
  <c r="M446" i="18"/>
  <c r="AK162" i="18"/>
  <c r="AK266" i="18"/>
  <c r="AK357" i="18"/>
  <c r="AK446" i="18"/>
  <c r="M162" i="19"/>
  <c r="M266" i="19"/>
  <c r="M357" i="19"/>
  <c r="M446" i="19"/>
  <c r="AK162" i="19"/>
  <c r="AK266" i="19"/>
  <c r="AK357" i="19"/>
  <c r="AK446" i="19"/>
  <c r="BH70" i="9"/>
  <c r="L162" i="18"/>
  <c r="L266" i="18"/>
  <c r="L357" i="18"/>
  <c r="L446" i="18"/>
  <c r="AJ162" i="18"/>
  <c r="AJ266" i="18"/>
  <c r="AJ357" i="18"/>
  <c r="AJ446" i="18"/>
  <c r="L162" i="19"/>
  <c r="L266" i="19"/>
  <c r="L357" i="19"/>
  <c r="L446" i="19"/>
  <c r="AJ162" i="19"/>
  <c r="AJ266" i="19"/>
  <c r="AJ357" i="19"/>
  <c r="AJ446" i="19"/>
  <c r="BG70" i="9"/>
  <c r="K162" i="18"/>
  <c r="K266" i="18"/>
  <c r="K357" i="18"/>
  <c r="K446" i="18"/>
  <c r="AI162" i="18"/>
  <c r="AI266" i="18"/>
  <c r="AI357" i="18"/>
  <c r="AI446" i="18"/>
  <c r="K162" i="19"/>
  <c r="K266" i="19"/>
  <c r="K357" i="19"/>
  <c r="K446" i="19"/>
  <c r="AI162" i="19"/>
  <c r="AI266" i="19"/>
  <c r="AI357" i="19"/>
  <c r="AI446" i="19"/>
  <c r="BF70" i="9"/>
  <c r="J162" i="18"/>
  <c r="J266" i="18"/>
  <c r="J357" i="18"/>
  <c r="J446" i="18"/>
  <c r="AH162" i="18"/>
  <c r="AH266" i="18"/>
  <c r="AH357" i="18"/>
  <c r="AH446" i="18"/>
  <c r="J162" i="19"/>
  <c r="J266" i="19"/>
  <c r="J357" i="19"/>
  <c r="J446" i="19"/>
  <c r="AH162" i="19"/>
  <c r="AH266" i="19"/>
  <c r="AH357" i="19"/>
  <c r="AH446" i="19"/>
  <c r="BE70" i="9"/>
  <c r="I162" i="18"/>
  <c r="I266" i="18"/>
  <c r="I357" i="18"/>
  <c r="I446" i="18"/>
  <c r="AG162" i="18"/>
  <c r="AG266" i="18"/>
  <c r="AG357" i="18"/>
  <c r="AG446" i="18"/>
  <c r="I162" i="19"/>
  <c r="I266" i="19"/>
  <c r="I357" i="19"/>
  <c r="I446" i="19"/>
  <c r="AG162" i="19"/>
  <c r="AG266" i="19"/>
  <c r="AG357" i="19"/>
  <c r="AG446" i="19"/>
  <c r="BD70" i="9"/>
  <c r="H162" i="18"/>
  <c r="H266" i="18"/>
  <c r="H357" i="18"/>
  <c r="H446" i="18"/>
  <c r="AF162" i="18"/>
  <c r="AF266" i="18"/>
  <c r="AF357" i="18"/>
  <c r="AF446" i="18"/>
  <c r="H162" i="19"/>
  <c r="H266" i="19"/>
  <c r="H357" i="19"/>
  <c r="H446" i="19"/>
  <c r="AF162" i="19"/>
  <c r="AF266" i="19"/>
  <c r="AF357" i="19"/>
  <c r="AF446" i="19"/>
  <c r="BC70" i="9"/>
  <c r="G162" i="18"/>
  <c r="G266" i="18"/>
  <c r="G357" i="18"/>
  <c r="G446" i="18"/>
  <c r="AE162" i="18"/>
  <c r="AE266" i="18"/>
  <c r="AE357" i="18"/>
  <c r="AE446" i="18"/>
  <c r="G162" i="19"/>
  <c r="G266" i="19"/>
  <c r="G357" i="19"/>
  <c r="G446" i="19"/>
  <c r="AE162" i="19"/>
  <c r="AE266" i="19"/>
  <c r="AE357" i="19"/>
  <c r="AE446" i="19"/>
  <c r="BB70" i="9"/>
  <c r="F162" i="18"/>
  <c r="F266" i="18"/>
  <c r="F357" i="18"/>
  <c r="F446" i="18"/>
  <c r="AD162" i="18"/>
  <c r="AD266" i="18"/>
  <c r="AD357" i="18"/>
  <c r="AD446" i="18"/>
  <c r="F162" i="19"/>
  <c r="F266" i="19"/>
  <c r="F357" i="19"/>
  <c r="F446" i="19"/>
  <c r="AD162" i="19"/>
  <c r="AD266" i="19"/>
  <c r="AD357" i="19"/>
  <c r="AD446" i="19"/>
  <c r="BA70" i="9"/>
  <c r="E162" i="18"/>
  <c r="E266" i="18"/>
  <c r="E357" i="18"/>
  <c r="E446" i="18"/>
  <c r="AC162" i="18"/>
  <c r="AC266" i="18"/>
  <c r="AC357" i="18"/>
  <c r="AC446" i="18"/>
  <c r="E162" i="19"/>
  <c r="E266" i="19"/>
  <c r="E357" i="19"/>
  <c r="E446" i="19"/>
  <c r="AC162" i="19"/>
  <c r="AC266" i="19"/>
  <c r="AC357" i="19"/>
  <c r="AC446" i="19"/>
  <c r="AZ70" i="9"/>
  <c r="Z162" i="18"/>
  <c r="Z266" i="18"/>
  <c r="Z357" i="18"/>
  <c r="Z446" i="18"/>
  <c r="AX446" i="18"/>
  <c r="Z162" i="19"/>
  <c r="Z266" i="19"/>
  <c r="Z357" i="19"/>
  <c r="Z446" i="19"/>
  <c r="AX446" i="19"/>
  <c r="AW70" i="9"/>
  <c r="Y162" i="18"/>
  <c r="Y266" i="18"/>
  <c r="Y357" i="18"/>
  <c r="Y446" i="18"/>
  <c r="AW446" i="18"/>
  <c r="Y162" i="19"/>
  <c r="Y266" i="19"/>
  <c r="Y357" i="19"/>
  <c r="Y446" i="19"/>
  <c r="AW446" i="19"/>
  <c r="AV70" i="9"/>
  <c r="X162" i="18"/>
  <c r="X266" i="18"/>
  <c r="X357" i="18"/>
  <c r="X446" i="18"/>
  <c r="AV446" i="18"/>
  <c r="X162" i="19"/>
  <c r="X266" i="19"/>
  <c r="X357" i="19"/>
  <c r="X446" i="19"/>
  <c r="AV446" i="19"/>
  <c r="AU70" i="9"/>
  <c r="W162" i="18"/>
  <c r="W266" i="18"/>
  <c r="W357" i="18"/>
  <c r="W446" i="18"/>
  <c r="AU446" i="18"/>
  <c r="W162" i="19"/>
  <c r="W266" i="19"/>
  <c r="W357" i="19"/>
  <c r="W446" i="19"/>
  <c r="AU446" i="19"/>
  <c r="AT70" i="9"/>
  <c r="V162" i="18"/>
  <c r="V266" i="18"/>
  <c r="V357" i="18"/>
  <c r="V446" i="18"/>
  <c r="AT446" i="18"/>
  <c r="V162" i="19"/>
  <c r="V266" i="19"/>
  <c r="V357" i="19"/>
  <c r="V446" i="19"/>
  <c r="AT446" i="19"/>
  <c r="AS70" i="9"/>
  <c r="U162" i="18"/>
  <c r="U266" i="18"/>
  <c r="U357" i="18"/>
  <c r="U446" i="18"/>
  <c r="AS446" i="18"/>
  <c r="U162" i="19"/>
  <c r="U266" i="19"/>
  <c r="U357" i="19"/>
  <c r="U446" i="19"/>
  <c r="AS446" i="19"/>
  <c r="AR70" i="9"/>
  <c r="T162" i="18"/>
  <c r="T266" i="18"/>
  <c r="T357" i="18"/>
  <c r="T446" i="18"/>
  <c r="AR446" i="18"/>
  <c r="T162" i="19"/>
  <c r="T266" i="19"/>
  <c r="T357" i="19"/>
  <c r="T446" i="19"/>
  <c r="AR446" i="19"/>
  <c r="AQ70" i="9"/>
  <c r="S162" i="18"/>
  <c r="S266" i="18"/>
  <c r="S357" i="18"/>
  <c r="S446" i="18"/>
  <c r="AQ446" i="18"/>
  <c r="S162" i="19"/>
  <c r="S266" i="19"/>
  <c r="S357" i="19"/>
  <c r="S446" i="19"/>
  <c r="AQ446" i="19"/>
  <c r="AP70" i="9"/>
  <c r="R162" i="18"/>
  <c r="R266" i="18"/>
  <c r="R357" i="18"/>
  <c r="R446" i="18"/>
  <c r="AP446" i="18"/>
  <c r="R162" i="19"/>
  <c r="R266" i="19"/>
  <c r="R357" i="19"/>
  <c r="R446" i="19"/>
  <c r="AP446" i="19"/>
  <c r="AO70" i="9"/>
  <c r="Q162" i="18"/>
  <c r="Q266" i="18"/>
  <c r="Q357" i="18"/>
  <c r="Q446" i="18"/>
  <c r="AO446" i="18"/>
  <c r="Q162" i="19"/>
  <c r="Q266" i="19"/>
  <c r="Q357" i="19"/>
  <c r="Q446" i="19"/>
  <c r="AO446" i="19"/>
  <c r="AN70" i="9"/>
  <c r="D265" i="18"/>
  <c r="C161" i="18"/>
  <c r="N161" i="18"/>
  <c r="N265" i="18"/>
  <c r="N356" i="18"/>
  <c r="D355" i="18"/>
  <c r="N445" i="18"/>
  <c r="AL161" i="18"/>
  <c r="AL265" i="18"/>
  <c r="AL356" i="18"/>
  <c r="AL445" i="18"/>
  <c r="D265" i="19"/>
  <c r="C161" i="19"/>
  <c r="N161" i="19"/>
  <c r="N265" i="19"/>
  <c r="N356" i="19"/>
  <c r="D355" i="19"/>
  <c r="N445" i="19"/>
  <c r="AL161" i="19"/>
  <c r="AL265" i="19"/>
  <c r="AL356" i="19"/>
  <c r="AL445" i="19"/>
  <c r="BI69" i="9"/>
  <c r="M161" i="18"/>
  <c r="M265" i="18"/>
  <c r="M356" i="18"/>
  <c r="M445" i="18"/>
  <c r="AK161" i="18"/>
  <c r="AK265" i="18"/>
  <c r="AK356" i="18"/>
  <c r="AK445" i="18"/>
  <c r="M161" i="19"/>
  <c r="M265" i="19"/>
  <c r="M356" i="19"/>
  <c r="M445" i="19"/>
  <c r="AK161" i="19"/>
  <c r="AK265" i="19"/>
  <c r="AK356" i="19"/>
  <c r="AK445" i="19"/>
  <c r="BH69" i="9"/>
  <c r="L161" i="18"/>
  <c r="L265" i="18"/>
  <c r="L356" i="18"/>
  <c r="L445" i="18"/>
  <c r="AJ161" i="18"/>
  <c r="AJ265" i="18"/>
  <c r="AJ356" i="18"/>
  <c r="AJ445" i="18"/>
  <c r="L161" i="19"/>
  <c r="L265" i="19"/>
  <c r="L356" i="19"/>
  <c r="L445" i="19"/>
  <c r="AJ161" i="19"/>
  <c r="AJ265" i="19"/>
  <c r="AJ356" i="19"/>
  <c r="AJ445" i="19"/>
  <c r="BG69" i="9"/>
  <c r="K161" i="18"/>
  <c r="K265" i="18"/>
  <c r="K356" i="18"/>
  <c r="K445" i="18"/>
  <c r="AI161" i="18"/>
  <c r="AI265" i="18"/>
  <c r="AI356" i="18"/>
  <c r="AI445" i="18"/>
  <c r="K161" i="19"/>
  <c r="K265" i="19"/>
  <c r="K356" i="19"/>
  <c r="K445" i="19"/>
  <c r="AI161" i="19"/>
  <c r="AI265" i="19"/>
  <c r="AI356" i="19"/>
  <c r="AI445" i="19"/>
  <c r="BF69" i="9"/>
  <c r="J161" i="18"/>
  <c r="J265" i="18"/>
  <c r="J356" i="18"/>
  <c r="J445" i="18"/>
  <c r="AH161" i="18"/>
  <c r="AH265" i="18"/>
  <c r="AH356" i="18"/>
  <c r="AH445" i="18"/>
  <c r="J161" i="19"/>
  <c r="J265" i="19"/>
  <c r="J356" i="19"/>
  <c r="J445" i="19"/>
  <c r="AH161" i="19"/>
  <c r="AH265" i="19"/>
  <c r="AH356" i="19"/>
  <c r="AH445" i="19"/>
  <c r="BE69" i="9"/>
  <c r="I161" i="18"/>
  <c r="I265" i="18"/>
  <c r="I356" i="18"/>
  <c r="I445" i="18"/>
  <c r="AG161" i="18"/>
  <c r="AG265" i="18"/>
  <c r="AG356" i="18"/>
  <c r="AG445" i="18"/>
  <c r="I161" i="19"/>
  <c r="I265" i="19"/>
  <c r="I356" i="19"/>
  <c r="I445" i="19"/>
  <c r="AG161" i="19"/>
  <c r="AG265" i="19"/>
  <c r="AG356" i="19"/>
  <c r="AG445" i="19"/>
  <c r="BD69" i="9"/>
  <c r="H161" i="18"/>
  <c r="H265" i="18"/>
  <c r="H356" i="18"/>
  <c r="H445" i="18"/>
  <c r="AF161" i="18"/>
  <c r="AF265" i="18"/>
  <c r="AF356" i="18"/>
  <c r="AF445" i="18"/>
  <c r="H161" i="19"/>
  <c r="H265" i="19"/>
  <c r="H356" i="19"/>
  <c r="H445" i="19"/>
  <c r="AF161" i="19"/>
  <c r="AF265" i="19"/>
  <c r="AF356" i="19"/>
  <c r="AF445" i="19"/>
  <c r="BC69" i="9"/>
  <c r="G161" i="18"/>
  <c r="G265" i="18"/>
  <c r="G356" i="18"/>
  <c r="G445" i="18"/>
  <c r="AE161" i="18"/>
  <c r="AE265" i="18"/>
  <c r="AE356" i="18"/>
  <c r="AE445" i="18"/>
  <c r="G161" i="19"/>
  <c r="G265" i="19"/>
  <c r="G356" i="19"/>
  <c r="G445" i="19"/>
  <c r="AE161" i="19"/>
  <c r="AE265" i="19"/>
  <c r="AE356" i="19"/>
  <c r="AE445" i="19"/>
  <c r="BB69" i="9"/>
  <c r="F161" i="18"/>
  <c r="F265" i="18"/>
  <c r="F356" i="18"/>
  <c r="F445" i="18"/>
  <c r="AD161" i="18"/>
  <c r="AD265" i="18"/>
  <c r="AD356" i="18"/>
  <c r="AD445" i="18"/>
  <c r="F161" i="19"/>
  <c r="F265" i="19"/>
  <c r="F356" i="19"/>
  <c r="F445" i="19"/>
  <c r="AD161" i="19"/>
  <c r="AD265" i="19"/>
  <c r="AD356" i="19"/>
  <c r="AD445" i="19"/>
  <c r="BA69" i="9"/>
  <c r="E161" i="18"/>
  <c r="E265" i="18"/>
  <c r="E356" i="18"/>
  <c r="E445" i="18"/>
  <c r="AC161" i="18"/>
  <c r="AC265" i="18"/>
  <c r="AC356" i="18"/>
  <c r="AC445" i="18"/>
  <c r="E161" i="19"/>
  <c r="E265" i="19"/>
  <c r="E356" i="19"/>
  <c r="E445" i="19"/>
  <c r="AC161" i="19"/>
  <c r="AC265" i="19"/>
  <c r="AC356" i="19"/>
  <c r="AC445" i="19"/>
  <c r="AZ69" i="9"/>
  <c r="Z161" i="18"/>
  <c r="Z265" i="18"/>
  <c r="Z356" i="18"/>
  <c r="Z445" i="18"/>
  <c r="AX445" i="18"/>
  <c r="Z161" i="19"/>
  <c r="Z265" i="19"/>
  <c r="Z356" i="19"/>
  <c r="Z445" i="19"/>
  <c r="AX445" i="19"/>
  <c r="AW69" i="9"/>
  <c r="Y161" i="18"/>
  <c r="Y265" i="18"/>
  <c r="Y356" i="18"/>
  <c r="Y445" i="18"/>
  <c r="AW445" i="18"/>
  <c r="Y161" i="19"/>
  <c r="Y265" i="19"/>
  <c r="Y356" i="19"/>
  <c r="Y445" i="19"/>
  <c r="AW445" i="19"/>
  <c r="AV69" i="9"/>
  <c r="X161" i="18"/>
  <c r="X265" i="18"/>
  <c r="X356" i="18"/>
  <c r="X445" i="18"/>
  <c r="AV445" i="18"/>
  <c r="X161" i="19"/>
  <c r="X265" i="19"/>
  <c r="X356" i="19"/>
  <c r="X445" i="19"/>
  <c r="AV445" i="19"/>
  <c r="AU69" i="9"/>
  <c r="W161" i="18"/>
  <c r="W265" i="18"/>
  <c r="W356" i="18"/>
  <c r="W445" i="18"/>
  <c r="AU445" i="18"/>
  <c r="W161" i="19"/>
  <c r="W265" i="19"/>
  <c r="W356" i="19"/>
  <c r="W445" i="19"/>
  <c r="AU445" i="19"/>
  <c r="AT69" i="9"/>
  <c r="V161" i="18"/>
  <c r="V265" i="18"/>
  <c r="V356" i="18"/>
  <c r="V445" i="18"/>
  <c r="AT445" i="18"/>
  <c r="V161" i="19"/>
  <c r="V265" i="19"/>
  <c r="V356" i="19"/>
  <c r="V445" i="19"/>
  <c r="AT445" i="19"/>
  <c r="AS69" i="9"/>
  <c r="U161" i="18"/>
  <c r="U265" i="18"/>
  <c r="U356" i="18"/>
  <c r="U445" i="18"/>
  <c r="AS445" i="18"/>
  <c r="U161" i="19"/>
  <c r="U265" i="19"/>
  <c r="U356" i="19"/>
  <c r="U445" i="19"/>
  <c r="AS445" i="19"/>
  <c r="AR69" i="9"/>
  <c r="T161" i="18"/>
  <c r="T265" i="18"/>
  <c r="T356" i="18"/>
  <c r="T445" i="18"/>
  <c r="AR445" i="18"/>
  <c r="T161" i="19"/>
  <c r="T265" i="19"/>
  <c r="T356" i="19"/>
  <c r="T445" i="19"/>
  <c r="AR445" i="19"/>
  <c r="AQ69" i="9"/>
  <c r="S161" i="18"/>
  <c r="S265" i="18"/>
  <c r="S356" i="18"/>
  <c r="S445" i="18"/>
  <c r="AQ445" i="18"/>
  <c r="S161" i="19"/>
  <c r="S265" i="19"/>
  <c r="S356" i="19"/>
  <c r="S445" i="19"/>
  <c r="AQ445" i="19"/>
  <c r="AP69" i="9"/>
  <c r="R161" i="18"/>
  <c r="R265" i="18"/>
  <c r="R356" i="18"/>
  <c r="R445" i="18"/>
  <c r="AP445" i="18"/>
  <c r="R161" i="19"/>
  <c r="R265" i="19"/>
  <c r="R356" i="19"/>
  <c r="R445" i="19"/>
  <c r="AP445" i="19"/>
  <c r="AO69" i="9"/>
  <c r="Q161" i="18"/>
  <c r="Q265" i="18"/>
  <c r="Q356" i="18"/>
  <c r="Q445" i="18"/>
  <c r="AO445" i="18"/>
  <c r="Q161" i="19"/>
  <c r="Q265" i="19"/>
  <c r="Q356" i="19"/>
  <c r="Q445" i="19"/>
  <c r="AO445" i="19"/>
  <c r="AN69" i="9"/>
  <c r="D264" i="18"/>
  <c r="C160" i="18"/>
  <c r="N160" i="18"/>
  <c r="N264" i="18"/>
  <c r="N355" i="18"/>
  <c r="D354" i="18"/>
  <c r="N444" i="18"/>
  <c r="AL160" i="18"/>
  <c r="AL264" i="18"/>
  <c r="AL355" i="18"/>
  <c r="AL444" i="18"/>
  <c r="D264" i="19"/>
  <c r="C160" i="19"/>
  <c r="N160" i="19"/>
  <c r="N264" i="19"/>
  <c r="N355" i="19"/>
  <c r="D354" i="19"/>
  <c r="N444" i="19"/>
  <c r="AL160" i="19"/>
  <c r="AL264" i="19"/>
  <c r="AL355" i="19"/>
  <c r="AL444" i="19"/>
  <c r="BI68" i="9"/>
  <c r="M160" i="18"/>
  <c r="M264" i="18"/>
  <c r="M355" i="18"/>
  <c r="M444" i="18"/>
  <c r="AK160" i="18"/>
  <c r="AK264" i="18"/>
  <c r="AK355" i="18"/>
  <c r="AK444" i="18"/>
  <c r="M160" i="19"/>
  <c r="M264" i="19"/>
  <c r="M355" i="19"/>
  <c r="M444" i="19"/>
  <c r="AK160" i="19"/>
  <c r="AK264" i="19"/>
  <c r="AK355" i="19"/>
  <c r="AK444" i="19"/>
  <c r="BH68" i="9"/>
  <c r="L160" i="18"/>
  <c r="L264" i="18"/>
  <c r="L355" i="18"/>
  <c r="L444" i="18"/>
  <c r="AJ160" i="18"/>
  <c r="AJ264" i="18"/>
  <c r="AJ355" i="18"/>
  <c r="AJ444" i="18"/>
  <c r="L160" i="19"/>
  <c r="L264" i="19"/>
  <c r="L355" i="19"/>
  <c r="L444" i="19"/>
  <c r="AJ160" i="19"/>
  <c r="AJ264" i="19"/>
  <c r="AJ355" i="19"/>
  <c r="AJ444" i="19"/>
  <c r="BG68" i="9"/>
  <c r="K160" i="18"/>
  <c r="K264" i="18"/>
  <c r="K355" i="18"/>
  <c r="K444" i="18"/>
  <c r="AI160" i="18"/>
  <c r="AI264" i="18"/>
  <c r="AI355" i="18"/>
  <c r="AI444" i="18"/>
  <c r="K160" i="19"/>
  <c r="K264" i="19"/>
  <c r="K355" i="19"/>
  <c r="K444" i="19"/>
  <c r="AI160" i="19"/>
  <c r="AI264" i="19"/>
  <c r="AI355" i="19"/>
  <c r="AI444" i="19"/>
  <c r="BF68" i="9"/>
  <c r="J160" i="18"/>
  <c r="J264" i="18"/>
  <c r="J355" i="18"/>
  <c r="J444" i="18"/>
  <c r="AH160" i="18"/>
  <c r="AH264" i="18"/>
  <c r="AH355" i="18"/>
  <c r="AH444" i="18"/>
  <c r="J160" i="19"/>
  <c r="J264" i="19"/>
  <c r="J355" i="19"/>
  <c r="J444" i="19"/>
  <c r="AH160" i="19"/>
  <c r="AH264" i="19"/>
  <c r="AH355" i="19"/>
  <c r="AH444" i="19"/>
  <c r="BE68" i="9"/>
  <c r="I160" i="18"/>
  <c r="I264" i="18"/>
  <c r="I355" i="18"/>
  <c r="I444" i="18"/>
  <c r="AG160" i="18"/>
  <c r="AG264" i="18"/>
  <c r="AG355" i="18"/>
  <c r="AG444" i="18"/>
  <c r="I160" i="19"/>
  <c r="I264" i="19"/>
  <c r="I355" i="19"/>
  <c r="I444" i="19"/>
  <c r="AG160" i="19"/>
  <c r="AG264" i="19"/>
  <c r="AG355" i="19"/>
  <c r="AG444" i="19"/>
  <c r="BD68" i="9"/>
  <c r="H160" i="18"/>
  <c r="H264" i="18"/>
  <c r="H355" i="18"/>
  <c r="H444" i="18"/>
  <c r="AF160" i="18"/>
  <c r="AF264" i="18"/>
  <c r="AF355" i="18"/>
  <c r="AF444" i="18"/>
  <c r="H160" i="19"/>
  <c r="H264" i="19"/>
  <c r="H355" i="19"/>
  <c r="H444" i="19"/>
  <c r="AF160" i="19"/>
  <c r="AF264" i="19"/>
  <c r="AF355" i="19"/>
  <c r="AF444" i="19"/>
  <c r="BC68" i="9"/>
  <c r="G160" i="18"/>
  <c r="G264" i="18"/>
  <c r="G355" i="18"/>
  <c r="G444" i="18"/>
  <c r="AE160" i="18"/>
  <c r="AE264" i="18"/>
  <c r="AE355" i="18"/>
  <c r="AE444" i="18"/>
  <c r="G160" i="19"/>
  <c r="G264" i="19"/>
  <c r="G355" i="19"/>
  <c r="G444" i="19"/>
  <c r="AE160" i="19"/>
  <c r="AE264" i="19"/>
  <c r="AE355" i="19"/>
  <c r="AE444" i="19"/>
  <c r="BB68" i="9"/>
  <c r="F160" i="18"/>
  <c r="F264" i="18"/>
  <c r="F355" i="18"/>
  <c r="F444" i="18"/>
  <c r="AD160" i="18"/>
  <c r="AD264" i="18"/>
  <c r="AD355" i="18"/>
  <c r="AD444" i="18"/>
  <c r="F160" i="19"/>
  <c r="F264" i="19"/>
  <c r="F355" i="19"/>
  <c r="F444" i="19"/>
  <c r="AD160" i="19"/>
  <c r="AD264" i="19"/>
  <c r="AD355" i="19"/>
  <c r="AD444" i="19"/>
  <c r="BA68" i="9"/>
  <c r="E160" i="18"/>
  <c r="E264" i="18"/>
  <c r="E355" i="18"/>
  <c r="E444" i="18"/>
  <c r="AC160" i="18"/>
  <c r="AC264" i="18"/>
  <c r="AC355" i="18"/>
  <c r="AC444" i="18"/>
  <c r="E160" i="19"/>
  <c r="E264" i="19"/>
  <c r="E355" i="19"/>
  <c r="E444" i="19"/>
  <c r="AC160" i="19"/>
  <c r="AC264" i="19"/>
  <c r="AC355" i="19"/>
  <c r="AC444" i="19"/>
  <c r="AZ68" i="9"/>
  <c r="Z160" i="18"/>
  <c r="Z264" i="18"/>
  <c r="Z355" i="18"/>
  <c r="Z444" i="18"/>
  <c r="AX444" i="18"/>
  <c r="Z160" i="19"/>
  <c r="Z264" i="19"/>
  <c r="Z355" i="19"/>
  <c r="Z444" i="19"/>
  <c r="AX444" i="19"/>
  <c r="AW68" i="9"/>
  <c r="Y160" i="18"/>
  <c r="Y264" i="18"/>
  <c r="Y355" i="18"/>
  <c r="Y444" i="18"/>
  <c r="AW444" i="18"/>
  <c r="Y160" i="19"/>
  <c r="Y264" i="19"/>
  <c r="Y355" i="19"/>
  <c r="Y444" i="19"/>
  <c r="AW444" i="19"/>
  <c r="AV68" i="9"/>
  <c r="X160" i="18"/>
  <c r="X264" i="18"/>
  <c r="X355" i="18"/>
  <c r="X444" i="18"/>
  <c r="AV444" i="18"/>
  <c r="X160" i="19"/>
  <c r="X264" i="19"/>
  <c r="X355" i="19"/>
  <c r="X444" i="19"/>
  <c r="AV444" i="19"/>
  <c r="AU68" i="9"/>
  <c r="W160" i="18"/>
  <c r="W264" i="18"/>
  <c r="W355" i="18"/>
  <c r="W444" i="18"/>
  <c r="AU444" i="18"/>
  <c r="W160" i="19"/>
  <c r="W264" i="19"/>
  <c r="W355" i="19"/>
  <c r="W444" i="19"/>
  <c r="AU444" i="19"/>
  <c r="AT68" i="9"/>
  <c r="V160" i="18"/>
  <c r="V264" i="18"/>
  <c r="V355" i="18"/>
  <c r="V444" i="18"/>
  <c r="AT444" i="18"/>
  <c r="V160" i="19"/>
  <c r="V264" i="19"/>
  <c r="V355" i="19"/>
  <c r="V444" i="19"/>
  <c r="AT444" i="19"/>
  <c r="AS68" i="9"/>
  <c r="U160" i="18"/>
  <c r="U264" i="18"/>
  <c r="U355" i="18"/>
  <c r="U444" i="18"/>
  <c r="AS444" i="18"/>
  <c r="U160" i="19"/>
  <c r="U264" i="19"/>
  <c r="U355" i="19"/>
  <c r="U444" i="19"/>
  <c r="AS444" i="19"/>
  <c r="AR68" i="9"/>
  <c r="T160" i="18"/>
  <c r="T264" i="18"/>
  <c r="T355" i="18"/>
  <c r="T444" i="18"/>
  <c r="AR444" i="18"/>
  <c r="T160" i="19"/>
  <c r="T264" i="19"/>
  <c r="T355" i="19"/>
  <c r="T444" i="19"/>
  <c r="AR444" i="19"/>
  <c r="AQ68" i="9"/>
  <c r="S160" i="18"/>
  <c r="S264" i="18"/>
  <c r="S355" i="18"/>
  <c r="S444" i="18"/>
  <c r="AQ444" i="18"/>
  <c r="S160" i="19"/>
  <c r="S264" i="19"/>
  <c r="S355" i="19"/>
  <c r="S444" i="19"/>
  <c r="AQ444" i="19"/>
  <c r="AP68" i="9"/>
  <c r="R160" i="18"/>
  <c r="R264" i="18"/>
  <c r="R355" i="18"/>
  <c r="R444" i="18"/>
  <c r="AP444" i="18"/>
  <c r="R160" i="19"/>
  <c r="R264" i="19"/>
  <c r="R355" i="19"/>
  <c r="R444" i="19"/>
  <c r="AP444" i="19"/>
  <c r="AO68" i="9"/>
  <c r="Q160" i="18"/>
  <c r="Q264" i="18"/>
  <c r="Q355" i="18"/>
  <c r="Q444" i="18"/>
  <c r="AO444" i="18"/>
  <c r="Q160" i="19"/>
  <c r="Q264" i="19"/>
  <c r="Q355" i="19"/>
  <c r="Q444" i="19"/>
  <c r="AO444" i="19"/>
  <c r="AN68" i="9"/>
  <c r="D263" i="18"/>
  <c r="C159" i="18"/>
  <c r="N159" i="18"/>
  <c r="N263" i="18"/>
  <c r="N354" i="18"/>
  <c r="D353" i="18"/>
  <c r="N443" i="18"/>
  <c r="AL159" i="18"/>
  <c r="AL263" i="18"/>
  <c r="AL354" i="18"/>
  <c r="AL443" i="18"/>
  <c r="D263" i="19"/>
  <c r="C159" i="19"/>
  <c r="N159" i="19"/>
  <c r="N263" i="19"/>
  <c r="N354" i="19"/>
  <c r="D353" i="19"/>
  <c r="N443" i="19"/>
  <c r="AL159" i="19"/>
  <c r="AL263" i="19"/>
  <c r="AL354" i="19"/>
  <c r="AL443" i="19"/>
  <c r="BI67" i="9"/>
  <c r="M159" i="18"/>
  <c r="M263" i="18"/>
  <c r="M354" i="18"/>
  <c r="M443" i="18"/>
  <c r="AK159" i="18"/>
  <c r="AK263" i="18"/>
  <c r="AK354" i="18"/>
  <c r="AK443" i="18"/>
  <c r="M159" i="19"/>
  <c r="M263" i="19"/>
  <c r="M354" i="19"/>
  <c r="M443" i="19"/>
  <c r="AK159" i="19"/>
  <c r="AK263" i="19"/>
  <c r="AK354" i="19"/>
  <c r="AK443" i="19"/>
  <c r="BH67" i="9"/>
  <c r="L159" i="18"/>
  <c r="L263" i="18"/>
  <c r="L354" i="18"/>
  <c r="L443" i="18"/>
  <c r="AJ159" i="18"/>
  <c r="AJ263" i="18"/>
  <c r="AJ354" i="18"/>
  <c r="AJ443" i="18"/>
  <c r="L159" i="19"/>
  <c r="L263" i="19"/>
  <c r="L354" i="19"/>
  <c r="L443" i="19"/>
  <c r="AJ159" i="19"/>
  <c r="AJ263" i="19"/>
  <c r="AJ354" i="19"/>
  <c r="AJ443" i="19"/>
  <c r="BG67" i="9"/>
  <c r="K159" i="18"/>
  <c r="K263" i="18"/>
  <c r="K354" i="18"/>
  <c r="K443" i="18"/>
  <c r="AI159" i="18"/>
  <c r="AI263" i="18"/>
  <c r="AI354" i="18"/>
  <c r="AI443" i="18"/>
  <c r="K159" i="19"/>
  <c r="K263" i="19"/>
  <c r="K354" i="19"/>
  <c r="K443" i="19"/>
  <c r="AI159" i="19"/>
  <c r="AI263" i="19"/>
  <c r="AI354" i="19"/>
  <c r="AI443" i="19"/>
  <c r="BF67" i="9"/>
  <c r="J159" i="18"/>
  <c r="J263" i="18"/>
  <c r="J354" i="18"/>
  <c r="J443" i="18"/>
  <c r="AH159" i="18"/>
  <c r="AH263" i="18"/>
  <c r="AH354" i="18"/>
  <c r="AH443" i="18"/>
  <c r="J159" i="19"/>
  <c r="J263" i="19"/>
  <c r="J354" i="19"/>
  <c r="J443" i="19"/>
  <c r="AH159" i="19"/>
  <c r="AH263" i="19"/>
  <c r="AH354" i="19"/>
  <c r="AH443" i="19"/>
  <c r="BE67" i="9"/>
  <c r="I159" i="18"/>
  <c r="I263" i="18"/>
  <c r="I354" i="18"/>
  <c r="I443" i="18"/>
  <c r="AG159" i="18"/>
  <c r="AG263" i="18"/>
  <c r="AG354" i="18"/>
  <c r="AG443" i="18"/>
  <c r="I159" i="19"/>
  <c r="I263" i="19"/>
  <c r="I354" i="19"/>
  <c r="I443" i="19"/>
  <c r="AG159" i="19"/>
  <c r="AG263" i="19"/>
  <c r="AG354" i="19"/>
  <c r="AG443" i="19"/>
  <c r="BD67" i="9"/>
  <c r="H159" i="18"/>
  <c r="H263" i="18"/>
  <c r="H354" i="18"/>
  <c r="H443" i="18"/>
  <c r="AF159" i="18"/>
  <c r="AF263" i="18"/>
  <c r="AF354" i="18"/>
  <c r="AF443" i="18"/>
  <c r="H159" i="19"/>
  <c r="H263" i="19"/>
  <c r="H354" i="19"/>
  <c r="H443" i="19"/>
  <c r="AF159" i="19"/>
  <c r="AF263" i="19"/>
  <c r="AF354" i="19"/>
  <c r="AF443" i="19"/>
  <c r="BC67" i="9"/>
  <c r="G159" i="18"/>
  <c r="G263" i="18"/>
  <c r="G354" i="18"/>
  <c r="G443" i="18"/>
  <c r="AE159" i="18"/>
  <c r="AE263" i="18"/>
  <c r="AE354" i="18"/>
  <c r="AE443" i="18"/>
  <c r="G159" i="19"/>
  <c r="G263" i="19"/>
  <c r="G354" i="19"/>
  <c r="G443" i="19"/>
  <c r="AE159" i="19"/>
  <c r="AE263" i="19"/>
  <c r="AE354" i="19"/>
  <c r="AE443" i="19"/>
  <c r="BB67" i="9"/>
  <c r="F159" i="18"/>
  <c r="F263" i="18"/>
  <c r="F354" i="18"/>
  <c r="F443" i="18"/>
  <c r="AD159" i="18"/>
  <c r="AD263" i="18"/>
  <c r="AD354" i="18"/>
  <c r="AD443" i="18"/>
  <c r="F159" i="19"/>
  <c r="F263" i="19"/>
  <c r="F354" i="19"/>
  <c r="F443" i="19"/>
  <c r="AD159" i="19"/>
  <c r="AD263" i="19"/>
  <c r="AD354" i="19"/>
  <c r="AD443" i="19"/>
  <c r="BA67" i="9"/>
  <c r="E159" i="18"/>
  <c r="E263" i="18"/>
  <c r="E354" i="18"/>
  <c r="E443" i="18"/>
  <c r="AC159" i="18"/>
  <c r="AC263" i="18"/>
  <c r="AC354" i="18"/>
  <c r="AC443" i="18"/>
  <c r="E159" i="19"/>
  <c r="E263" i="19"/>
  <c r="E354" i="19"/>
  <c r="E443" i="19"/>
  <c r="AC159" i="19"/>
  <c r="AC263" i="19"/>
  <c r="AC354" i="19"/>
  <c r="AC443" i="19"/>
  <c r="AZ67" i="9"/>
  <c r="Z159" i="18"/>
  <c r="Z263" i="18"/>
  <c r="Z354" i="18"/>
  <c r="Z443" i="18"/>
  <c r="AX443" i="18"/>
  <c r="Z159" i="19"/>
  <c r="Z263" i="19"/>
  <c r="Z354" i="19"/>
  <c r="Z443" i="19"/>
  <c r="AX443" i="19"/>
  <c r="AW67" i="9"/>
  <c r="Y159" i="18"/>
  <c r="Y263" i="18"/>
  <c r="Y354" i="18"/>
  <c r="Y443" i="18"/>
  <c r="AW443" i="18"/>
  <c r="Y159" i="19"/>
  <c r="Y263" i="19"/>
  <c r="Y354" i="19"/>
  <c r="Y443" i="19"/>
  <c r="AW443" i="19"/>
  <c r="AV67" i="9"/>
  <c r="X159" i="18"/>
  <c r="X263" i="18"/>
  <c r="X354" i="18"/>
  <c r="X443" i="18"/>
  <c r="AV443" i="18"/>
  <c r="X159" i="19"/>
  <c r="X263" i="19"/>
  <c r="X354" i="19"/>
  <c r="X443" i="19"/>
  <c r="AV443" i="19"/>
  <c r="AU67" i="9"/>
  <c r="W159" i="18"/>
  <c r="W263" i="18"/>
  <c r="W354" i="18"/>
  <c r="W443" i="18"/>
  <c r="AU443" i="18"/>
  <c r="W159" i="19"/>
  <c r="W263" i="19"/>
  <c r="W354" i="19"/>
  <c r="W443" i="19"/>
  <c r="AU443" i="19"/>
  <c r="AT67" i="9"/>
  <c r="V159" i="18"/>
  <c r="V263" i="18"/>
  <c r="V354" i="18"/>
  <c r="V443" i="18"/>
  <c r="AT443" i="18"/>
  <c r="V159" i="19"/>
  <c r="V263" i="19"/>
  <c r="V354" i="19"/>
  <c r="V443" i="19"/>
  <c r="AT443" i="19"/>
  <c r="AS67" i="9"/>
  <c r="U159" i="18"/>
  <c r="U263" i="18"/>
  <c r="U354" i="18"/>
  <c r="U443" i="18"/>
  <c r="AS443" i="18"/>
  <c r="U159" i="19"/>
  <c r="U263" i="19"/>
  <c r="U354" i="19"/>
  <c r="U443" i="19"/>
  <c r="AS443" i="19"/>
  <c r="AR67" i="9"/>
  <c r="T159" i="18"/>
  <c r="T263" i="18"/>
  <c r="T354" i="18"/>
  <c r="T443" i="18"/>
  <c r="AR443" i="18"/>
  <c r="T159" i="19"/>
  <c r="T263" i="19"/>
  <c r="T354" i="19"/>
  <c r="T443" i="19"/>
  <c r="AR443" i="19"/>
  <c r="AQ67" i="9"/>
  <c r="S159" i="18"/>
  <c r="S263" i="18"/>
  <c r="S354" i="18"/>
  <c r="S443" i="18"/>
  <c r="AQ443" i="18"/>
  <c r="S159" i="19"/>
  <c r="S263" i="19"/>
  <c r="S354" i="19"/>
  <c r="S443" i="19"/>
  <c r="AQ443" i="19"/>
  <c r="AP67" i="9"/>
  <c r="R159" i="18"/>
  <c r="R263" i="18"/>
  <c r="R354" i="18"/>
  <c r="R443" i="18"/>
  <c r="AP443" i="18"/>
  <c r="R159" i="19"/>
  <c r="R263" i="19"/>
  <c r="R354" i="19"/>
  <c r="R443" i="19"/>
  <c r="AP443" i="19"/>
  <c r="AO67" i="9"/>
  <c r="Q159" i="18"/>
  <c r="Q263" i="18"/>
  <c r="Q354" i="18"/>
  <c r="Q443" i="18"/>
  <c r="AO443" i="18"/>
  <c r="Q159" i="19"/>
  <c r="Q263" i="19"/>
  <c r="Q354" i="19"/>
  <c r="Q443" i="19"/>
  <c r="AO443" i="19"/>
  <c r="AN67" i="9"/>
  <c r="D262" i="18"/>
  <c r="C158" i="18"/>
  <c r="N158" i="18"/>
  <c r="N262" i="18"/>
  <c r="N353" i="18"/>
  <c r="D352" i="18"/>
  <c r="N442" i="18"/>
  <c r="AL158" i="18"/>
  <c r="AL262" i="18"/>
  <c r="AL353" i="18"/>
  <c r="AL442" i="18"/>
  <c r="D262" i="19"/>
  <c r="C158" i="19"/>
  <c r="N158" i="19"/>
  <c r="N262" i="19"/>
  <c r="N353" i="19"/>
  <c r="D352" i="19"/>
  <c r="N442" i="19"/>
  <c r="AL158" i="19"/>
  <c r="AL262" i="19"/>
  <c r="AL353" i="19"/>
  <c r="AL442" i="19"/>
  <c r="BI66" i="9"/>
  <c r="M158" i="18"/>
  <c r="M262" i="18"/>
  <c r="M353" i="18"/>
  <c r="M442" i="18"/>
  <c r="AK158" i="18"/>
  <c r="AK262" i="18"/>
  <c r="AK353" i="18"/>
  <c r="AK442" i="18"/>
  <c r="M158" i="19"/>
  <c r="M262" i="19"/>
  <c r="M353" i="19"/>
  <c r="M442" i="19"/>
  <c r="AK158" i="19"/>
  <c r="AK262" i="19"/>
  <c r="AK353" i="19"/>
  <c r="AK442" i="19"/>
  <c r="BH66" i="9"/>
  <c r="L158" i="18"/>
  <c r="L262" i="18"/>
  <c r="L353" i="18"/>
  <c r="L442" i="18"/>
  <c r="AJ158" i="18"/>
  <c r="AJ262" i="18"/>
  <c r="AJ353" i="18"/>
  <c r="AJ442" i="18"/>
  <c r="L158" i="19"/>
  <c r="L262" i="19"/>
  <c r="L353" i="19"/>
  <c r="L442" i="19"/>
  <c r="AJ158" i="19"/>
  <c r="AJ262" i="19"/>
  <c r="AJ353" i="19"/>
  <c r="AJ442" i="19"/>
  <c r="BG66" i="9"/>
  <c r="K158" i="18"/>
  <c r="K262" i="18"/>
  <c r="K353" i="18"/>
  <c r="K442" i="18"/>
  <c r="AI158" i="18"/>
  <c r="AI262" i="18"/>
  <c r="AI353" i="18"/>
  <c r="AI442" i="18"/>
  <c r="K158" i="19"/>
  <c r="K262" i="19"/>
  <c r="K353" i="19"/>
  <c r="K442" i="19"/>
  <c r="AI158" i="19"/>
  <c r="AI262" i="19"/>
  <c r="AI353" i="19"/>
  <c r="AI442" i="19"/>
  <c r="BF66" i="9"/>
  <c r="J158" i="18"/>
  <c r="J262" i="18"/>
  <c r="J353" i="18"/>
  <c r="J442" i="18"/>
  <c r="AH158" i="18"/>
  <c r="AH262" i="18"/>
  <c r="AH353" i="18"/>
  <c r="AH442" i="18"/>
  <c r="J158" i="19"/>
  <c r="J262" i="19"/>
  <c r="J353" i="19"/>
  <c r="J442" i="19"/>
  <c r="AH158" i="19"/>
  <c r="AH262" i="19"/>
  <c r="AH353" i="19"/>
  <c r="AH442" i="19"/>
  <c r="BE66" i="9"/>
  <c r="I158" i="18"/>
  <c r="I262" i="18"/>
  <c r="I353" i="18"/>
  <c r="I442" i="18"/>
  <c r="AG158" i="18"/>
  <c r="AG262" i="18"/>
  <c r="AG353" i="18"/>
  <c r="AG442" i="18"/>
  <c r="I158" i="19"/>
  <c r="I262" i="19"/>
  <c r="I353" i="19"/>
  <c r="I442" i="19"/>
  <c r="AG158" i="19"/>
  <c r="AG262" i="19"/>
  <c r="AG353" i="19"/>
  <c r="AG442" i="19"/>
  <c r="BD66" i="9"/>
  <c r="H158" i="18"/>
  <c r="H262" i="18"/>
  <c r="H353" i="18"/>
  <c r="H442" i="18"/>
  <c r="AF158" i="18"/>
  <c r="AF262" i="18"/>
  <c r="AF353" i="18"/>
  <c r="AF442" i="18"/>
  <c r="H158" i="19"/>
  <c r="H262" i="19"/>
  <c r="H353" i="19"/>
  <c r="H442" i="19"/>
  <c r="AF158" i="19"/>
  <c r="AF262" i="19"/>
  <c r="AF353" i="19"/>
  <c r="AF442" i="19"/>
  <c r="BC66" i="9"/>
  <c r="G158" i="18"/>
  <c r="G262" i="18"/>
  <c r="G353" i="18"/>
  <c r="G442" i="18"/>
  <c r="AE158" i="18"/>
  <c r="AE262" i="18"/>
  <c r="AE353" i="18"/>
  <c r="AE442" i="18"/>
  <c r="G158" i="19"/>
  <c r="G262" i="19"/>
  <c r="G353" i="19"/>
  <c r="G442" i="19"/>
  <c r="AE158" i="19"/>
  <c r="AE262" i="19"/>
  <c r="AE353" i="19"/>
  <c r="AE442" i="19"/>
  <c r="BB66" i="9"/>
  <c r="F158" i="18"/>
  <c r="F262" i="18"/>
  <c r="F353" i="18"/>
  <c r="F442" i="18"/>
  <c r="AD158" i="18"/>
  <c r="AD262" i="18"/>
  <c r="AD353" i="18"/>
  <c r="AD442" i="18"/>
  <c r="F158" i="19"/>
  <c r="F262" i="19"/>
  <c r="F353" i="19"/>
  <c r="F442" i="19"/>
  <c r="AD158" i="19"/>
  <c r="AD262" i="19"/>
  <c r="AD353" i="19"/>
  <c r="AD442" i="19"/>
  <c r="BA66" i="9"/>
  <c r="E158" i="18"/>
  <c r="E262" i="18"/>
  <c r="E353" i="18"/>
  <c r="E442" i="18"/>
  <c r="AC158" i="18"/>
  <c r="AC262" i="18"/>
  <c r="AC353" i="18"/>
  <c r="AC442" i="18"/>
  <c r="E158" i="19"/>
  <c r="E262" i="19"/>
  <c r="E353" i="19"/>
  <c r="E442" i="19"/>
  <c r="AC158" i="19"/>
  <c r="AC262" i="19"/>
  <c r="AC353" i="19"/>
  <c r="AC442" i="19"/>
  <c r="AZ66" i="9"/>
  <c r="Z158" i="18"/>
  <c r="Z262" i="18"/>
  <c r="Z353" i="18"/>
  <c r="Z442" i="18"/>
  <c r="AX442" i="18"/>
  <c r="Z158" i="19"/>
  <c r="Z262" i="19"/>
  <c r="Z353" i="19"/>
  <c r="Z442" i="19"/>
  <c r="AX442" i="19"/>
  <c r="AW66" i="9"/>
  <c r="Y158" i="18"/>
  <c r="Y262" i="18"/>
  <c r="Y353" i="18"/>
  <c r="Y442" i="18"/>
  <c r="AW442" i="18"/>
  <c r="Y158" i="19"/>
  <c r="Y262" i="19"/>
  <c r="Y353" i="19"/>
  <c r="Y442" i="19"/>
  <c r="AW442" i="19"/>
  <c r="AV66" i="9"/>
  <c r="X158" i="18"/>
  <c r="X262" i="18"/>
  <c r="X353" i="18"/>
  <c r="X442" i="18"/>
  <c r="AV442" i="18"/>
  <c r="X158" i="19"/>
  <c r="X262" i="19"/>
  <c r="X353" i="19"/>
  <c r="X442" i="19"/>
  <c r="AV442" i="19"/>
  <c r="AU66" i="9"/>
  <c r="W158" i="18"/>
  <c r="W262" i="18"/>
  <c r="W353" i="18"/>
  <c r="W442" i="18"/>
  <c r="AU442" i="18"/>
  <c r="W158" i="19"/>
  <c r="W262" i="19"/>
  <c r="W353" i="19"/>
  <c r="W442" i="19"/>
  <c r="AU442" i="19"/>
  <c r="AT66" i="9"/>
  <c r="V158" i="18"/>
  <c r="V262" i="18"/>
  <c r="V353" i="18"/>
  <c r="V442" i="18"/>
  <c r="AT442" i="18"/>
  <c r="V158" i="19"/>
  <c r="V262" i="19"/>
  <c r="V353" i="19"/>
  <c r="V442" i="19"/>
  <c r="AT442" i="19"/>
  <c r="AS66" i="9"/>
  <c r="U158" i="18"/>
  <c r="U262" i="18"/>
  <c r="U353" i="18"/>
  <c r="U442" i="18"/>
  <c r="AS442" i="18"/>
  <c r="U158" i="19"/>
  <c r="U262" i="19"/>
  <c r="U353" i="19"/>
  <c r="U442" i="19"/>
  <c r="AS442" i="19"/>
  <c r="AR66" i="9"/>
  <c r="T158" i="18"/>
  <c r="T262" i="18"/>
  <c r="T353" i="18"/>
  <c r="T442" i="18"/>
  <c r="AR442" i="18"/>
  <c r="T158" i="19"/>
  <c r="T262" i="19"/>
  <c r="T353" i="19"/>
  <c r="T442" i="19"/>
  <c r="AR442" i="19"/>
  <c r="AQ66" i="9"/>
  <c r="S158" i="18"/>
  <c r="S262" i="18"/>
  <c r="S353" i="18"/>
  <c r="S442" i="18"/>
  <c r="AQ442" i="18"/>
  <c r="S158" i="19"/>
  <c r="S262" i="19"/>
  <c r="S353" i="19"/>
  <c r="S442" i="19"/>
  <c r="AQ442" i="19"/>
  <c r="AP66" i="9"/>
  <c r="R158" i="18"/>
  <c r="R262" i="18"/>
  <c r="R353" i="18"/>
  <c r="R442" i="18"/>
  <c r="AP442" i="18"/>
  <c r="R158" i="19"/>
  <c r="R262" i="19"/>
  <c r="R353" i="19"/>
  <c r="R442" i="19"/>
  <c r="AP442" i="19"/>
  <c r="AO66" i="9"/>
  <c r="Q158" i="18"/>
  <c r="Q262" i="18"/>
  <c r="Q353" i="18"/>
  <c r="Q442" i="18"/>
  <c r="AO442" i="18"/>
  <c r="Q158" i="19"/>
  <c r="Q262" i="19"/>
  <c r="Q353" i="19"/>
  <c r="Q442" i="19"/>
  <c r="AO442" i="19"/>
  <c r="AN66" i="9"/>
  <c r="D261" i="18"/>
  <c r="C157" i="18"/>
  <c r="N157" i="18"/>
  <c r="N261" i="18"/>
  <c r="N352" i="18"/>
  <c r="D351" i="18"/>
  <c r="N441" i="18"/>
  <c r="AL157" i="18"/>
  <c r="AL261" i="18"/>
  <c r="AL352" i="18"/>
  <c r="AL441" i="18"/>
  <c r="D261" i="19"/>
  <c r="C157" i="19"/>
  <c r="N157" i="19"/>
  <c r="N261" i="19"/>
  <c r="N352" i="19"/>
  <c r="D351" i="19"/>
  <c r="N441" i="19"/>
  <c r="AL157" i="19"/>
  <c r="AL261" i="19"/>
  <c r="AL352" i="19"/>
  <c r="AL441" i="19"/>
  <c r="BI65" i="9"/>
  <c r="M157" i="18"/>
  <c r="M261" i="18"/>
  <c r="M352" i="18"/>
  <c r="M441" i="18"/>
  <c r="AK157" i="18"/>
  <c r="AK261" i="18"/>
  <c r="AK352" i="18"/>
  <c r="AK441" i="18"/>
  <c r="M157" i="19"/>
  <c r="M261" i="19"/>
  <c r="M352" i="19"/>
  <c r="M441" i="19"/>
  <c r="AK157" i="19"/>
  <c r="AK261" i="19"/>
  <c r="AK352" i="19"/>
  <c r="AK441" i="19"/>
  <c r="BH65" i="9"/>
  <c r="L157" i="18"/>
  <c r="L261" i="18"/>
  <c r="L352" i="18"/>
  <c r="L441" i="18"/>
  <c r="AJ157" i="18"/>
  <c r="AJ261" i="18"/>
  <c r="AJ352" i="18"/>
  <c r="AJ441" i="18"/>
  <c r="L157" i="19"/>
  <c r="L261" i="19"/>
  <c r="L352" i="19"/>
  <c r="L441" i="19"/>
  <c r="AJ157" i="19"/>
  <c r="AJ261" i="19"/>
  <c r="AJ352" i="19"/>
  <c r="AJ441" i="19"/>
  <c r="BG65" i="9"/>
  <c r="K157" i="18"/>
  <c r="K261" i="18"/>
  <c r="K352" i="18"/>
  <c r="K441" i="18"/>
  <c r="AI157" i="18"/>
  <c r="AI261" i="18"/>
  <c r="AI352" i="18"/>
  <c r="AI441" i="18"/>
  <c r="K157" i="19"/>
  <c r="K261" i="19"/>
  <c r="K352" i="19"/>
  <c r="K441" i="19"/>
  <c r="AI157" i="19"/>
  <c r="AI261" i="19"/>
  <c r="AI352" i="19"/>
  <c r="AI441" i="19"/>
  <c r="BF65" i="9"/>
  <c r="J157" i="18"/>
  <c r="J261" i="18"/>
  <c r="J352" i="18"/>
  <c r="J441" i="18"/>
  <c r="AH157" i="18"/>
  <c r="AH261" i="18"/>
  <c r="AH352" i="18"/>
  <c r="AH441" i="18"/>
  <c r="J157" i="19"/>
  <c r="J261" i="19"/>
  <c r="J352" i="19"/>
  <c r="J441" i="19"/>
  <c r="AH157" i="19"/>
  <c r="AH261" i="19"/>
  <c r="AH352" i="19"/>
  <c r="AH441" i="19"/>
  <c r="BE65" i="9"/>
  <c r="I157" i="18"/>
  <c r="I261" i="18"/>
  <c r="I352" i="18"/>
  <c r="I441" i="18"/>
  <c r="AG157" i="18"/>
  <c r="AG261" i="18"/>
  <c r="AG352" i="18"/>
  <c r="AG441" i="18"/>
  <c r="I157" i="19"/>
  <c r="I261" i="19"/>
  <c r="I352" i="19"/>
  <c r="I441" i="19"/>
  <c r="AG157" i="19"/>
  <c r="AG261" i="19"/>
  <c r="AG352" i="19"/>
  <c r="AG441" i="19"/>
  <c r="BD65" i="9"/>
  <c r="H157" i="18"/>
  <c r="H261" i="18"/>
  <c r="H352" i="18"/>
  <c r="H441" i="18"/>
  <c r="AF157" i="18"/>
  <c r="AF261" i="18"/>
  <c r="AF352" i="18"/>
  <c r="AF441" i="18"/>
  <c r="H157" i="19"/>
  <c r="H261" i="19"/>
  <c r="H352" i="19"/>
  <c r="H441" i="19"/>
  <c r="AF157" i="19"/>
  <c r="AF261" i="19"/>
  <c r="AF352" i="19"/>
  <c r="AF441" i="19"/>
  <c r="BC65" i="9"/>
  <c r="G157" i="18"/>
  <c r="G261" i="18"/>
  <c r="G352" i="18"/>
  <c r="G441" i="18"/>
  <c r="AE157" i="18"/>
  <c r="AE261" i="18"/>
  <c r="AE352" i="18"/>
  <c r="AE441" i="18"/>
  <c r="G157" i="19"/>
  <c r="G261" i="19"/>
  <c r="G352" i="19"/>
  <c r="G441" i="19"/>
  <c r="AE157" i="19"/>
  <c r="AE261" i="19"/>
  <c r="AE352" i="19"/>
  <c r="AE441" i="19"/>
  <c r="BB65" i="9"/>
  <c r="F157" i="18"/>
  <c r="F261" i="18"/>
  <c r="F352" i="18"/>
  <c r="F441" i="18"/>
  <c r="AD157" i="18"/>
  <c r="AD261" i="18"/>
  <c r="AD352" i="18"/>
  <c r="AD441" i="18"/>
  <c r="F157" i="19"/>
  <c r="F261" i="19"/>
  <c r="F352" i="19"/>
  <c r="F441" i="19"/>
  <c r="AD157" i="19"/>
  <c r="AD261" i="19"/>
  <c r="AD352" i="19"/>
  <c r="AD441" i="19"/>
  <c r="BA65" i="9"/>
  <c r="E157" i="18"/>
  <c r="E261" i="18"/>
  <c r="E352" i="18"/>
  <c r="E441" i="18"/>
  <c r="AC157" i="18"/>
  <c r="AC261" i="18"/>
  <c r="AC352" i="18"/>
  <c r="AC441" i="18"/>
  <c r="E157" i="19"/>
  <c r="E261" i="19"/>
  <c r="E352" i="19"/>
  <c r="E441" i="19"/>
  <c r="AC157" i="19"/>
  <c r="AC261" i="19"/>
  <c r="AC352" i="19"/>
  <c r="AC441" i="19"/>
  <c r="AZ65" i="9"/>
  <c r="Z157" i="18"/>
  <c r="Z261" i="18"/>
  <c r="Z352" i="18"/>
  <c r="Z441" i="18"/>
  <c r="AX441" i="18"/>
  <c r="Z157" i="19"/>
  <c r="Z261" i="19"/>
  <c r="Z352" i="19"/>
  <c r="Z441" i="19"/>
  <c r="AX441" i="19"/>
  <c r="AW65" i="9"/>
  <c r="Y157" i="18"/>
  <c r="Y261" i="18"/>
  <c r="Y352" i="18"/>
  <c r="Y441" i="18"/>
  <c r="AW441" i="18"/>
  <c r="Y157" i="19"/>
  <c r="Y261" i="19"/>
  <c r="Y352" i="19"/>
  <c r="Y441" i="19"/>
  <c r="AW441" i="19"/>
  <c r="AV65" i="9"/>
  <c r="X157" i="18"/>
  <c r="X261" i="18"/>
  <c r="X352" i="18"/>
  <c r="X441" i="18"/>
  <c r="AV441" i="18"/>
  <c r="X157" i="19"/>
  <c r="X261" i="19"/>
  <c r="X352" i="19"/>
  <c r="X441" i="19"/>
  <c r="AV441" i="19"/>
  <c r="AU65" i="9"/>
  <c r="W157" i="18"/>
  <c r="W261" i="18"/>
  <c r="W352" i="18"/>
  <c r="W441" i="18"/>
  <c r="AU441" i="18"/>
  <c r="W157" i="19"/>
  <c r="W261" i="19"/>
  <c r="W352" i="19"/>
  <c r="W441" i="19"/>
  <c r="AU441" i="19"/>
  <c r="AT65" i="9"/>
  <c r="V157" i="18"/>
  <c r="V261" i="18"/>
  <c r="V352" i="18"/>
  <c r="V441" i="18"/>
  <c r="AT441" i="18"/>
  <c r="V157" i="19"/>
  <c r="V261" i="19"/>
  <c r="V352" i="19"/>
  <c r="V441" i="19"/>
  <c r="AT441" i="19"/>
  <c r="AS65" i="9"/>
  <c r="U157" i="18"/>
  <c r="U261" i="18"/>
  <c r="U352" i="18"/>
  <c r="U441" i="18"/>
  <c r="AS441" i="18"/>
  <c r="U157" i="19"/>
  <c r="U261" i="19"/>
  <c r="U352" i="19"/>
  <c r="U441" i="19"/>
  <c r="AS441" i="19"/>
  <c r="AR65" i="9"/>
  <c r="T157" i="18"/>
  <c r="T261" i="18"/>
  <c r="T352" i="18"/>
  <c r="T441" i="18"/>
  <c r="AR441" i="18"/>
  <c r="T157" i="19"/>
  <c r="T261" i="19"/>
  <c r="T352" i="19"/>
  <c r="T441" i="19"/>
  <c r="AR441" i="19"/>
  <c r="AQ65" i="9"/>
  <c r="S157" i="18"/>
  <c r="S261" i="18"/>
  <c r="S352" i="18"/>
  <c r="S441" i="18"/>
  <c r="AQ441" i="18"/>
  <c r="S157" i="19"/>
  <c r="S261" i="19"/>
  <c r="S352" i="19"/>
  <c r="S441" i="19"/>
  <c r="AQ441" i="19"/>
  <c r="AP65" i="9"/>
  <c r="R157" i="18"/>
  <c r="R261" i="18"/>
  <c r="R352" i="18"/>
  <c r="R441" i="18"/>
  <c r="AP441" i="18"/>
  <c r="R157" i="19"/>
  <c r="R261" i="19"/>
  <c r="R352" i="19"/>
  <c r="R441" i="19"/>
  <c r="AP441" i="19"/>
  <c r="AO65" i="9"/>
  <c r="Q157" i="18"/>
  <c r="Q261" i="18"/>
  <c r="Q352" i="18"/>
  <c r="Q441" i="18"/>
  <c r="AO441" i="18"/>
  <c r="Q157" i="19"/>
  <c r="Q261" i="19"/>
  <c r="Q352" i="19"/>
  <c r="Q441" i="19"/>
  <c r="AO441" i="19"/>
  <c r="AN65" i="9"/>
  <c r="D260" i="18"/>
  <c r="C156" i="18"/>
  <c r="N156" i="18"/>
  <c r="N260" i="18"/>
  <c r="N351" i="18"/>
  <c r="D350" i="18"/>
  <c r="N440" i="18"/>
  <c r="AL156" i="18"/>
  <c r="AL260" i="18"/>
  <c r="AL351" i="18"/>
  <c r="AL440" i="18"/>
  <c r="D260" i="19"/>
  <c r="C156" i="19"/>
  <c r="N156" i="19"/>
  <c r="N260" i="19"/>
  <c r="N351" i="19"/>
  <c r="D350" i="19"/>
  <c r="N440" i="19"/>
  <c r="AL156" i="19"/>
  <c r="AL260" i="19"/>
  <c r="AL351" i="19"/>
  <c r="AL440" i="19"/>
  <c r="BI64" i="9"/>
  <c r="M156" i="18"/>
  <c r="M260" i="18"/>
  <c r="M351" i="18"/>
  <c r="M440" i="18"/>
  <c r="AK156" i="18"/>
  <c r="AK260" i="18"/>
  <c r="AK351" i="18"/>
  <c r="AK440" i="18"/>
  <c r="M156" i="19"/>
  <c r="M260" i="19"/>
  <c r="M351" i="19"/>
  <c r="M440" i="19"/>
  <c r="AK156" i="19"/>
  <c r="AK260" i="19"/>
  <c r="AK351" i="19"/>
  <c r="AK440" i="19"/>
  <c r="BH64" i="9"/>
  <c r="L156" i="18"/>
  <c r="L260" i="18"/>
  <c r="L351" i="18"/>
  <c r="L440" i="18"/>
  <c r="AJ156" i="18"/>
  <c r="AJ260" i="18"/>
  <c r="AJ351" i="18"/>
  <c r="AJ440" i="18"/>
  <c r="L156" i="19"/>
  <c r="L260" i="19"/>
  <c r="L351" i="19"/>
  <c r="L440" i="19"/>
  <c r="AJ156" i="19"/>
  <c r="AJ260" i="19"/>
  <c r="AJ351" i="19"/>
  <c r="AJ440" i="19"/>
  <c r="BG64" i="9"/>
  <c r="K156" i="18"/>
  <c r="K260" i="18"/>
  <c r="K351" i="18"/>
  <c r="K440" i="18"/>
  <c r="AI156" i="18"/>
  <c r="AI260" i="18"/>
  <c r="AI351" i="18"/>
  <c r="AI440" i="18"/>
  <c r="K156" i="19"/>
  <c r="K260" i="19"/>
  <c r="K351" i="19"/>
  <c r="K440" i="19"/>
  <c r="AI156" i="19"/>
  <c r="AI260" i="19"/>
  <c r="AI351" i="19"/>
  <c r="AI440" i="19"/>
  <c r="BF64" i="9"/>
  <c r="J156" i="18"/>
  <c r="J260" i="18"/>
  <c r="J351" i="18"/>
  <c r="J440" i="18"/>
  <c r="AH156" i="18"/>
  <c r="AH260" i="18"/>
  <c r="AH351" i="18"/>
  <c r="AH440" i="18"/>
  <c r="J156" i="19"/>
  <c r="J260" i="19"/>
  <c r="J351" i="19"/>
  <c r="J440" i="19"/>
  <c r="AH156" i="19"/>
  <c r="AH260" i="19"/>
  <c r="AH351" i="19"/>
  <c r="AH440" i="19"/>
  <c r="BE64" i="9"/>
  <c r="I156" i="18"/>
  <c r="I260" i="18"/>
  <c r="I351" i="18"/>
  <c r="I440" i="18"/>
  <c r="AG156" i="18"/>
  <c r="AG260" i="18"/>
  <c r="AG351" i="18"/>
  <c r="AG440" i="18"/>
  <c r="I156" i="19"/>
  <c r="I260" i="19"/>
  <c r="I351" i="19"/>
  <c r="I440" i="19"/>
  <c r="AG156" i="19"/>
  <c r="AG260" i="19"/>
  <c r="AG351" i="19"/>
  <c r="AG440" i="19"/>
  <c r="BD64" i="9"/>
  <c r="H156" i="18"/>
  <c r="H260" i="18"/>
  <c r="H351" i="18"/>
  <c r="H440" i="18"/>
  <c r="AF156" i="18"/>
  <c r="AF260" i="18"/>
  <c r="AF351" i="18"/>
  <c r="AF440" i="18"/>
  <c r="H156" i="19"/>
  <c r="H260" i="19"/>
  <c r="H351" i="19"/>
  <c r="H440" i="19"/>
  <c r="AF156" i="19"/>
  <c r="AF260" i="19"/>
  <c r="AF351" i="19"/>
  <c r="AF440" i="19"/>
  <c r="BC64" i="9"/>
  <c r="G156" i="18"/>
  <c r="G260" i="18"/>
  <c r="G351" i="18"/>
  <c r="G440" i="18"/>
  <c r="AE156" i="18"/>
  <c r="AE260" i="18"/>
  <c r="AE351" i="18"/>
  <c r="AE440" i="18"/>
  <c r="G156" i="19"/>
  <c r="G260" i="19"/>
  <c r="G351" i="19"/>
  <c r="G440" i="19"/>
  <c r="AE156" i="19"/>
  <c r="AE260" i="19"/>
  <c r="AE351" i="19"/>
  <c r="AE440" i="19"/>
  <c r="BB64" i="9"/>
  <c r="F156" i="18"/>
  <c r="F260" i="18"/>
  <c r="F351" i="18"/>
  <c r="F440" i="18"/>
  <c r="AD156" i="18"/>
  <c r="AD260" i="18"/>
  <c r="AD351" i="18"/>
  <c r="AD440" i="18"/>
  <c r="F156" i="19"/>
  <c r="F260" i="19"/>
  <c r="F351" i="19"/>
  <c r="F440" i="19"/>
  <c r="AD156" i="19"/>
  <c r="AD260" i="19"/>
  <c r="AD351" i="19"/>
  <c r="AD440" i="19"/>
  <c r="BA64" i="9"/>
  <c r="E156" i="18"/>
  <c r="E260" i="18"/>
  <c r="E351" i="18"/>
  <c r="E440" i="18"/>
  <c r="AC156" i="18"/>
  <c r="AC260" i="18"/>
  <c r="AC351" i="18"/>
  <c r="AC440" i="18"/>
  <c r="E156" i="19"/>
  <c r="E260" i="19"/>
  <c r="E351" i="19"/>
  <c r="E440" i="19"/>
  <c r="AC156" i="19"/>
  <c r="AC260" i="19"/>
  <c r="AC351" i="19"/>
  <c r="AC440" i="19"/>
  <c r="AZ64" i="9"/>
  <c r="Z156" i="18"/>
  <c r="Z260" i="18"/>
  <c r="Z351" i="18"/>
  <c r="Z440" i="18"/>
  <c r="AX440" i="18"/>
  <c r="Z156" i="19"/>
  <c r="Z260" i="19"/>
  <c r="Z351" i="19"/>
  <c r="Z440" i="19"/>
  <c r="AX440" i="19"/>
  <c r="AW64" i="9"/>
  <c r="Y156" i="18"/>
  <c r="Y260" i="18"/>
  <c r="Y351" i="18"/>
  <c r="Y440" i="18"/>
  <c r="AW440" i="18"/>
  <c r="Y156" i="19"/>
  <c r="Y260" i="19"/>
  <c r="Y351" i="19"/>
  <c r="Y440" i="19"/>
  <c r="AW440" i="19"/>
  <c r="AV64" i="9"/>
  <c r="X156" i="18"/>
  <c r="X260" i="18"/>
  <c r="X351" i="18"/>
  <c r="X440" i="18"/>
  <c r="AV440" i="18"/>
  <c r="X156" i="19"/>
  <c r="X260" i="19"/>
  <c r="X351" i="19"/>
  <c r="X440" i="19"/>
  <c r="AV440" i="19"/>
  <c r="AU64" i="9"/>
  <c r="W156" i="18"/>
  <c r="W260" i="18"/>
  <c r="W351" i="18"/>
  <c r="W440" i="18"/>
  <c r="AU440" i="18"/>
  <c r="W156" i="19"/>
  <c r="W260" i="19"/>
  <c r="W351" i="19"/>
  <c r="W440" i="19"/>
  <c r="AU440" i="19"/>
  <c r="AT64" i="9"/>
  <c r="V156" i="18"/>
  <c r="V260" i="18"/>
  <c r="V351" i="18"/>
  <c r="V440" i="18"/>
  <c r="AT440" i="18"/>
  <c r="V156" i="19"/>
  <c r="V260" i="19"/>
  <c r="V351" i="19"/>
  <c r="V440" i="19"/>
  <c r="AT440" i="19"/>
  <c r="AS64" i="9"/>
  <c r="U156" i="18"/>
  <c r="U260" i="18"/>
  <c r="U351" i="18"/>
  <c r="U440" i="18"/>
  <c r="AS440" i="18"/>
  <c r="U156" i="19"/>
  <c r="U260" i="19"/>
  <c r="U351" i="19"/>
  <c r="U440" i="19"/>
  <c r="AS440" i="19"/>
  <c r="AR64" i="9"/>
  <c r="T156" i="18"/>
  <c r="T260" i="18"/>
  <c r="T351" i="18"/>
  <c r="T440" i="18"/>
  <c r="AR440" i="18"/>
  <c r="T156" i="19"/>
  <c r="T260" i="19"/>
  <c r="T351" i="19"/>
  <c r="T440" i="19"/>
  <c r="AR440" i="19"/>
  <c r="AQ64" i="9"/>
  <c r="S156" i="18"/>
  <c r="S260" i="18"/>
  <c r="S351" i="18"/>
  <c r="S440" i="18"/>
  <c r="AQ440" i="18"/>
  <c r="S156" i="19"/>
  <c r="S260" i="19"/>
  <c r="S351" i="19"/>
  <c r="S440" i="19"/>
  <c r="AQ440" i="19"/>
  <c r="AP64" i="9"/>
  <c r="R156" i="18"/>
  <c r="R260" i="18"/>
  <c r="R351" i="18"/>
  <c r="R440" i="18"/>
  <c r="AP440" i="18"/>
  <c r="R156" i="19"/>
  <c r="R260" i="19"/>
  <c r="R351" i="19"/>
  <c r="R440" i="19"/>
  <c r="AP440" i="19"/>
  <c r="AO64" i="9"/>
  <c r="Q156" i="18"/>
  <c r="Q260" i="18"/>
  <c r="Q351" i="18"/>
  <c r="Q440" i="18"/>
  <c r="AO440" i="18"/>
  <c r="Q156" i="19"/>
  <c r="Q260" i="19"/>
  <c r="Q351" i="19"/>
  <c r="Q440" i="19"/>
  <c r="AO440" i="19"/>
  <c r="AN64" i="9"/>
  <c r="D259" i="18"/>
  <c r="C155" i="18"/>
  <c r="N155" i="18"/>
  <c r="N259" i="18"/>
  <c r="N350" i="18"/>
  <c r="D349" i="18"/>
  <c r="N439" i="18"/>
  <c r="AL155" i="18"/>
  <c r="AL259" i="18"/>
  <c r="AL350" i="18"/>
  <c r="AL439" i="18"/>
  <c r="D259" i="19"/>
  <c r="C155" i="19"/>
  <c r="N155" i="19"/>
  <c r="N259" i="19"/>
  <c r="N350" i="19"/>
  <c r="D349" i="19"/>
  <c r="N439" i="19"/>
  <c r="AL155" i="19"/>
  <c r="AL259" i="19"/>
  <c r="AL350" i="19"/>
  <c r="AL439" i="19"/>
  <c r="BI63" i="9"/>
  <c r="M155" i="18"/>
  <c r="M259" i="18"/>
  <c r="M350" i="18"/>
  <c r="M439" i="18"/>
  <c r="AK155" i="18"/>
  <c r="AK259" i="18"/>
  <c r="AK350" i="18"/>
  <c r="AK439" i="18"/>
  <c r="M155" i="19"/>
  <c r="M259" i="19"/>
  <c r="M350" i="19"/>
  <c r="M439" i="19"/>
  <c r="AK155" i="19"/>
  <c r="AK259" i="19"/>
  <c r="AK350" i="19"/>
  <c r="AK439" i="19"/>
  <c r="BH63" i="9"/>
  <c r="L155" i="18"/>
  <c r="L259" i="18"/>
  <c r="L350" i="18"/>
  <c r="L439" i="18"/>
  <c r="AJ155" i="18"/>
  <c r="AJ259" i="18"/>
  <c r="AJ350" i="18"/>
  <c r="AJ439" i="18"/>
  <c r="L155" i="19"/>
  <c r="L259" i="19"/>
  <c r="L350" i="19"/>
  <c r="L439" i="19"/>
  <c r="AJ155" i="19"/>
  <c r="AJ259" i="19"/>
  <c r="AJ350" i="19"/>
  <c r="AJ439" i="19"/>
  <c r="BG63" i="9"/>
  <c r="K155" i="18"/>
  <c r="K259" i="18"/>
  <c r="K350" i="18"/>
  <c r="K439" i="18"/>
  <c r="AI155" i="18"/>
  <c r="AI259" i="18"/>
  <c r="AI350" i="18"/>
  <c r="AI439" i="18"/>
  <c r="K155" i="19"/>
  <c r="K259" i="19"/>
  <c r="K350" i="19"/>
  <c r="K439" i="19"/>
  <c r="AI155" i="19"/>
  <c r="AI259" i="19"/>
  <c r="AI350" i="19"/>
  <c r="AI439" i="19"/>
  <c r="BF63" i="9"/>
  <c r="J155" i="18"/>
  <c r="J259" i="18"/>
  <c r="J350" i="18"/>
  <c r="J439" i="18"/>
  <c r="AH155" i="18"/>
  <c r="AH259" i="18"/>
  <c r="AH350" i="18"/>
  <c r="AH439" i="18"/>
  <c r="J155" i="19"/>
  <c r="J259" i="19"/>
  <c r="J350" i="19"/>
  <c r="J439" i="19"/>
  <c r="AH155" i="19"/>
  <c r="AH259" i="19"/>
  <c r="AH350" i="19"/>
  <c r="AH439" i="19"/>
  <c r="BE63" i="9"/>
  <c r="I155" i="18"/>
  <c r="I259" i="18"/>
  <c r="I350" i="18"/>
  <c r="I439" i="18"/>
  <c r="AG155" i="18"/>
  <c r="AG259" i="18"/>
  <c r="AG350" i="18"/>
  <c r="AG439" i="18"/>
  <c r="I155" i="19"/>
  <c r="I259" i="19"/>
  <c r="I350" i="19"/>
  <c r="I439" i="19"/>
  <c r="AG155" i="19"/>
  <c r="AG259" i="19"/>
  <c r="AG350" i="19"/>
  <c r="AG439" i="19"/>
  <c r="BD63" i="9"/>
  <c r="H155" i="18"/>
  <c r="H259" i="18"/>
  <c r="H350" i="18"/>
  <c r="H439" i="18"/>
  <c r="AF155" i="18"/>
  <c r="AF259" i="18"/>
  <c r="AF350" i="18"/>
  <c r="AF439" i="18"/>
  <c r="H155" i="19"/>
  <c r="H259" i="19"/>
  <c r="H350" i="19"/>
  <c r="H439" i="19"/>
  <c r="AF155" i="19"/>
  <c r="AF259" i="19"/>
  <c r="AF350" i="19"/>
  <c r="AF439" i="19"/>
  <c r="BC63" i="9"/>
  <c r="G155" i="18"/>
  <c r="G259" i="18"/>
  <c r="G350" i="18"/>
  <c r="G439" i="18"/>
  <c r="AE155" i="18"/>
  <c r="AE259" i="18"/>
  <c r="AE350" i="18"/>
  <c r="AE439" i="18"/>
  <c r="G155" i="19"/>
  <c r="G259" i="19"/>
  <c r="G350" i="19"/>
  <c r="G439" i="19"/>
  <c r="AE155" i="19"/>
  <c r="AE259" i="19"/>
  <c r="AE350" i="19"/>
  <c r="AE439" i="19"/>
  <c r="BB63" i="9"/>
  <c r="F155" i="18"/>
  <c r="F259" i="18"/>
  <c r="F350" i="18"/>
  <c r="F439" i="18"/>
  <c r="AD155" i="18"/>
  <c r="AD259" i="18"/>
  <c r="AD350" i="18"/>
  <c r="AD439" i="18"/>
  <c r="F155" i="19"/>
  <c r="F259" i="19"/>
  <c r="F350" i="19"/>
  <c r="F439" i="19"/>
  <c r="AD155" i="19"/>
  <c r="AD259" i="19"/>
  <c r="AD350" i="19"/>
  <c r="AD439" i="19"/>
  <c r="BA63" i="9"/>
  <c r="E155" i="18"/>
  <c r="E259" i="18"/>
  <c r="E350" i="18"/>
  <c r="E439" i="18"/>
  <c r="AC155" i="18"/>
  <c r="AC259" i="18"/>
  <c r="AC350" i="18"/>
  <c r="AC439" i="18"/>
  <c r="E155" i="19"/>
  <c r="E259" i="19"/>
  <c r="E350" i="19"/>
  <c r="E439" i="19"/>
  <c r="AC155" i="19"/>
  <c r="AC259" i="19"/>
  <c r="AC350" i="19"/>
  <c r="AC439" i="19"/>
  <c r="AZ63" i="9"/>
  <c r="Z155" i="18"/>
  <c r="Z259" i="18"/>
  <c r="Z350" i="18"/>
  <c r="Z439" i="18"/>
  <c r="AX439" i="18"/>
  <c r="Z155" i="19"/>
  <c r="Z259" i="19"/>
  <c r="Z350" i="19"/>
  <c r="Z439" i="19"/>
  <c r="AX439" i="19"/>
  <c r="AW63" i="9"/>
  <c r="Y155" i="18"/>
  <c r="Y259" i="18"/>
  <c r="Y350" i="18"/>
  <c r="Y439" i="18"/>
  <c r="AW439" i="18"/>
  <c r="Y155" i="19"/>
  <c r="Y259" i="19"/>
  <c r="Y350" i="19"/>
  <c r="Y439" i="19"/>
  <c r="AW439" i="19"/>
  <c r="AV63" i="9"/>
  <c r="X155" i="18"/>
  <c r="X259" i="18"/>
  <c r="X350" i="18"/>
  <c r="X439" i="18"/>
  <c r="AV439" i="18"/>
  <c r="X155" i="19"/>
  <c r="X259" i="19"/>
  <c r="X350" i="19"/>
  <c r="X439" i="19"/>
  <c r="AV439" i="19"/>
  <c r="AU63" i="9"/>
  <c r="W155" i="18"/>
  <c r="W259" i="18"/>
  <c r="W350" i="18"/>
  <c r="W439" i="18"/>
  <c r="AU439" i="18"/>
  <c r="W155" i="19"/>
  <c r="W259" i="19"/>
  <c r="W350" i="19"/>
  <c r="W439" i="19"/>
  <c r="AU439" i="19"/>
  <c r="AT63" i="9"/>
  <c r="V155" i="18"/>
  <c r="V259" i="18"/>
  <c r="V350" i="18"/>
  <c r="V439" i="18"/>
  <c r="AT439" i="18"/>
  <c r="V155" i="19"/>
  <c r="V259" i="19"/>
  <c r="V350" i="19"/>
  <c r="V439" i="19"/>
  <c r="AT439" i="19"/>
  <c r="AS63" i="9"/>
  <c r="U155" i="18"/>
  <c r="U259" i="18"/>
  <c r="U350" i="18"/>
  <c r="U439" i="18"/>
  <c r="AS439" i="18"/>
  <c r="U155" i="19"/>
  <c r="U259" i="19"/>
  <c r="U350" i="19"/>
  <c r="U439" i="19"/>
  <c r="AS439" i="19"/>
  <c r="AR63" i="9"/>
  <c r="T155" i="18"/>
  <c r="T259" i="18"/>
  <c r="T350" i="18"/>
  <c r="T439" i="18"/>
  <c r="AR439" i="18"/>
  <c r="T155" i="19"/>
  <c r="T259" i="19"/>
  <c r="T350" i="19"/>
  <c r="T439" i="19"/>
  <c r="AR439" i="19"/>
  <c r="AQ63" i="9"/>
  <c r="S155" i="18"/>
  <c r="S259" i="18"/>
  <c r="S350" i="18"/>
  <c r="S439" i="18"/>
  <c r="AQ439" i="18"/>
  <c r="S155" i="19"/>
  <c r="S259" i="19"/>
  <c r="S350" i="19"/>
  <c r="S439" i="19"/>
  <c r="AQ439" i="19"/>
  <c r="AP63" i="9"/>
  <c r="R155" i="18"/>
  <c r="R259" i="18"/>
  <c r="R350" i="18"/>
  <c r="R439" i="18"/>
  <c r="AP439" i="18"/>
  <c r="R155" i="19"/>
  <c r="R259" i="19"/>
  <c r="R350" i="19"/>
  <c r="R439" i="19"/>
  <c r="AP439" i="19"/>
  <c r="AO63" i="9"/>
  <c r="Q155" i="18"/>
  <c r="Q259" i="18"/>
  <c r="Q350" i="18"/>
  <c r="Q439" i="18"/>
  <c r="AO439" i="18"/>
  <c r="Q155" i="19"/>
  <c r="Q259" i="19"/>
  <c r="Q350" i="19"/>
  <c r="Q439" i="19"/>
  <c r="AO439" i="19"/>
  <c r="AN63" i="9"/>
  <c r="D258" i="18"/>
  <c r="C154" i="18"/>
  <c r="N154" i="18"/>
  <c r="N258" i="18"/>
  <c r="N349" i="18"/>
  <c r="D348" i="18"/>
  <c r="N438" i="18"/>
  <c r="AL154" i="18"/>
  <c r="AL258" i="18"/>
  <c r="AL349" i="18"/>
  <c r="AL438" i="18"/>
  <c r="D258" i="19"/>
  <c r="C154" i="19"/>
  <c r="N154" i="19"/>
  <c r="N258" i="19"/>
  <c r="N349" i="19"/>
  <c r="D348" i="19"/>
  <c r="N438" i="19"/>
  <c r="AL154" i="19"/>
  <c r="AL258" i="19"/>
  <c r="AL349" i="19"/>
  <c r="AL438" i="19"/>
  <c r="BI62" i="9"/>
  <c r="M154" i="18"/>
  <c r="M258" i="18"/>
  <c r="M349" i="18"/>
  <c r="M438" i="18"/>
  <c r="AK154" i="18"/>
  <c r="AK258" i="18"/>
  <c r="AK349" i="18"/>
  <c r="AK438" i="18"/>
  <c r="M154" i="19"/>
  <c r="M258" i="19"/>
  <c r="M349" i="19"/>
  <c r="M438" i="19"/>
  <c r="AK154" i="19"/>
  <c r="AK258" i="19"/>
  <c r="AK349" i="19"/>
  <c r="AK438" i="19"/>
  <c r="BH62" i="9"/>
  <c r="L154" i="18"/>
  <c r="L258" i="18"/>
  <c r="L349" i="18"/>
  <c r="L438" i="18"/>
  <c r="AJ154" i="18"/>
  <c r="AJ258" i="18"/>
  <c r="AJ349" i="18"/>
  <c r="AJ438" i="18"/>
  <c r="L154" i="19"/>
  <c r="L258" i="19"/>
  <c r="L349" i="19"/>
  <c r="L438" i="19"/>
  <c r="AJ154" i="19"/>
  <c r="AJ258" i="19"/>
  <c r="AJ349" i="19"/>
  <c r="AJ438" i="19"/>
  <c r="BG62" i="9"/>
  <c r="K154" i="18"/>
  <c r="K258" i="18"/>
  <c r="K349" i="18"/>
  <c r="K438" i="18"/>
  <c r="AI154" i="18"/>
  <c r="AI258" i="18"/>
  <c r="AI349" i="18"/>
  <c r="AI438" i="18"/>
  <c r="K154" i="19"/>
  <c r="K258" i="19"/>
  <c r="K349" i="19"/>
  <c r="K438" i="19"/>
  <c r="AI154" i="19"/>
  <c r="AI258" i="19"/>
  <c r="AI349" i="19"/>
  <c r="AI438" i="19"/>
  <c r="BF62" i="9"/>
  <c r="J154" i="18"/>
  <c r="J258" i="18"/>
  <c r="J349" i="18"/>
  <c r="J438" i="18"/>
  <c r="AH154" i="18"/>
  <c r="AH258" i="18"/>
  <c r="AH349" i="18"/>
  <c r="AH438" i="18"/>
  <c r="J154" i="19"/>
  <c r="J258" i="19"/>
  <c r="J349" i="19"/>
  <c r="J438" i="19"/>
  <c r="AH154" i="19"/>
  <c r="AH258" i="19"/>
  <c r="AH349" i="19"/>
  <c r="AH438" i="19"/>
  <c r="BE62" i="9"/>
  <c r="I154" i="18"/>
  <c r="I258" i="18"/>
  <c r="I349" i="18"/>
  <c r="I438" i="18"/>
  <c r="AG154" i="18"/>
  <c r="AG258" i="18"/>
  <c r="AG349" i="18"/>
  <c r="AG438" i="18"/>
  <c r="I154" i="19"/>
  <c r="I258" i="19"/>
  <c r="I349" i="19"/>
  <c r="I438" i="19"/>
  <c r="AG154" i="19"/>
  <c r="AG258" i="19"/>
  <c r="AG349" i="19"/>
  <c r="AG438" i="19"/>
  <c r="BD62" i="9"/>
  <c r="H154" i="18"/>
  <c r="H258" i="18"/>
  <c r="H349" i="18"/>
  <c r="H438" i="18"/>
  <c r="AF154" i="18"/>
  <c r="AF258" i="18"/>
  <c r="AF349" i="18"/>
  <c r="AF438" i="18"/>
  <c r="H154" i="19"/>
  <c r="H258" i="19"/>
  <c r="H349" i="19"/>
  <c r="H438" i="19"/>
  <c r="AF154" i="19"/>
  <c r="AF258" i="19"/>
  <c r="AF349" i="19"/>
  <c r="AF438" i="19"/>
  <c r="BC62" i="9"/>
  <c r="G154" i="18"/>
  <c r="G258" i="18"/>
  <c r="G349" i="18"/>
  <c r="G438" i="18"/>
  <c r="AE154" i="18"/>
  <c r="AE258" i="18"/>
  <c r="AE349" i="18"/>
  <c r="AE438" i="18"/>
  <c r="G154" i="19"/>
  <c r="G258" i="19"/>
  <c r="G349" i="19"/>
  <c r="G438" i="19"/>
  <c r="AE154" i="19"/>
  <c r="AE258" i="19"/>
  <c r="AE349" i="19"/>
  <c r="AE438" i="19"/>
  <c r="BB62" i="9"/>
  <c r="F154" i="18"/>
  <c r="F258" i="18"/>
  <c r="F349" i="18"/>
  <c r="F438" i="18"/>
  <c r="AD154" i="18"/>
  <c r="AD258" i="18"/>
  <c r="AD349" i="18"/>
  <c r="AD438" i="18"/>
  <c r="F154" i="19"/>
  <c r="F258" i="19"/>
  <c r="F349" i="19"/>
  <c r="F438" i="19"/>
  <c r="AD154" i="19"/>
  <c r="AD258" i="19"/>
  <c r="AD349" i="19"/>
  <c r="AD438" i="19"/>
  <c r="BA62" i="9"/>
  <c r="E154" i="18"/>
  <c r="E258" i="18"/>
  <c r="E349" i="18"/>
  <c r="E438" i="18"/>
  <c r="AC154" i="18"/>
  <c r="AC258" i="18"/>
  <c r="AC349" i="18"/>
  <c r="AC438" i="18"/>
  <c r="E154" i="19"/>
  <c r="E258" i="19"/>
  <c r="E349" i="19"/>
  <c r="E438" i="19"/>
  <c r="AC154" i="19"/>
  <c r="AC258" i="19"/>
  <c r="AC349" i="19"/>
  <c r="AC438" i="19"/>
  <c r="AZ62" i="9"/>
  <c r="Z154" i="18"/>
  <c r="Z258" i="18"/>
  <c r="Z349" i="18"/>
  <c r="Z438" i="18"/>
  <c r="AX438" i="18"/>
  <c r="Z154" i="19"/>
  <c r="Z258" i="19"/>
  <c r="Z349" i="19"/>
  <c r="Z438" i="19"/>
  <c r="AX438" i="19"/>
  <c r="AW62" i="9"/>
  <c r="Y154" i="18"/>
  <c r="Y258" i="18"/>
  <c r="Y349" i="18"/>
  <c r="Y438" i="18"/>
  <c r="AW438" i="18"/>
  <c r="Y154" i="19"/>
  <c r="Y258" i="19"/>
  <c r="Y349" i="19"/>
  <c r="Y438" i="19"/>
  <c r="AW438" i="19"/>
  <c r="AV62" i="9"/>
  <c r="X154" i="18"/>
  <c r="X258" i="18"/>
  <c r="X349" i="18"/>
  <c r="X438" i="18"/>
  <c r="AV438" i="18"/>
  <c r="X154" i="19"/>
  <c r="X258" i="19"/>
  <c r="X349" i="19"/>
  <c r="X438" i="19"/>
  <c r="AV438" i="19"/>
  <c r="AU62" i="9"/>
  <c r="W154" i="18"/>
  <c r="W258" i="18"/>
  <c r="W349" i="18"/>
  <c r="W438" i="18"/>
  <c r="AU438" i="18"/>
  <c r="W154" i="19"/>
  <c r="W258" i="19"/>
  <c r="W349" i="19"/>
  <c r="W438" i="19"/>
  <c r="AU438" i="19"/>
  <c r="AT62" i="9"/>
  <c r="V154" i="18"/>
  <c r="V258" i="18"/>
  <c r="V349" i="18"/>
  <c r="V438" i="18"/>
  <c r="AT438" i="18"/>
  <c r="V154" i="19"/>
  <c r="V258" i="19"/>
  <c r="V349" i="19"/>
  <c r="V438" i="19"/>
  <c r="AT438" i="19"/>
  <c r="AS62" i="9"/>
  <c r="U154" i="18"/>
  <c r="U258" i="18"/>
  <c r="U349" i="18"/>
  <c r="U438" i="18"/>
  <c r="AS438" i="18"/>
  <c r="U154" i="19"/>
  <c r="U258" i="19"/>
  <c r="U349" i="19"/>
  <c r="U438" i="19"/>
  <c r="AS438" i="19"/>
  <c r="AR62" i="9"/>
  <c r="T154" i="18"/>
  <c r="T258" i="18"/>
  <c r="T349" i="18"/>
  <c r="T438" i="18"/>
  <c r="AR438" i="18"/>
  <c r="T154" i="19"/>
  <c r="T258" i="19"/>
  <c r="T349" i="19"/>
  <c r="T438" i="19"/>
  <c r="AR438" i="19"/>
  <c r="AQ62" i="9"/>
  <c r="S154" i="18"/>
  <c r="S258" i="18"/>
  <c r="S349" i="18"/>
  <c r="S438" i="18"/>
  <c r="AQ438" i="18"/>
  <c r="S154" i="19"/>
  <c r="S258" i="19"/>
  <c r="S349" i="19"/>
  <c r="S438" i="19"/>
  <c r="AQ438" i="19"/>
  <c r="AP62" i="9"/>
  <c r="R154" i="18"/>
  <c r="R258" i="18"/>
  <c r="R349" i="18"/>
  <c r="R438" i="18"/>
  <c r="AP438" i="18"/>
  <c r="R154" i="19"/>
  <c r="R258" i="19"/>
  <c r="R349" i="19"/>
  <c r="R438" i="19"/>
  <c r="AP438" i="19"/>
  <c r="AO62" i="9"/>
  <c r="Q154" i="18"/>
  <c r="Q258" i="18"/>
  <c r="Q349" i="18"/>
  <c r="Q438" i="18"/>
  <c r="AO438" i="18"/>
  <c r="Q154" i="19"/>
  <c r="Q258" i="19"/>
  <c r="Q349" i="19"/>
  <c r="Q438" i="19"/>
  <c r="AO438" i="19"/>
  <c r="AN62" i="9"/>
  <c r="D257" i="18"/>
  <c r="C153" i="18"/>
  <c r="N153" i="18"/>
  <c r="N257" i="18"/>
  <c r="N348" i="18"/>
  <c r="D347" i="18"/>
  <c r="N437" i="18"/>
  <c r="AL153" i="18"/>
  <c r="AL257" i="18"/>
  <c r="AL348" i="18"/>
  <c r="AL437" i="18"/>
  <c r="D257" i="19"/>
  <c r="C153" i="19"/>
  <c r="N153" i="19"/>
  <c r="N257" i="19"/>
  <c r="N348" i="19"/>
  <c r="D347" i="19"/>
  <c r="N437" i="19"/>
  <c r="AL153" i="19"/>
  <c r="AL257" i="19"/>
  <c r="AL348" i="19"/>
  <c r="AL437" i="19"/>
  <c r="BI61" i="9"/>
  <c r="M153" i="18"/>
  <c r="M257" i="18"/>
  <c r="M348" i="18"/>
  <c r="M437" i="18"/>
  <c r="AK153" i="18"/>
  <c r="AK257" i="18"/>
  <c r="AK348" i="18"/>
  <c r="AK437" i="18"/>
  <c r="M153" i="19"/>
  <c r="M257" i="19"/>
  <c r="M348" i="19"/>
  <c r="M437" i="19"/>
  <c r="AK153" i="19"/>
  <c r="AK257" i="19"/>
  <c r="AK348" i="19"/>
  <c r="AK437" i="19"/>
  <c r="BH61" i="9"/>
  <c r="L153" i="18"/>
  <c r="L257" i="18"/>
  <c r="L348" i="18"/>
  <c r="L437" i="18"/>
  <c r="AJ153" i="18"/>
  <c r="AJ257" i="18"/>
  <c r="AJ348" i="18"/>
  <c r="AJ437" i="18"/>
  <c r="L153" i="19"/>
  <c r="L257" i="19"/>
  <c r="L348" i="19"/>
  <c r="L437" i="19"/>
  <c r="AJ153" i="19"/>
  <c r="AJ257" i="19"/>
  <c r="AJ348" i="19"/>
  <c r="AJ437" i="19"/>
  <c r="BG61" i="9"/>
  <c r="K153" i="18"/>
  <c r="K257" i="18"/>
  <c r="K348" i="18"/>
  <c r="K437" i="18"/>
  <c r="AI153" i="18"/>
  <c r="AI257" i="18"/>
  <c r="AI348" i="18"/>
  <c r="AI437" i="18"/>
  <c r="K153" i="19"/>
  <c r="K257" i="19"/>
  <c r="K348" i="19"/>
  <c r="K437" i="19"/>
  <c r="AI153" i="19"/>
  <c r="AI257" i="19"/>
  <c r="AI348" i="19"/>
  <c r="AI437" i="19"/>
  <c r="BF61" i="9"/>
  <c r="J153" i="18"/>
  <c r="J257" i="18"/>
  <c r="J348" i="18"/>
  <c r="J437" i="18"/>
  <c r="AH153" i="18"/>
  <c r="AH257" i="18"/>
  <c r="AH348" i="18"/>
  <c r="AH437" i="18"/>
  <c r="J153" i="19"/>
  <c r="J257" i="19"/>
  <c r="J348" i="19"/>
  <c r="J437" i="19"/>
  <c r="AH153" i="19"/>
  <c r="AH257" i="19"/>
  <c r="AH348" i="19"/>
  <c r="AH437" i="19"/>
  <c r="BE61" i="9"/>
  <c r="I153" i="18"/>
  <c r="I257" i="18"/>
  <c r="I348" i="18"/>
  <c r="I437" i="18"/>
  <c r="AG153" i="18"/>
  <c r="AG257" i="18"/>
  <c r="AG348" i="18"/>
  <c r="AG437" i="18"/>
  <c r="I153" i="19"/>
  <c r="I257" i="19"/>
  <c r="I348" i="19"/>
  <c r="I437" i="19"/>
  <c r="AG153" i="19"/>
  <c r="AG257" i="19"/>
  <c r="AG348" i="19"/>
  <c r="AG437" i="19"/>
  <c r="BD61" i="9"/>
  <c r="H153" i="18"/>
  <c r="H257" i="18"/>
  <c r="H348" i="18"/>
  <c r="H437" i="18"/>
  <c r="AF153" i="18"/>
  <c r="AF257" i="18"/>
  <c r="AF348" i="18"/>
  <c r="AF437" i="18"/>
  <c r="H153" i="19"/>
  <c r="H257" i="19"/>
  <c r="H348" i="19"/>
  <c r="H437" i="19"/>
  <c r="AF153" i="19"/>
  <c r="AF257" i="19"/>
  <c r="AF348" i="19"/>
  <c r="AF437" i="19"/>
  <c r="BC61" i="9"/>
  <c r="G153" i="18"/>
  <c r="G257" i="18"/>
  <c r="G348" i="18"/>
  <c r="G437" i="18"/>
  <c r="AE153" i="18"/>
  <c r="AE257" i="18"/>
  <c r="AE348" i="18"/>
  <c r="AE437" i="18"/>
  <c r="G153" i="19"/>
  <c r="G257" i="19"/>
  <c r="G348" i="19"/>
  <c r="G437" i="19"/>
  <c r="AE153" i="19"/>
  <c r="AE257" i="19"/>
  <c r="AE348" i="19"/>
  <c r="AE437" i="19"/>
  <c r="BB61" i="9"/>
  <c r="F153" i="18"/>
  <c r="F257" i="18"/>
  <c r="F348" i="18"/>
  <c r="F437" i="18"/>
  <c r="AD153" i="18"/>
  <c r="AD257" i="18"/>
  <c r="AD348" i="18"/>
  <c r="AD437" i="18"/>
  <c r="F153" i="19"/>
  <c r="F257" i="19"/>
  <c r="F348" i="19"/>
  <c r="F437" i="19"/>
  <c r="AD153" i="19"/>
  <c r="AD257" i="19"/>
  <c r="AD348" i="19"/>
  <c r="AD437" i="19"/>
  <c r="BA61" i="9"/>
  <c r="E153" i="18"/>
  <c r="E257" i="18"/>
  <c r="E348" i="18"/>
  <c r="E437" i="18"/>
  <c r="AC153" i="18"/>
  <c r="AC257" i="18"/>
  <c r="AC348" i="18"/>
  <c r="AC437" i="18"/>
  <c r="E153" i="19"/>
  <c r="E257" i="19"/>
  <c r="E348" i="19"/>
  <c r="E437" i="19"/>
  <c r="AC153" i="19"/>
  <c r="AC257" i="19"/>
  <c r="AC348" i="19"/>
  <c r="AC437" i="19"/>
  <c r="AZ61" i="9"/>
  <c r="Z153" i="18"/>
  <c r="Z257" i="18"/>
  <c r="Z348" i="18"/>
  <c r="Z437" i="18"/>
  <c r="AX437" i="18"/>
  <c r="Z153" i="19"/>
  <c r="Z257" i="19"/>
  <c r="Z348" i="19"/>
  <c r="Z437" i="19"/>
  <c r="AX437" i="19"/>
  <c r="AW61" i="9"/>
  <c r="Y153" i="18"/>
  <c r="Y257" i="18"/>
  <c r="Y348" i="18"/>
  <c r="Y437" i="18"/>
  <c r="AW437" i="18"/>
  <c r="Y153" i="19"/>
  <c r="Y257" i="19"/>
  <c r="Y348" i="19"/>
  <c r="Y437" i="19"/>
  <c r="AW437" i="19"/>
  <c r="AV61" i="9"/>
  <c r="X153" i="18"/>
  <c r="X257" i="18"/>
  <c r="X348" i="18"/>
  <c r="X437" i="18"/>
  <c r="AV437" i="18"/>
  <c r="X153" i="19"/>
  <c r="X257" i="19"/>
  <c r="X348" i="19"/>
  <c r="X437" i="19"/>
  <c r="AV437" i="19"/>
  <c r="AU61" i="9"/>
  <c r="W153" i="18"/>
  <c r="W257" i="18"/>
  <c r="W348" i="18"/>
  <c r="W437" i="18"/>
  <c r="AU437" i="18"/>
  <c r="W153" i="19"/>
  <c r="W257" i="19"/>
  <c r="W348" i="19"/>
  <c r="W437" i="19"/>
  <c r="AU437" i="19"/>
  <c r="AT61" i="9"/>
  <c r="V153" i="18"/>
  <c r="V257" i="18"/>
  <c r="V348" i="18"/>
  <c r="V437" i="18"/>
  <c r="AT437" i="18"/>
  <c r="V153" i="19"/>
  <c r="V257" i="19"/>
  <c r="V348" i="19"/>
  <c r="V437" i="19"/>
  <c r="AT437" i="19"/>
  <c r="AS61" i="9"/>
  <c r="U153" i="18"/>
  <c r="U257" i="18"/>
  <c r="U348" i="18"/>
  <c r="U437" i="18"/>
  <c r="AS437" i="18"/>
  <c r="U153" i="19"/>
  <c r="U257" i="19"/>
  <c r="U348" i="19"/>
  <c r="U437" i="19"/>
  <c r="AS437" i="19"/>
  <c r="AR61" i="9"/>
  <c r="T153" i="18"/>
  <c r="T257" i="18"/>
  <c r="T348" i="18"/>
  <c r="T437" i="18"/>
  <c r="AR437" i="18"/>
  <c r="T153" i="19"/>
  <c r="T257" i="19"/>
  <c r="T348" i="19"/>
  <c r="T437" i="19"/>
  <c r="AR437" i="19"/>
  <c r="AQ61" i="9"/>
  <c r="S153" i="18"/>
  <c r="S257" i="18"/>
  <c r="S348" i="18"/>
  <c r="S437" i="18"/>
  <c r="AQ437" i="18"/>
  <c r="S153" i="19"/>
  <c r="S257" i="19"/>
  <c r="S348" i="19"/>
  <c r="S437" i="19"/>
  <c r="AQ437" i="19"/>
  <c r="AP61" i="9"/>
  <c r="R153" i="18"/>
  <c r="R257" i="18"/>
  <c r="R348" i="18"/>
  <c r="R437" i="18"/>
  <c r="AP437" i="18"/>
  <c r="R153" i="19"/>
  <c r="R257" i="19"/>
  <c r="R348" i="19"/>
  <c r="R437" i="19"/>
  <c r="AP437" i="19"/>
  <c r="AO61" i="9"/>
  <c r="Q153" i="18"/>
  <c r="Q257" i="18"/>
  <c r="Q348" i="18"/>
  <c r="Q437" i="18"/>
  <c r="AO437" i="18"/>
  <c r="Q153" i="19"/>
  <c r="Q257" i="19"/>
  <c r="Q348" i="19"/>
  <c r="Q437" i="19"/>
  <c r="AO437" i="19"/>
  <c r="AN61" i="9"/>
  <c r="D256" i="18"/>
  <c r="C152" i="18"/>
  <c r="N152" i="18"/>
  <c r="N256" i="18"/>
  <c r="N347" i="18"/>
  <c r="D346" i="18"/>
  <c r="N436" i="18"/>
  <c r="AL152" i="18"/>
  <c r="AL256" i="18"/>
  <c r="AL347" i="18"/>
  <c r="AL436" i="18"/>
  <c r="D256" i="19"/>
  <c r="C152" i="19"/>
  <c r="N152" i="19"/>
  <c r="N256" i="19"/>
  <c r="N347" i="19"/>
  <c r="D346" i="19"/>
  <c r="N436" i="19"/>
  <c r="AL152" i="19"/>
  <c r="AL256" i="19"/>
  <c r="AL347" i="19"/>
  <c r="AL436" i="19"/>
  <c r="BI60" i="9"/>
  <c r="M152" i="18"/>
  <c r="M256" i="18"/>
  <c r="M347" i="18"/>
  <c r="M436" i="18"/>
  <c r="AK152" i="18"/>
  <c r="AK256" i="18"/>
  <c r="AK347" i="18"/>
  <c r="AK436" i="18"/>
  <c r="M152" i="19"/>
  <c r="M256" i="19"/>
  <c r="M347" i="19"/>
  <c r="M436" i="19"/>
  <c r="AK152" i="19"/>
  <c r="AK256" i="19"/>
  <c r="AK347" i="19"/>
  <c r="AK436" i="19"/>
  <c r="BH60" i="9"/>
  <c r="L152" i="18"/>
  <c r="L256" i="18"/>
  <c r="L347" i="18"/>
  <c r="L436" i="18"/>
  <c r="AJ152" i="18"/>
  <c r="AJ256" i="18"/>
  <c r="AJ347" i="18"/>
  <c r="AJ436" i="18"/>
  <c r="L152" i="19"/>
  <c r="L256" i="19"/>
  <c r="L347" i="19"/>
  <c r="L436" i="19"/>
  <c r="AJ152" i="19"/>
  <c r="AJ256" i="19"/>
  <c r="AJ347" i="19"/>
  <c r="AJ436" i="19"/>
  <c r="BG60" i="9"/>
  <c r="K152" i="18"/>
  <c r="K256" i="18"/>
  <c r="K347" i="18"/>
  <c r="K436" i="18"/>
  <c r="AI152" i="18"/>
  <c r="AI256" i="18"/>
  <c r="AI347" i="18"/>
  <c r="AI436" i="18"/>
  <c r="K152" i="19"/>
  <c r="K256" i="19"/>
  <c r="K347" i="19"/>
  <c r="K436" i="19"/>
  <c r="AI152" i="19"/>
  <c r="AI256" i="19"/>
  <c r="AI347" i="19"/>
  <c r="AI436" i="19"/>
  <c r="BF60" i="9"/>
  <c r="J152" i="18"/>
  <c r="J256" i="18"/>
  <c r="J347" i="18"/>
  <c r="J436" i="18"/>
  <c r="AH152" i="18"/>
  <c r="AH256" i="18"/>
  <c r="AH347" i="18"/>
  <c r="AH436" i="18"/>
  <c r="J152" i="19"/>
  <c r="J256" i="19"/>
  <c r="J347" i="19"/>
  <c r="J436" i="19"/>
  <c r="AH152" i="19"/>
  <c r="AH256" i="19"/>
  <c r="AH347" i="19"/>
  <c r="AH436" i="19"/>
  <c r="BE60" i="9"/>
  <c r="I152" i="18"/>
  <c r="I256" i="18"/>
  <c r="I347" i="18"/>
  <c r="I436" i="18"/>
  <c r="AG152" i="18"/>
  <c r="AG256" i="18"/>
  <c r="AG347" i="18"/>
  <c r="AG436" i="18"/>
  <c r="I152" i="19"/>
  <c r="I256" i="19"/>
  <c r="I347" i="19"/>
  <c r="I436" i="19"/>
  <c r="AG152" i="19"/>
  <c r="AG256" i="19"/>
  <c r="AG347" i="19"/>
  <c r="AG436" i="19"/>
  <c r="BD60" i="9"/>
  <c r="H152" i="18"/>
  <c r="H256" i="18"/>
  <c r="H347" i="18"/>
  <c r="H436" i="18"/>
  <c r="AF152" i="18"/>
  <c r="AF256" i="18"/>
  <c r="AF347" i="18"/>
  <c r="AF436" i="18"/>
  <c r="H152" i="19"/>
  <c r="H256" i="19"/>
  <c r="H347" i="19"/>
  <c r="H436" i="19"/>
  <c r="AF152" i="19"/>
  <c r="AF256" i="19"/>
  <c r="AF347" i="19"/>
  <c r="AF436" i="19"/>
  <c r="BC60" i="9"/>
  <c r="G152" i="18"/>
  <c r="G256" i="18"/>
  <c r="G347" i="18"/>
  <c r="G436" i="18"/>
  <c r="AE152" i="18"/>
  <c r="AE256" i="18"/>
  <c r="AE347" i="18"/>
  <c r="AE436" i="18"/>
  <c r="G152" i="19"/>
  <c r="G256" i="19"/>
  <c r="G347" i="19"/>
  <c r="G436" i="19"/>
  <c r="AE152" i="19"/>
  <c r="AE256" i="19"/>
  <c r="AE347" i="19"/>
  <c r="AE436" i="19"/>
  <c r="BB60" i="9"/>
  <c r="F152" i="18"/>
  <c r="F256" i="18"/>
  <c r="F347" i="18"/>
  <c r="F436" i="18"/>
  <c r="AD152" i="18"/>
  <c r="AD256" i="18"/>
  <c r="AD347" i="18"/>
  <c r="AD436" i="18"/>
  <c r="F152" i="19"/>
  <c r="F256" i="19"/>
  <c r="F347" i="19"/>
  <c r="F436" i="19"/>
  <c r="AD152" i="19"/>
  <c r="AD256" i="19"/>
  <c r="AD347" i="19"/>
  <c r="AD436" i="19"/>
  <c r="BA60" i="9"/>
  <c r="E152" i="18"/>
  <c r="E256" i="18"/>
  <c r="E347" i="18"/>
  <c r="E436" i="18"/>
  <c r="AC152" i="18"/>
  <c r="AC256" i="18"/>
  <c r="AC347" i="18"/>
  <c r="AC436" i="18"/>
  <c r="E152" i="19"/>
  <c r="E256" i="19"/>
  <c r="E347" i="19"/>
  <c r="E436" i="19"/>
  <c r="AC152" i="19"/>
  <c r="AC256" i="19"/>
  <c r="AC347" i="19"/>
  <c r="AC436" i="19"/>
  <c r="AZ60" i="9"/>
  <c r="Z152" i="18"/>
  <c r="Z256" i="18"/>
  <c r="Z347" i="18"/>
  <c r="Z436" i="18"/>
  <c r="AX436" i="18"/>
  <c r="Z152" i="19"/>
  <c r="Z256" i="19"/>
  <c r="Z347" i="19"/>
  <c r="Z436" i="19"/>
  <c r="AX436" i="19"/>
  <c r="AW60" i="9"/>
  <c r="Y152" i="18"/>
  <c r="Y256" i="18"/>
  <c r="Y347" i="18"/>
  <c r="Y436" i="18"/>
  <c r="AW436" i="18"/>
  <c r="Y152" i="19"/>
  <c r="Y256" i="19"/>
  <c r="Y347" i="19"/>
  <c r="Y436" i="19"/>
  <c r="AW436" i="19"/>
  <c r="AV60" i="9"/>
  <c r="X152" i="18"/>
  <c r="X256" i="18"/>
  <c r="X347" i="18"/>
  <c r="X436" i="18"/>
  <c r="AV436" i="18"/>
  <c r="X152" i="19"/>
  <c r="X256" i="19"/>
  <c r="X347" i="19"/>
  <c r="X436" i="19"/>
  <c r="AV436" i="19"/>
  <c r="AU60" i="9"/>
  <c r="W152" i="18"/>
  <c r="W256" i="18"/>
  <c r="W347" i="18"/>
  <c r="W436" i="18"/>
  <c r="AU436" i="18"/>
  <c r="W152" i="19"/>
  <c r="W256" i="19"/>
  <c r="W347" i="19"/>
  <c r="W436" i="19"/>
  <c r="AU436" i="19"/>
  <c r="AT60" i="9"/>
  <c r="V152" i="18"/>
  <c r="V256" i="18"/>
  <c r="V347" i="18"/>
  <c r="V436" i="18"/>
  <c r="AT436" i="18"/>
  <c r="V152" i="19"/>
  <c r="V256" i="19"/>
  <c r="V347" i="19"/>
  <c r="V436" i="19"/>
  <c r="AT436" i="19"/>
  <c r="AS60" i="9"/>
  <c r="U152" i="18"/>
  <c r="U256" i="18"/>
  <c r="U347" i="18"/>
  <c r="U436" i="18"/>
  <c r="AS436" i="18"/>
  <c r="U152" i="19"/>
  <c r="U256" i="19"/>
  <c r="U347" i="19"/>
  <c r="U436" i="19"/>
  <c r="AS436" i="19"/>
  <c r="AR60" i="9"/>
  <c r="T152" i="18"/>
  <c r="T256" i="18"/>
  <c r="T347" i="18"/>
  <c r="T436" i="18"/>
  <c r="AR436" i="18"/>
  <c r="T152" i="19"/>
  <c r="T256" i="19"/>
  <c r="T347" i="19"/>
  <c r="T436" i="19"/>
  <c r="AR436" i="19"/>
  <c r="AQ60" i="9"/>
  <c r="S152" i="18"/>
  <c r="S256" i="18"/>
  <c r="S347" i="18"/>
  <c r="S436" i="18"/>
  <c r="AQ436" i="18"/>
  <c r="S152" i="19"/>
  <c r="S256" i="19"/>
  <c r="S347" i="19"/>
  <c r="S436" i="19"/>
  <c r="AQ436" i="19"/>
  <c r="AP60" i="9"/>
  <c r="R152" i="18"/>
  <c r="R256" i="18"/>
  <c r="R347" i="18"/>
  <c r="R436" i="18"/>
  <c r="AP436" i="18"/>
  <c r="R152" i="19"/>
  <c r="R256" i="19"/>
  <c r="R347" i="19"/>
  <c r="R436" i="19"/>
  <c r="AP436" i="19"/>
  <c r="AO60" i="9"/>
  <c r="Q152" i="18"/>
  <c r="Q256" i="18"/>
  <c r="Q347" i="18"/>
  <c r="Q436" i="18"/>
  <c r="AO436" i="18"/>
  <c r="Q152" i="19"/>
  <c r="Q256" i="19"/>
  <c r="Q347" i="19"/>
  <c r="Q436" i="19"/>
  <c r="AO436" i="19"/>
  <c r="AN60" i="9"/>
  <c r="D255" i="18"/>
  <c r="C151" i="18"/>
  <c r="N151" i="18"/>
  <c r="N255" i="18"/>
  <c r="N346" i="18"/>
  <c r="D345" i="18"/>
  <c r="N435" i="18"/>
  <c r="AL151" i="18"/>
  <c r="AL255" i="18"/>
  <c r="AL346" i="18"/>
  <c r="AL435" i="18"/>
  <c r="D255" i="19"/>
  <c r="C151" i="19"/>
  <c r="N151" i="19"/>
  <c r="N255" i="19"/>
  <c r="N346" i="19"/>
  <c r="D345" i="19"/>
  <c r="N435" i="19"/>
  <c r="AL151" i="19"/>
  <c r="AL255" i="19"/>
  <c r="AL346" i="19"/>
  <c r="AL435" i="19"/>
  <c r="BI59" i="9"/>
  <c r="M151" i="18"/>
  <c r="M255" i="18"/>
  <c r="M346" i="18"/>
  <c r="M435" i="18"/>
  <c r="AK151" i="18"/>
  <c r="AK255" i="18"/>
  <c r="AK346" i="18"/>
  <c r="AK435" i="18"/>
  <c r="M151" i="19"/>
  <c r="M255" i="19"/>
  <c r="M346" i="19"/>
  <c r="M435" i="19"/>
  <c r="AK151" i="19"/>
  <c r="AK255" i="19"/>
  <c r="AK346" i="19"/>
  <c r="AK435" i="19"/>
  <c r="BH59" i="9"/>
  <c r="L151" i="18"/>
  <c r="L255" i="18"/>
  <c r="L346" i="18"/>
  <c r="L435" i="18"/>
  <c r="AJ151" i="18"/>
  <c r="AJ255" i="18"/>
  <c r="AJ346" i="18"/>
  <c r="AJ435" i="18"/>
  <c r="L151" i="19"/>
  <c r="L255" i="19"/>
  <c r="L346" i="19"/>
  <c r="L435" i="19"/>
  <c r="AJ151" i="19"/>
  <c r="AJ255" i="19"/>
  <c r="AJ346" i="19"/>
  <c r="AJ435" i="19"/>
  <c r="BG59" i="9"/>
  <c r="K151" i="18"/>
  <c r="K255" i="18"/>
  <c r="K346" i="18"/>
  <c r="K435" i="18"/>
  <c r="AI151" i="18"/>
  <c r="AI255" i="18"/>
  <c r="AI346" i="18"/>
  <c r="AI435" i="18"/>
  <c r="K151" i="19"/>
  <c r="K255" i="19"/>
  <c r="K346" i="19"/>
  <c r="K435" i="19"/>
  <c r="AI151" i="19"/>
  <c r="AI255" i="19"/>
  <c r="AI346" i="19"/>
  <c r="AI435" i="19"/>
  <c r="BF59" i="9"/>
  <c r="J151" i="18"/>
  <c r="J255" i="18"/>
  <c r="J346" i="18"/>
  <c r="J435" i="18"/>
  <c r="AH151" i="18"/>
  <c r="AH255" i="18"/>
  <c r="AH346" i="18"/>
  <c r="AH435" i="18"/>
  <c r="J151" i="19"/>
  <c r="J255" i="19"/>
  <c r="J346" i="19"/>
  <c r="J435" i="19"/>
  <c r="AH151" i="19"/>
  <c r="AH255" i="19"/>
  <c r="AH346" i="19"/>
  <c r="AH435" i="19"/>
  <c r="BE59" i="9"/>
  <c r="I151" i="18"/>
  <c r="I255" i="18"/>
  <c r="I346" i="18"/>
  <c r="I435" i="18"/>
  <c r="AG151" i="18"/>
  <c r="AG255" i="18"/>
  <c r="AG346" i="18"/>
  <c r="AG435" i="18"/>
  <c r="I151" i="19"/>
  <c r="I255" i="19"/>
  <c r="I346" i="19"/>
  <c r="I435" i="19"/>
  <c r="AG151" i="19"/>
  <c r="AG255" i="19"/>
  <c r="AG346" i="19"/>
  <c r="AG435" i="19"/>
  <c r="BD59" i="9"/>
  <c r="H151" i="18"/>
  <c r="H255" i="18"/>
  <c r="H346" i="18"/>
  <c r="H435" i="18"/>
  <c r="AF151" i="18"/>
  <c r="AF255" i="18"/>
  <c r="AF346" i="18"/>
  <c r="AF435" i="18"/>
  <c r="H151" i="19"/>
  <c r="H255" i="19"/>
  <c r="H346" i="19"/>
  <c r="H435" i="19"/>
  <c r="AF151" i="19"/>
  <c r="AF255" i="19"/>
  <c r="AF346" i="19"/>
  <c r="AF435" i="19"/>
  <c r="BC59" i="9"/>
  <c r="G151" i="18"/>
  <c r="G255" i="18"/>
  <c r="G346" i="18"/>
  <c r="G435" i="18"/>
  <c r="AE151" i="18"/>
  <c r="AE255" i="18"/>
  <c r="AE346" i="18"/>
  <c r="AE435" i="18"/>
  <c r="G151" i="19"/>
  <c r="G255" i="19"/>
  <c r="G346" i="19"/>
  <c r="G435" i="19"/>
  <c r="AE151" i="19"/>
  <c r="AE255" i="19"/>
  <c r="AE346" i="19"/>
  <c r="AE435" i="19"/>
  <c r="BB59" i="9"/>
  <c r="F151" i="18"/>
  <c r="F255" i="18"/>
  <c r="F346" i="18"/>
  <c r="F435" i="18"/>
  <c r="AD151" i="18"/>
  <c r="AD255" i="18"/>
  <c r="AD346" i="18"/>
  <c r="AD435" i="18"/>
  <c r="F151" i="19"/>
  <c r="F255" i="19"/>
  <c r="F346" i="19"/>
  <c r="F435" i="19"/>
  <c r="AD151" i="19"/>
  <c r="AD255" i="19"/>
  <c r="AD346" i="19"/>
  <c r="AD435" i="19"/>
  <c r="BA59" i="9"/>
  <c r="E151" i="18"/>
  <c r="E255" i="18"/>
  <c r="E346" i="18"/>
  <c r="E435" i="18"/>
  <c r="AC151" i="18"/>
  <c r="AC255" i="18"/>
  <c r="AC346" i="18"/>
  <c r="AC435" i="18"/>
  <c r="E151" i="19"/>
  <c r="E255" i="19"/>
  <c r="E346" i="19"/>
  <c r="E435" i="19"/>
  <c r="AC151" i="19"/>
  <c r="AC255" i="19"/>
  <c r="AC346" i="19"/>
  <c r="AC435" i="19"/>
  <c r="AZ59" i="9"/>
  <c r="Z151" i="18"/>
  <c r="Z255" i="18"/>
  <c r="Z346" i="18"/>
  <c r="Z435" i="18"/>
  <c r="AX435" i="18"/>
  <c r="Z151" i="19"/>
  <c r="Z255" i="19"/>
  <c r="Z346" i="19"/>
  <c r="Z435" i="19"/>
  <c r="AX435" i="19"/>
  <c r="AW59" i="9"/>
  <c r="Y151" i="18"/>
  <c r="Y255" i="18"/>
  <c r="Y346" i="18"/>
  <c r="Y435" i="18"/>
  <c r="AW435" i="18"/>
  <c r="Y151" i="19"/>
  <c r="Y255" i="19"/>
  <c r="Y346" i="19"/>
  <c r="Y435" i="19"/>
  <c r="AW435" i="19"/>
  <c r="AV59" i="9"/>
  <c r="X151" i="18"/>
  <c r="X255" i="18"/>
  <c r="X346" i="18"/>
  <c r="X435" i="18"/>
  <c r="AV435" i="18"/>
  <c r="X151" i="19"/>
  <c r="X255" i="19"/>
  <c r="X346" i="19"/>
  <c r="X435" i="19"/>
  <c r="AV435" i="19"/>
  <c r="AU59" i="9"/>
  <c r="W151" i="18"/>
  <c r="W255" i="18"/>
  <c r="W346" i="18"/>
  <c r="W435" i="18"/>
  <c r="AU435" i="18"/>
  <c r="W151" i="19"/>
  <c r="W255" i="19"/>
  <c r="W346" i="19"/>
  <c r="W435" i="19"/>
  <c r="AU435" i="19"/>
  <c r="AT59" i="9"/>
  <c r="V151" i="18"/>
  <c r="V255" i="18"/>
  <c r="V346" i="18"/>
  <c r="V435" i="18"/>
  <c r="AT435" i="18"/>
  <c r="V151" i="19"/>
  <c r="V255" i="19"/>
  <c r="V346" i="19"/>
  <c r="V435" i="19"/>
  <c r="AT435" i="19"/>
  <c r="AS59" i="9"/>
  <c r="U151" i="18"/>
  <c r="U255" i="18"/>
  <c r="U346" i="18"/>
  <c r="U435" i="18"/>
  <c r="AS435" i="18"/>
  <c r="U151" i="19"/>
  <c r="U255" i="19"/>
  <c r="U346" i="19"/>
  <c r="U435" i="19"/>
  <c r="AS435" i="19"/>
  <c r="AR59" i="9"/>
  <c r="T151" i="18"/>
  <c r="T255" i="18"/>
  <c r="T346" i="18"/>
  <c r="T435" i="18"/>
  <c r="AR435" i="18"/>
  <c r="T151" i="19"/>
  <c r="T255" i="19"/>
  <c r="T346" i="19"/>
  <c r="T435" i="19"/>
  <c r="AR435" i="19"/>
  <c r="AQ59" i="9"/>
  <c r="S151" i="18"/>
  <c r="S255" i="18"/>
  <c r="S346" i="18"/>
  <c r="S435" i="18"/>
  <c r="AQ435" i="18"/>
  <c r="S151" i="19"/>
  <c r="S255" i="19"/>
  <c r="S346" i="19"/>
  <c r="S435" i="19"/>
  <c r="AQ435" i="19"/>
  <c r="AP59" i="9"/>
  <c r="R151" i="18"/>
  <c r="R255" i="18"/>
  <c r="R346" i="18"/>
  <c r="R435" i="18"/>
  <c r="AP435" i="18"/>
  <c r="R151" i="19"/>
  <c r="R255" i="19"/>
  <c r="R346" i="19"/>
  <c r="R435" i="19"/>
  <c r="AP435" i="19"/>
  <c r="AO59" i="9"/>
  <c r="Q151" i="18"/>
  <c r="Q255" i="18"/>
  <c r="Q346" i="18"/>
  <c r="Q435" i="18"/>
  <c r="AO435" i="18"/>
  <c r="Q151" i="19"/>
  <c r="Q255" i="19"/>
  <c r="Q346" i="19"/>
  <c r="Q435" i="19"/>
  <c r="AO435" i="19"/>
  <c r="AN59" i="9"/>
  <c r="D254" i="18"/>
  <c r="N254" i="18"/>
  <c r="N345" i="18"/>
  <c r="D344" i="18"/>
  <c r="N434" i="18"/>
  <c r="AL254" i="18"/>
  <c r="AL345" i="18"/>
  <c r="AL434" i="18"/>
  <c r="D254" i="19"/>
  <c r="N254" i="19"/>
  <c r="N345" i="19"/>
  <c r="D344" i="19"/>
  <c r="N434" i="19"/>
  <c r="AL254" i="19"/>
  <c r="AL345" i="19"/>
  <c r="AL434" i="19"/>
  <c r="BI58" i="9"/>
  <c r="M254" i="18"/>
  <c r="M345" i="18"/>
  <c r="M434" i="18"/>
  <c r="AK254" i="18"/>
  <c r="AK345" i="18"/>
  <c r="AK434" i="18"/>
  <c r="M254" i="19"/>
  <c r="M345" i="19"/>
  <c r="M434" i="19"/>
  <c r="AK254" i="19"/>
  <c r="AK345" i="19"/>
  <c r="AK434" i="19"/>
  <c r="BH58" i="9"/>
  <c r="L254" i="18"/>
  <c r="L345" i="18"/>
  <c r="L434" i="18"/>
  <c r="AJ254" i="18"/>
  <c r="AJ345" i="18"/>
  <c r="AJ434" i="18"/>
  <c r="L254" i="19"/>
  <c r="L345" i="19"/>
  <c r="L434" i="19"/>
  <c r="AJ254" i="19"/>
  <c r="AJ345" i="19"/>
  <c r="AJ434" i="19"/>
  <c r="BG58" i="9"/>
  <c r="K254" i="18"/>
  <c r="K345" i="18"/>
  <c r="K434" i="18"/>
  <c r="AI254" i="18"/>
  <c r="AI345" i="18"/>
  <c r="AI434" i="18"/>
  <c r="K254" i="19"/>
  <c r="K345" i="19"/>
  <c r="K434" i="19"/>
  <c r="AI254" i="19"/>
  <c r="AI345" i="19"/>
  <c r="AI434" i="19"/>
  <c r="BF58" i="9"/>
  <c r="J254" i="18"/>
  <c r="J345" i="18"/>
  <c r="J434" i="18"/>
  <c r="AH254" i="18"/>
  <c r="AH345" i="18"/>
  <c r="AH434" i="18"/>
  <c r="J254" i="19"/>
  <c r="J345" i="19"/>
  <c r="J434" i="19"/>
  <c r="AH254" i="19"/>
  <c r="AH345" i="19"/>
  <c r="AH434" i="19"/>
  <c r="BE58" i="9"/>
  <c r="I254" i="18"/>
  <c r="I345" i="18"/>
  <c r="I434" i="18"/>
  <c r="AG254" i="18"/>
  <c r="AG345" i="18"/>
  <c r="AG434" i="18"/>
  <c r="I254" i="19"/>
  <c r="I345" i="19"/>
  <c r="I434" i="19"/>
  <c r="AG254" i="19"/>
  <c r="AG345" i="19"/>
  <c r="AG434" i="19"/>
  <c r="BD58" i="9"/>
  <c r="H254" i="18"/>
  <c r="H345" i="18"/>
  <c r="H434" i="18"/>
  <c r="AF254" i="18"/>
  <c r="AF345" i="18"/>
  <c r="AF434" i="18"/>
  <c r="H254" i="19"/>
  <c r="H345" i="19"/>
  <c r="H434" i="19"/>
  <c r="AF254" i="19"/>
  <c r="AF345" i="19"/>
  <c r="AF434" i="19"/>
  <c r="BC58" i="9"/>
  <c r="G254" i="18"/>
  <c r="G345" i="18"/>
  <c r="G434" i="18"/>
  <c r="AE254" i="18"/>
  <c r="AE345" i="18"/>
  <c r="AE434" i="18"/>
  <c r="G254" i="19"/>
  <c r="G345" i="19"/>
  <c r="G434" i="19"/>
  <c r="AE254" i="19"/>
  <c r="AE345" i="19"/>
  <c r="AE434" i="19"/>
  <c r="BB58" i="9"/>
  <c r="F254" i="18"/>
  <c r="F345" i="18"/>
  <c r="F434" i="18"/>
  <c r="AD254" i="18"/>
  <c r="AD345" i="18"/>
  <c r="AD434" i="18"/>
  <c r="F254" i="19"/>
  <c r="F345" i="19"/>
  <c r="F434" i="19"/>
  <c r="AD254" i="19"/>
  <c r="AD345" i="19"/>
  <c r="AD434" i="19"/>
  <c r="BA58" i="9"/>
  <c r="E254" i="18"/>
  <c r="E345" i="18"/>
  <c r="E434" i="18"/>
  <c r="AC254" i="18"/>
  <c r="AC345" i="18"/>
  <c r="AC434" i="18"/>
  <c r="E254" i="19"/>
  <c r="E345" i="19"/>
  <c r="E434" i="19"/>
  <c r="AC254" i="19"/>
  <c r="AC345" i="19"/>
  <c r="AC434" i="19"/>
  <c r="AZ58" i="9"/>
  <c r="Z254" i="18"/>
  <c r="Z345" i="18"/>
  <c r="Z434" i="18"/>
  <c r="AX434" i="18"/>
  <c r="Z254" i="19"/>
  <c r="Z345" i="19"/>
  <c r="Z434" i="19"/>
  <c r="AX434" i="19"/>
  <c r="AW58" i="9"/>
  <c r="Y254" i="18"/>
  <c r="Y345" i="18"/>
  <c r="Y434" i="18"/>
  <c r="AW434" i="18"/>
  <c r="Y254" i="19"/>
  <c r="Y345" i="19"/>
  <c r="Y434" i="19"/>
  <c r="AW434" i="19"/>
  <c r="AV58" i="9"/>
  <c r="X254" i="18"/>
  <c r="X345" i="18"/>
  <c r="X434" i="18"/>
  <c r="AV434" i="18"/>
  <c r="X254" i="19"/>
  <c r="X345" i="19"/>
  <c r="X434" i="19"/>
  <c r="AV434" i="19"/>
  <c r="AU58" i="9"/>
  <c r="W254" i="18"/>
  <c r="W345" i="18"/>
  <c r="W434" i="18"/>
  <c r="AU434" i="18"/>
  <c r="W254" i="19"/>
  <c r="W345" i="19"/>
  <c r="W434" i="19"/>
  <c r="AU434" i="19"/>
  <c r="AT58" i="9"/>
  <c r="V254" i="18"/>
  <c r="V345" i="18"/>
  <c r="V434" i="18"/>
  <c r="AT434" i="18"/>
  <c r="V254" i="19"/>
  <c r="V345" i="19"/>
  <c r="V434" i="19"/>
  <c r="AT434" i="19"/>
  <c r="AS58" i="9"/>
  <c r="U254" i="18"/>
  <c r="U345" i="18"/>
  <c r="U434" i="18"/>
  <c r="AS434" i="18"/>
  <c r="U254" i="19"/>
  <c r="U345" i="19"/>
  <c r="U434" i="19"/>
  <c r="AS434" i="19"/>
  <c r="AR58" i="9"/>
  <c r="T254" i="18"/>
  <c r="T345" i="18"/>
  <c r="T434" i="18"/>
  <c r="AR434" i="18"/>
  <c r="T254" i="19"/>
  <c r="T345" i="19"/>
  <c r="T434" i="19"/>
  <c r="AR434" i="19"/>
  <c r="AQ58" i="9"/>
  <c r="S254" i="18"/>
  <c r="S345" i="18"/>
  <c r="S434" i="18"/>
  <c r="AQ434" i="18"/>
  <c r="S254" i="19"/>
  <c r="S345" i="19"/>
  <c r="S434" i="19"/>
  <c r="AQ434" i="19"/>
  <c r="AP58" i="9"/>
  <c r="R254" i="18"/>
  <c r="R345" i="18"/>
  <c r="R434" i="18"/>
  <c r="AP434" i="18"/>
  <c r="R254" i="19"/>
  <c r="R345" i="19"/>
  <c r="R434" i="19"/>
  <c r="AP434" i="19"/>
  <c r="AO58" i="9"/>
  <c r="Q254" i="18"/>
  <c r="Q345" i="18"/>
  <c r="Q434" i="18"/>
  <c r="AO434" i="18"/>
  <c r="Q254" i="19"/>
  <c r="Q345" i="19"/>
  <c r="Q434" i="19"/>
  <c r="AO434" i="19"/>
  <c r="AN58" i="9"/>
  <c r="D253" i="18"/>
  <c r="N149" i="18"/>
  <c r="N253" i="18"/>
  <c r="N344" i="18"/>
  <c r="D343" i="18"/>
  <c r="N433" i="18"/>
  <c r="AL149" i="18"/>
  <c r="AL253" i="18"/>
  <c r="AL344" i="18"/>
  <c r="AL433" i="18"/>
  <c r="D253" i="19"/>
  <c r="N149" i="19"/>
  <c r="N253" i="19"/>
  <c r="N344" i="19"/>
  <c r="D343" i="19"/>
  <c r="N433" i="19"/>
  <c r="AL149" i="19"/>
  <c r="AL253" i="19"/>
  <c r="AL344" i="19"/>
  <c r="AL433" i="19"/>
  <c r="BI57" i="9"/>
  <c r="M149" i="18"/>
  <c r="M253" i="18"/>
  <c r="M344" i="18"/>
  <c r="M433" i="18"/>
  <c r="AK149" i="18"/>
  <c r="AK253" i="18"/>
  <c r="AK344" i="18"/>
  <c r="AK433" i="18"/>
  <c r="M149" i="19"/>
  <c r="M253" i="19"/>
  <c r="M344" i="19"/>
  <c r="M433" i="19"/>
  <c r="AK149" i="19"/>
  <c r="AK253" i="19"/>
  <c r="AK344" i="19"/>
  <c r="AK433" i="19"/>
  <c r="BH57" i="9"/>
  <c r="L149" i="18"/>
  <c r="L253" i="18"/>
  <c r="L344" i="18"/>
  <c r="L433" i="18"/>
  <c r="AJ149" i="18"/>
  <c r="AJ253" i="18"/>
  <c r="AJ344" i="18"/>
  <c r="AJ433" i="18"/>
  <c r="L149" i="19"/>
  <c r="L253" i="19"/>
  <c r="L344" i="19"/>
  <c r="L433" i="19"/>
  <c r="AJ149" i="19"/>
  <c r="AJ253" i="19"/>
  <c r="AJ344" i="19"/>
  <c r="AJ433" i="19"/>
  <c r="BG57" i="9"/>
  <c r="K149" i="18"/>
  <c r="K253" i="18"/>
  <c r="K344" i="18"/>
  <c r="K433" i="18"/>
  <c r="AI149" i="18"/>
  <c r="AI253" i="18"/>
  <c r="AI344" i="18"/>
  <c r="AI433" i="18"/>
  <c r="K149" i="19"/>
  <c r="K253" i="19"/>
  <c r="K344" i="19"/>
  <c r="K433" i="19"/>
  <c r="AI149" i="19"/>
  <c r="AI253" i="19"/>
  <c r="AI344" i="19"/>
  <c r="AI433" i="19"/>
  <c r="BF57" i="9"/>
  <c r="J149" i="18"/>
  <c r="J253" i="18"/>
  <c r="J344" i="18"/>
  <c r="J433" i="18"/>
  <c r="AH149" i="18"/>
  <c r="AH253" i="18"/>
  <c r="AH344" i="18"/>
  <c r="AH433" i="18"/>
  <c r="J149" i="19"/>
  <c r="J253" i="19"/>
  <c r="J344" i="19"/>
  <c r="J433" i="19"/>
  <c r="AH149" i="19"/>
  <c r="AH253" i="19"/>
  <c r="AH344" i="19"/>
  <c r="AH433" i="19"/>
  <c r="BE57" i="9"/>
  <c r="I149" i="18"/>
  <c r="I253" i="18"/>
  <c r="I344" i="18"/>
  <c r="I433" i="18"/>
  <c r="AG149" i="18"/>
  <c r="AG253" i="18"/>
  <c r="AG344" i="18"/>
  <c r="AG433" i="18"/>
  <c r="I149" i="19"/>
  <c r="I253" i="19"/>
  <c r="I344" i="19"/>
  <c r="I433" i="19"/>
  <c r="AG149" i="19"/>
  <c r="AG253" i="19"/>
  <c r="AG344" i="19"/>
  <c r="AG433" i="19"/>
  <c r="BD57" i="9"/>
  <c r="H149" i="18"/>
  <c r="H253" i="18"/>
  <c r="H344" i="18"/>
  <c r="H433" i="18"/>
  <c r="AF149" i="18"/>
  <c r="AF253" i="18"/>
  <c r="AF344" i="18"/>
  <c r="AF433" i="18"/>
  <c r="H149" i="19"/>
  <c r="H253" i="19"/>
  <c r="H344" i="19"/>
  <c r="H433" i="19"/>
  <c r="AF149" i="19"/>
  <c r="AF253" i="19"/>
  <c r="AF344" i="19"/>
  <c r="AF433" i="19"/>
  <c r="BC57" i="9"/>
  <c r="G149" i="18"/>
  <c r="G253" i="18"/>
  <c r="G344" i="18"/>
  <c r="G433" i="18"/>
  <c r="AE149" i="18"/>
  <c r="AE253" i="18"/>
  <c r="AE344" i="18"/>
  <c r="AE433" i="18"/>
  <c r="G149" i="19"/>
  <c r="G253" i="19"/>
  <c r="G344" i="19"/>
  <c r="G433" i="19"/>
  <c r="AE149" i="19"/>
  <c r="AE253" i="19"/>
  <c r="AE344" i="19"/>
  <c r="AE433" i="19"/>
  <c r="BB57" i="9"/>
  <c r="F149" i="18"/>
  <c r="F253" i="18"/>
  <c r="F344" i="18"/>
  <c r="F433" i="18"/>
  <c r="AD149" i="18"/>
  <c r="AD253" i="18"/>
  <c r="AD344" i="18"/>
  <c r="AD433" i="18"/>
  <c r="F149" i="19"/>
  <c r="F253" i="19"/>
  <c r="F344" i="19"/>
  <c r="F433" i="19"/>
  <c r="AD149" i="19"/>
  <c r="AD253" i="19"/>
  <c r="AD344" i="19"/>
  <c r="AD433" i="19"/>
  <c r="BA57" i="9"/>
  <c r="E149" i="18"/>
  <c r="E253" i="18"/>
  <c r="E344" i="18"/>
  <c r="E433" i="18"/>
  <c r="AC149" i="18"/>
  <c r="AC253" i="18"/>
  <c r="AC344" i="18"/>
  <c r="AC433" i="18"/>
  <c r="E149" i="19"/>
  <c r="E253" i="19"/>
  <c r="E344" i="19"/>
  <c r="E433" i="19"/>
  <c r="AC149" i="19"/>
  <c r="AC253" i="19"/>
  <c r="AC344" i="19"/>
  <c r="AC433" i="19"/>
  <c r="AZ57" i="9"/>
  <c r="Z149" i="18"/>
  <c r="Z253" i="18"/>
  <c r="Z344" i="18"/>
  <c r="Z433" i="18"/>
  <c r="AX433" i="18"/>
  <c r="Z149" i="19"/>
  <c r="Z253" i="19"/>
  <c r="Z344" i="19"/>
  <c r="Z433" i="19"/>
  <c r="AX433" i="19"/>
  <c r="AW57" i="9"/>
  <c r="Y149" i="18"/>
  <c r="Y253" i="18"/>
  <c r="Y344" i="18"/>
  <c r="Y433" i="18"/>
  <c r="AW433" i="18"/>
  <c r="Y149" i="19"/>
  <c r="Y253" i="19"/>
  <c r="Y344" i="19"/>
  <c r="Y433" i="19"/>
  <c r="AW433" i="19"/>
  <c r="AV57" i="9"/>
  <c r="X149" i="18"/>
  <c r="X253" i="18"/>
  <c r="X344" i="18"/>
  <c r="X433" i="18"/>
  <c r="AV433" i="18"/>
  <c r="X149" i="19"/>
  <c r="X253" i="19"/>
  <c r="X344" i="19"/>
  <c r="X433" i="19"/>
  <c r="AV433" i="19"/>
  <c r="AU57" i="9"/>
  <c r="W149" i="18"/>
  <c r="W253" i="18"/>
  <c r="W344" i="18"/>
  <c r="W433" i="18"/>
  <c r="AU433" i="18"/>
  <c r="W149" i="19"/>
  <c r="W253" i="19"/>
  <c r="W344" i="19"/>
  <c r="W433" i="19"/>
  <c r="AU433" i="19"/>
  <c r="AT57" i="9"/>
  <c r="V149" i="18"/>
  <c r="V253" i="18"/>
  <c r="V344" i="18"/>
  <c r="V433" i="18"/>
  <c r="AT433" i="18"/>
  <c r="V149" i="19"/>
  <c r="V253" i="19"/>
  <c r="V344" i="19"/>
  <c r="V433" i="19"/>
  <c r="AT433" i="19"/>
  <c r="AS57" i="9"/>
  <c r="U149" i="18"/>
  <c r="U253" i="18"/>
  <c r="U344" i="18"/>
  <c r="U433" i="18"/>
  <c r="AS433" i="18"/>
  <c r="U149" i="19"/>
  <c r="U253" i="19"/>
  <c r="U344" i="19"/>
  <c r="U433" i="19"/>
  <c r="AS433" i="19"/>
  <c r="AR57" i="9"/>
  <c r="T149" i="18"/>
  <c r="T253" i="18"/>
  <c r="T344" i="18"/>
  <c r="T433" i="18"/>
  <c r="AR433" i="18"/>
  <c r="T149" i="19"/>
  <c r="T253" i="19"/>
  <c r="T344" i="19"/>
  <c r="T433" i="19"/>
  <c r="AR433" i="19"/>
  <c r="AQ57" i="9"/>
  <c r="S149" i="18"/>
  <c r="S253" i="18"/>
  <c r="S344" i="18"/>
  <c r="S433" i="18"/>
  <c r="AQ433" i="18"/>
  <c r="S149" i="19"/>
  <c r="S253" i="19"/>
  <c r="S344" i="19"/>
  <c r="S433" i="19"/>
  <c r="AQ433" i="19"/>
  <c r="AP57" i="9"/>
  <c r="R149" i="18"/>
  <c r="R253" i="18"/>
  <c r="R344" i="18"/>
  <c r="R433" i="18"/>
  <c r="AP433" i="18"/>
  <c r="R149" i="19"/>
  <c r="R253" i="19"/>
  <c r="R344" i="19"/>
  <c r="R433" i="19"/>
  <c r="AP433" i="19"/>
  <c r="AO57" i="9"/>
  <c r="Q149" i="18"/>
  <c r="Q253" i="18"/>
  <c r="Q344" i="18"/>
  <c r="Q433" i="18"/>
  <c r="AO433" i="18"/>
  <c r="Q149" i="19"/>
  <c r="Q253" i="19"/>
  <c r="Q344" i="19"/>
  <c r="Q433" i="19"/>
  <c r="AO433" i="19"/>
  <c r="AN57" i="9"/>
  <c r="D252" i="18"/>
  <c r="N148" i="18"/>
  <c r="N252" i="18"/>
  <c r="N343" i="18"/>
  <c r="D342" i="18"/>
  <c r="N432" i="18"/>
  <c r="AL148" i="18"/>
  <c r="AL252" i="18"/>
  <c r="AL343" i="18"/>
  <c r="AL432" i="18"/>
  <c r="D252" i="19"/>
  <c r="N148" i="19"/>
  <c r="N252" i="19"/>
  <c r="N343" i="19"/>
  <c r="D342" i="19"/>
  <c r="N432" i="19"/>
  <c r="AL148" i="19"/>
  <c r="AL252" i="19"/>
  <c r="AL343" i="19"/>
  <c r="AL432" i="19"/>
  <c r="BI56" i="9"/>
  <c r="M148" i="18"/>
  <c r="M252" i="18"/>
  <c r="M343" i="18"/>
  <c r="M432" i="18"/>
  <c r="AK148" i="18"/>
  <c r="AK252" i="18"/>
  <c r="AK343" i="18"/>
  <c r="AK432" i="18"/>
  <c r="M148" i="19"/>
  <c r="M252" i="19"/>
  <c r="M343" i="19"/>
  <c r="M432" i="19"/>
  <c r="AK148" i="19"/>
  <c r="AK252" i="19"/>
  <c r="AK343" i="19"/>
  <c r="AK432" i="19"/>
  <c r="BH56" i="9"/>
  <c r="L148" i="18"/>
  <c r="L252" i="18"/>
  <c r="L343" i="18"/>
  <c r="L432" i="18"/>
  <c r="AJ148" i="18"/>
  <c r="AJ252" i="18"/>
  <c r="AJ343" i="18"/>
  <c r="AJ432" i="18"/>
  <c r="L148" i="19"/>
  <c r="L252" i="19"/>
  <c r="L343" i="19"/>
  <c r="L432" i="19"/>
  <c r="AJ148" i="19"/>
  <c r="AJ252" i="19"/>
  <c r="AJ343" i="19"/>
  <c r="AJ432" i="19"/>
  <c r="BG56" i="9"/>
  <c r="K148" i="18"/>
  <c r="K252" i="18"/>
  <c r="K343" i="18"/>
  <c r="K432" i="18"/>
  <c r="AI148" i="18"/>
  <c r="AI252" i="18"/>
  <c r="AI343" i="18"/>
  <c r="AI432" i="18"/>
  <c r="K148" i="19"/>
  <c r="K252" i="19"/>
  <c r="K343" i="19"/>
  <c r="K432" i="19"/>
  <c r="AI148" i="19"/>
  <c r="AI252" i="19"/>
  <c r="AI343" i="19"/>
  <c r="AI432" i="19"/>
  <c r="BF56" i="9"/>
  <c r="J148" i="18"/>
  <c r="J252" i="18"/>
  <c r="J343" i="18"/>
  <c r="J432" i="18"/>
  <c r="AH148" i="18"/>
  <c r="AH252" i="18"/>
  <c r="AH343" i="18"/>
  <c r="AH432" i="18"/>
  <c r="J148" i="19"/>
  <c r="J252" i="19"/>
  <c r="J343" i="19"/>
  <c r="J432" i="19"/>
  <c r="AH148" i="19"/>
  <c r="AH252" i="19"/>
  <c r="AH343" i="19"/>
  <c r="AH432" i="19"/>
  <c r="BE56" i="9"/>
  <c r="I148" i="18"/>
  <c r="I252" i="18"/>
  <c r="I343" i="18"/>
  <c r="I432" i="18"/>
  <c r="AG148" i="18"/>
  <c r="AG252" i="18"/>
  <c r="AG343" i="18"/>
  <c r="AG432" i="18"/>
  <c r="I148" i="19"/>
  <c r="I252" i="19"/>
  <c r="I343" i="19"/>
  <c r="I432" i="19"/>
  <c r="AG148" i="19"/>
  <c r="AG252" i="19"/>
  <c r="AG343" i="19"/>
  <c r="AG432" i="19"/>
  <c r="BD56" i="9"/>
  <c r="H148" i="18"/>
  <c r="H252" i="18"/>
  <c r="H343" i="18"/>
  <c r="H432" i="18"/>
  <c r="AF148" i="18"/>
  <c r="AF252" i="18"/>
  <c r="AF343" i="18"/>
  <c r="AF432" i="18"/>
  <c r="H148" i="19"/>
  <c r="H252" i="19"/>
  <c r="H343" i="19"/>
  <c r="H432" i="19"/>
  <c r="AF148" i="19"/>
  <c r="AF252" i="19"/>
  <c r="AF343" i="19"/>
  <c r="AF432" i="19"/>
  <c r="BC56" i="9"/>
  <c r="G148" i="18"/>
  <c r="G252" i="18"/>
  <c r="G343" i="18"/>
  <c r="G432" i="18"/>
  <c r="AE148" i="18"/>
  <c r="AE252" i="18"/>
  <c r="AE343" i="18"/>
  <c r="AE432" i="18"/>
  <c r="G148" i="19"/>
  <c r="G252" i="19"/>
  <c r="G343" i="19"/>
  <c r="G432" i="19"/>
  <c r="AE148" i="19"/>
  <c r="AE252" i="19"/>
  <c r="AE343" i="19"/>
  <c r="AE432" i="19"/>
  <c r="BB56" i="9"/>
  <c r="F148" i="18"/>
  <c r="F252" i="18"/>
  <c r="F343" i="18"/>
  <c r="F432" i="18"/>
  <c r="AD148" i="18"/>
  <c r="AD252" i="18"/>
  <c r="AD343" i="18"/>
  <c r="AD432" i="18"/>
  <c r="F148" i="19"/>
  <c r="F252" i="19"/>
  <c r="F343" i="19"/>
  <c r="F432" i="19"/>
  <c r="AD148" i="19"/>
  <c r="AD252" i="19"/>
  <c r="AD343" i="19"/>
  <c r="AD432" i="19"/>
  <c r="BA56" i="9"/>
  <c r="E148" i="18"/>
  <c r="E252" i="18"/>
  <c r="E343" i="18"/>
  <c r="E432" i="18"/>
  <c r="AC148" i="18"/>
  <c r="AC252" i="18"/>
  <c r="AC343" i="18"/>
  <c r="AC432" i="18"/>
  <c r="E148" i="19"/>
  <c r="E252" i="19"/>
  <c r="E343" i="19"/>
  <c r="E432" i="19"/>
  <c r="AC148" i="19"/>
  <c r="AC252" i="19"/>
  <c r="AC343" i="19"/>
  <c r="AC432" i="19"/>
  <c r="AZ56" i="9"/>
  <c r="Z148" i="18"/>
  <c r="Z252" i="18"/>
  <c r="Z343" i="18"/>
  <c r="Z432" i="18"/>
  <c r="AX432" i="18"/>
  <c r="Z148" i="19"/>
  <c r="Z252" i="19"/>
  <c r="Z343" i="19"/>
  <c r="Z432" i="19"/>
  <c r="AX432" i="19"/>
  <c r="AW56" i="9"/>
  <c r="Y148" i="18"/>
  <c r="Y252" i="18"/>
  <c r="Y343" i="18"/>
  <c r="Y432" i="18"/>
  <c r="AW432" i="18"/>
  <c r="Y148" i="19"/>
  <c r="Y252" i="19"/>
  <c r="Y343" i="19"/>
  <c r="Y432" i="19"/>
  <c r="AW432" i="19"/>
  <c r="AV56" i="9"/>
  <c r="X148" i="18"/>
  <c r="X252" i="18"/>
  <c r="X343" i="18"/>
  <c r="X432" i="18"/>
  <c r="AV432" i="18"/>
  <c r="X148" i="19"/>
  <c r="X252" i="19"/>
  <c r="X343" i="19"/>
  <c r="X432" i="19"/>
  <c r="AV432" i="19"/>
  <c r="AU56" i="9"/>
  <c r="W148" i="18"/>
  <c r="W252" i="18"/>
  <c r="W343" i="18"/>
  <c r="W432" i="18"/>
  <c r="AU432" i="18"/>
  <c r="W148" i="19"/>
  <c r="W252" i="19"/>
  <c r="W343" i="19"/>
  <c r="W432" i="19"/>
  <c r="AU432" i="19"/>
  <c r="AT56" i="9"/>
  <c r="V148" i="18"/>
  <c r="V252" i="18"/>
  <c r="V343" i="18"/>
  <c r="V432" i="18"/>
  <c r="AT432" i="18"/>
  <c r="V148" i="19"/>
  <c r="V252" i="19"/>
  <c r="V343" i="19"/>
  <c r="V432" i="19"/>
  <c r="AT432" i="19"/>
  <c r="AS56" i="9"/>
  <c r="U148" i="18"/>
  <c r="U252" i="18"/>
  <c r="U343" i="18"/>
  <c r="U432" i="18"/>
  <c r="AS432" i="18"/>
  <c r="U148" i="19"/>
  <c r="U252" i="19"/>
  <c r="U343" i="19"/>
  <c r="U432" i="19"/>
  <c r="AS432" i="19"/>
  <c r="AR56" i="9"/>
  <c r="T148" i="18"/>
  <c r="T252" i="18"/>
  <c r="T343" i="18"/>
  <c r="T432" i="18"/>
  <c r="AR432" i="18"/>
  <c r="T148" i="19"/>
  <c r="T252" i="19"/>
  <c r="T343" i="19"/>
  <c r="T432" i="19"/>
  <c r="AR432" i="19"/>
  <c r="AQ56" i="9"/>
  <c r="S148" i="18"/>
  <c r="S252" i="18"/>
  <c r="S343" i="18"/>
  <c r="S432" i="18"/>
  <c r="AQ432" i="18"/>
  <c r="S148" i="19"/>
  <c r="S252" i="19"/>
  <c r="S343" i="19"/>
  <c r="S432" i="19"/>
  <c r="AQ432" i="19"/>
  <c r="AP56" i="9"/>
  <c r="R148" i="18"/>
  <c r="R252" i="18"/>
  <c r="R343" i="18"/>
  <c r="R432" i="18"/>
  <c r="AP432" i="18"/>
  <c r="R148" i="19"/>
  <c r="R252" i="19"/>
  <c r="R343" i="19"/>
  <c r="R432" i="19"/>
  <c r="AP432" i="19"/>
  <c r="AO56" i="9"/>
  <c r="Q148" i="18"/>
  <c r="Q252" i="18"/>
  <c r="Q343" i="18"/>
  <c r="Q432" i="18"/>
  <c r="AO432" i="18"/>
  <c r="Q148" i="19"/>
  <c r="Q252" i="19"/>
  <c r="Q343" i="19"/>
  <c r="Q432" i="19"/>
  <c r="AO432" i="19"/>
  <c r="AN56" i="9"/>
  <c r="D251" i="18"/>
  <c r="N147" i="18"/>
  <c r="N251" i="18"/>
  <c r="N342" i="18"/>
  <c r="D341" i="18"/>
  <c r="N431" i="18"/>
  <c r="AL147" i="18"/>
  <c r="AL251" i="18"/>
  <c r="AL342" i="18"/>
  <c r="AL431" i="18"/>
  <c r="D251" i="19"/>
  <c r="N147" i="19"/>
  <c r="N251" i="19"/>
  <c r="N342" i="19"/>
  <c r="D341" i="19"/>
  <c r="N431" i="19"/>
  <c r="AL147" i="19"/>
  <c r="AL251" i="19"/>
  <c r="AL342" i="19"/>
  <c r="AL431" i="19"/>
  <c r="BI55" i="9"/>
  <c r="M147" i="18"/>
  <c r="M251" i="18"/>
  <c r="M342" i="18"/>
  <c r="M431" i="18"/>
  <c r="AK147" i="18"/>
  <c r="AK251" i="18"/>
  <c r="AK342" i="18"/>
  <c r="AK431" i="18"/>
  <c r="M147" i="19"/>
  <c r="M251" i="19"/>
  <c r="M342" i="19"/>
  <c r="M431" i="19"/>
  <c r="AK147" i="19"/>
  <c r="AK251" i="19"/>
  <c r="AK342" i="19"/>
  <c r="AK431" i="19"/>
  <c r="BH55" i="9"/>
  <c r="L147" i="18"/>
  <c r="L251" i="18"/>
  <c r="L342" i="18"/>
  <c r="L431" i="18"/>
  <c r="AJ147" i="18"/>
  <c r="AJ251" i="18"/>
  <c r="AJ342" i="18"/>
  <c r="AJ431" i="18"/>
  <c r="L147" i="19"/>
  <c r="L251" i="19"/>
  <c r="L342" i="19"/>
  <c r="L431" i="19"/>
  <c r="AJ147" i="19"/>
  <c r="AJ251" i="19"/>
  <c r="AJ342" i="19"/>
  <c r="AJ431" i="19"/>
  <c r="BG55" i="9"/>
  <c r="K147" i="18"/>
  <c r="K251" i="18"/>
  <c r="K342" i="18"/>
  <c r="K431" i="18"/>
  <c r="AI147" i="18"/>
  <c r="AI251" i="18"/>
  <c r="AI342" i="18"/>
  <c r="AI431" i="18"/>
  <c r="K147" i="19"/>
  <c r="K251" i="19"/>
  <c r="K342" i="19"/>
  <c r="K431" i="19"/>
  <c r="AI147" i="19"/>
  <c r="AI251" i="19"/>
  <c r="AI342" i="19"/>
  <c r="AI431" i="19"/>
  <c r="BF55" i="9"/>
  <c r="J147" i="18"/>
  <c r="J251" i="18"/>
  <c r="J342" i="18"/>
  <c r="J431" i="18"/>
  <c r="AH147" i="18"/>
  <c r="AH251" i="18"/>
  <c r="AH342" i="18"/>
  <c r="AH431" i="18"/>
  <c r="J147" i="19"/>
  <c r="J251" i="19"/>
  <c r="J342" i="19"/>
  <c r="J431" i="19"/>
  <c r="AH147" i="19"/>
  <c r="AH251" i="19"/>
  <c r="AH342" i="19"/>
  <c r="AH431" i="19"/>
  <c r="BE55" i="9"/>
  <c r="I147" i="18"/>
  <c r="I251" i="18"/>
  <c r="I342" i="18"/>
  <c r="I431" i="18"/>
  <c r="AG147" i="18"/>
  <c r="AG251" i="18"/>
  <c r="AG342" i="18"/>
  <c r="AG431" i="18"/>
  <c r="I147" i="19"/>
  <c r="I251" i="19"/>
  <c r="I342" i="19"/>
  <c r="I431" i="19"/>
  <c r="AG147" i="19"/>
  <c r="AG251" i="19"/>
  <c r="AG342" i="19"/>
  <c r="AG431" i="19"/>
  <c r="BD55" i="9"/>
  <c r="H147" i="18"/>
  <c r="H251" i="18"/>
  <c r="H342" i="18"/>
  <c r="H431" i="18"/>
  <c r="AF147" i="18"/>
  <c r="AF251" i="18"/>
  <c r="AF342" i="18"/>
  <c r="AF431" i="18"/>
  <c r="H147" i="19"/>
  <c r="H251" i="19"/>
  <c r="H342" i="19"/>
  <c r="H431" i="19"/>
  <c r="AF147" i="19"/>
  <c r="AF251" i="19"/>
  <c r="AF342" i="19"/>
  <c r="AF431" i="19"/>
  <c r="BC55" i="9"/>
  <c r="G147" i="18"/>
  <c r="G251" i="18"/>
  <c r="G342" i="18"/>
  <c r="G431" i="18"/>
  <c r="AE147" i="18"/>
  <c r="AE251" i="18"/>
  <c r="AE342" i="18"/>
  <c r="AE431" i="18"/>
  <c r="G147" i="19"/>
  <c r="G251" i="19"/>
  <c r="G342" i="19"/>
  <c r="G431" i="19"/>
  <c r="AE147" i="19"/>
  <c r="AE251" i="19"/>
  <c r="AE342" i="19"/>
  <c r="AE431" i="19"/>
  <c r="BB55" i="9"/>
  <c r="F147" i="18"/>
  <c r="F251" i="18"/>
  <c r="F342" i="18"/>
  <c r="F431" i="18"/>
  <c r="AD147" i="18"/>
  <c r="AD251" i="18"/>
  <c r="AD342" i="18"/>
  <c r="AD431" i="18"/>
  <c r="F147" i="19"/>
  <c r="F251" i="19"/>
  <c r="F342" i="19"/>
  <c r="F431" i="19"/>
  <c r="AD147" i="19"/>
  <c r="AD251" i="19"/>
  <c r="AD342" i="19"/>
  <c r="AD431" i="19"/>
  <c r="BA55" i="9"/>
  <c r="E147" i="18"/>
  <c r="E251" i="18"/>
  <c r="E342" i="18"/>
  <c r="E431" i="18"/>
  <c r="AC147" i="18"/>
  <c r="AC251" i="18"/>
  <c r="AC342" i="18"/>
  <c r="AC431" i="18"/>
  <c r="E147" i="19"/>
  <c r="E251" i="19"/>
  <c r="E342" i="19"/>
  <c r="E431" i="19"/>
  <c r="AC147" i="19"/>
  <c r="AC251" i="19"/>
  <c r="AC342" i="19"/>
  <c r="AC431" i="19"/>
  <c r="AZ55" i="9"/>
  <c r="Z147" i="18"/>
  <c r="Z251" i="18"/>
  <c r="Z342" i="18"/>
  <c r="Z431" i="18"/>
  <c r="AX431" i="18"/>
  <c r="Z147" i="19"/>
  <c r="Z251" i="19"/>
  <c r="Z342" i="19"/>
  <c r="Z431" i="19"/>
  <c r="AX431" i="19"/>
  <c r="AW55" i="9"/>
  <c r="Y147" i="18"/>
  <c r="Y251" i="18"/>
  <c r="Y342" i="18"/>
  <c r="Y431" i="18"/>
  <c r="AW431" i="18"/>
  <c r="Y147" i="19"/>
  <c r="Y251" i="19"/>
  <c r="Y342" i="19"/>
  <c r="Y431" i="19"/>
  <c r="AW431" i="19"/>
  <c r="AV55" i="9"/>
  <c r="X147" i="18"/>
  <c r="X251" i="18"/>
  <c r="X342" i="18"/>
  <c r="X431" i="18"/>
  <c r="AV431" i="18"/>
  <c r="X147" i="19"/>
  <c r="X251" i="19"/>
  <c r="X342" i="19"/>
  <c r="X431" i="19"/>
  <c r="AV431" i="19"/>
  <c r="AU55" i="9"/>
  <c r="W147" i="18"/>
  <c r="W251" i="18"/>
  <c r="W342" i="18"/>
  <c r="W431" i="18"/>
  <c r="AU431" i="18"/>
  <c r="W147" i="19"/>
  <c r="W251" i="19"/>
  <c r="W342" i="19"/>
  <c r="W431" i="19"/>
  <c r="AU431" i="19"/>
  <c r="AT55" i="9"/>
  <c r="V147" i="18"/>
  <c r="V251" i="18"/>
  <c r="V342" i="18"/>
  <c r="V431" i="18"/>
  <c r="AT431" i="18"/>
  <c r="V147" i="19"/>
  <c r="V251" i="19"/>
  <c r="V342" i="19"/>
  <c r="V431" i="19"/>
  <c r="AT431" i="19"/>
  <c r="AS55" i="9"/>
  <c r="U147" i="18"/>
  <c r="U251" i="18"/>
  <c r="U342" i="18"/>
  <c r="U431" i="18"/>
  <c r="AS431" i="18"/>
  <c r="U147" i="19"/>
  <c r="U251" i="19"/>
  <c r="U342" i="19"/>
  <c r="U431" i="19"/>
  <c r="AS431" i="19"/>
  <c r="AR55" i="9"/>
  <c r="T147" i="18"/>
  <c r="T251" i="18"/>
  <c r="T342" i="18"/>
  <c r="T431" i="18"/>
  <c r="AR431" i="18"/>
  <c r="T147" i="19"/>
  <c r="T251" i="19"/>
  <c r="T342" i="19"/>
  <c r="T431" i="19"/>
  <c r="AR431" i="19"/>
  <c r="AQ55" i="9"/>
  <c r="S147" i="18"/>
  <c r="S251" i="18"/>
  <c r="S342" i="18"/>
  <c r="S431" i="18"/>
  <c r="AQ431" i="18"/>
  <c r="S147" i="19"/>
  <c r="S251" i="19"/>
  <c r="S342" i="19"/>
  <c r="S431" i="19"/>
  <c r="AQ431" i="19"/>
  <c r="AP55" i="9"/>
  <c r="R147" i="18"/>
  <c r="R251" i="18"/>
  <c r="R342" i="18"/>
  <c r="R431" i="18"/>
  <c r="AP431" i="18"/>
  <c r="R147" i="19"/>
  <c r="R251" i="19"/>
  <c r="R342" i="19"/>
  <c r="R431" i="19"/>
  <c r="AP431" i="19"/>
  <c r="AO55" i="9"/>
  <c r="Q147" i="18"/>
  <c r="Q251" i="18"/>
  <c r="Q342" i="18"/>
  <c r="Q431" i="18"/>
  <c r="AO431" i="18"/>
  <c r="Q147" i="19"/>
  <c r="Q251" i="19"/>
  <c r="Q342" i="19"/>
  <c r="Q431" i="19"/>
  <c r="AO431" i="19"/>
  <c r="AN55" i="9"/>
  <c r="D250" i="18"/>
  <c r="N146" i="18"/>
  <c r="N250" i="18"/>
  <c r="N341" i="18"/>
  <c r="D340" i="18"/>
  <c r="N430" i="18"/>
  <c r="AL146" i="18"/>
  <c r="AL250" i="18"/>
  <c r="AL341" i="18"/>
  <c r="AL430" i="18"/>
  <c r="D250" i="19"/>
  <c r="N146" i="19"/>
  <c r="N250" i="19"/>
  <c r="N341" i="19"/>
  <c r="D340" i="19"/>
  <c r="N430" i="19"/>
  <c r="AL146" i="19"/>
  <c r="AL250" i="19"/>
  <c r="AL341" i="19"/>
  <c r="AL430" i="19"/>
  <c r="BI54" i="9"/>
  <c r="M146" i="18"/>
  <c r="M250" i="18"/>
  <c r="M341" i="18"/>
  <c r="M430" i="18"/>
  <c r="AK146" i="18"/>
  <c r="AK250" i="18"/>
  <c r="AK341" i="18"/>
  <c r="AK430" i="18"/>
  <c r="M146" i="19"/>
  <c r="M250" i="19"/>
  <c r="M341" i="19"/>
  <c r="M430" i="19"/>
  <c r="AK146" i="19"/>
  <c r="AK250" i="19"/>
  <c r="AK341" i="19"/>
  <c r="AK430" i="19"/>
  <c r="BH54" i="9"/>
  <c r="L146" i="18"/>
  <c r="L250" i="18"/>
  <c r="L341" i="18"/>
  <c r="L430" i="18"/>
  <c r="AJ146" i="18"/>
  <c r="AJ250" i="18"/>
  <c r="AJ341" i="18"/>
  <c r="AJ430" i="18"/>
  <c r="L146" i="19"/>
  <c r="L250" i="19"/>
  <c r="L341" i="19"/>
  <c r="L430" i="19"/>
  <c r="AJ146" i="19"/>
  <c r="AJ250" i="19"/>
  <c r="AJ341" i="19"/>
  <c r="AJ430" i="19"/>
  <c r="BG54" i="9"/>
  <c r="K146" i="18"/>
  <c r="K250" i="18"/>
  <c r="K341" i="18"/>
  <c r="K430" i="18"/>
  <c r="AI146" i="18"/>
  <c r="AI250" i="18"/>
  <c r="AI341" i="18"/>
  <c r="AI430" i="18"/>
  <c r="K146" i="19"/>
  <c r="K250" i="19"/>
  <c r="K341" i="19"/>
  <c r="K430" i="19"/>
  <c r="AI146" i="19"/>
  <c r="AI250" i="19"/>
  <c r="AI341" i="19"/>
  <c r="AI430" i="19"/>
  <c r="BF54" i="9"/>
  <c r="J146" i="18"/>
  <c r="J250" i="18"/>
  <c r="J341" i="18"/>
  <c r="J430" i="18"/>
  <c r="AH146" i="18"/>
  <c r="AH250" i="18"/>
  <c r="AH341" i="18"/>
  <c r="AH430" i="18"/>
  <c r="J146" i="19"/>
  <c r="J250" i="19"/>
  <c r="J341" i="19"/>
  <c r="J430" i="19"/>
  <c r="AH146" i="19"/>
  <c r="AH250" i="19"/>
  <c r="AH341" i="19"/>
  <c r="AH430" i="19"/>
  <c r="BE54" i="9"/>
  <c r="I146" i="18"/>
  <c r="I250" i="18"/>
  <c r="I341" i="18"/>
  <c r="I430" i="18"/>
  <c r="AG146" i="18"/>
  <c r="AG250" i="18"/>
  <c r="AG341" i="18"/>
  <c r="AG430" i="18"/>
  <c r="I146" i="19"/>
  <c r="I250" i="19"/>
  <c r="I341" i="19"/>
  <c r="I430" i="19"/>
  <c r="AG146" i="19"/>
  <c r="AG250" i="19"/>
  <c r="AG341" i="19"/>
  <c r="AG430" i="19"/>
  <c r="BD54" i="9"/>
  <c r="H146" i="18"/>
  <c r="H250" i="18"/>
  <c r="H341" i="18"/>
  <c r="H430" i="18"/>
  <c r="AF146" i="18"/>
  <c r="AF250" i="18"/>
  <c r="AF341" i="18"/>
  <c r="AF430" i="18"/>
  <c r="H146" i="19"/>
  <c r="H250" i="19"/>
  <c r="H341" i="19"/>
  <c r="H430" i="19"/>
  <c r="AF146" i="19"/>
  <c r="AF250" i="19"/>
  <c r="AF341" i="19"/>
  <c r="AF430" i="19"/>
  <c r="BC54" i="9"/>
  <c r="G146" i="18"/>
  <c r="G250" i="18"/>
  <c r="G341" i="18"/>
  <c r="G430" i="18"/>
  <c r="AE146" i="18"/>
  <c r="AE250" i="18"/>
  <c r="AE341" i="18"/>
  <c r="AE430" i="18"/>
  <c r="G146" i="19"/>
  <c r="G250" i="19"/>
  <c r="G341" i="19"/>
  <c r="G430" i="19"/>
  <c r="AE146" i="19"/>
  <c r="AE250" i="19"/>
  <c r="AE341" i="19"/>
  <c r="AE430" i="19"/>
  <c r="BB54" i="9"/>
  <c r="F146" i="18"/>
  <c r="F250" i="18"/>
  <c r="F341" i="18"/>
  <c r="F430" i="18"/>
  <c r="AD146" i="18"/>
  <c r="AD250" i="18"/>
  <c r="AD341" i="18"/>
  <c r="AD430" i="18"/>
  <c r="F146" i="19"/>
  <c r="F250" i="19"/>
  <c r="F341" i="19"/>
  <c r="F430" i="19"/>
  <c r="AD146" i="19"/>
  <c r="AD250" i="19"/>
  <c r="AD341" i="19"/>
  <c r="AD430" i="19"/>
  <c r="BA54" i="9"/>
  <c r="E146" i="18"/>
  <c r="E250" i="18"/>
  <c r="E341" i="18"/>
  <c r="E430" i="18"/>
  <c r="AC146" i="18"/>
  <c r="AC250" i="18"/>
  <c r="AC341" i="18"/>
  <c r="AC430" i="18"/>
  <c r="E146" i="19"/>
  <c r="E250" i="19"/>
  <c r="E341" i="19"/>
  <c r="E430" i="19"/>
  <c r="AC146" i="19"/>
  <c r="AC250" i="19"/>
  <c r="AC341" i="19"/>
  <c r="AC430" i="19"/>
  <c r="AZ54" i="9"/>
  <c r="Z146" i="18"/>
  <c r="Z250" i="18"/>
  <c r="Z341" i="18"/>
  <c r="Z430" i="18"/>
  <c r="AX430" i="18"/>
  <c r="Z146" i="19"/>
  <c r="Z250" i="19"/>
  <c r="Z341" i="19"/>
  <c r="Z430" i="19"/>
  <c r="AX430" i="19"/>
  <c r="AW54" i="9"/>
  <c r="Y146" i="18"/>
  <c r="Y250" i="18"/>
  <c r="Y341" i="18"/>
  <c r="Y430" i="18"/>
  <c r="AW430" i="18"/>
  <c r="Y146" i="19"/>
  <c r="Y250" i="19"/>
  <c r="Y341" i="19"/>
  <c r="Y430" i="19"/>
  <c r="AW430" i="19"/>
  <c r="AV54" i="9"/>
  <c r="X146" i="18"/>
  <c r="X250" i="18"/>
  <c r="X341" i="18"/>
  <c r="X430" i="18"/>
  <c r="AV430" i="18"/>
  <c r="X146" i="19"/>
  <c r="X250" i="19"/>
  <c r="X341" i="19"/>
  <c r="X430" i="19"/>
  <c r="AV430" i="19"/>
  <c r="AU54" i="9"/>
  <c r="W146" i="18"/>
  <c r="W250" i="18"/>
  <c r="W341" i="18"/>
  <c r="W430" i="18"/>
  <c r="AU430" i="18"/>
  <c r="W146" i="19"/>
  <c r="W250" i="19"/>
  <c r="W341" i="19"/>
  <c r="W430" i="19"/>
  <c r="AU430" i="19"/>
  <c r="AT54" i="9"/>
  <c r="V146" i="18"/>
  <c r="V250" i="18"/>
  <c r="V341" i="18"/>
  <c r="V430" i="18"/>
  <c r="AT430" i="18"/>
  <c r="V146" i="19"/>
  <c r="V250" i="19"/>
  <c r="V341" i="19"/>
  <c r="V430" i="19"/>
  <c r="AT430" i="19"/>
  <c r="AS54" i="9"/>
  <c r="U146" i="18"/>
  <c r="U250" i="18"/>
  <c r="U341" i="18"/>
  <c r="U430" i="18"/>
  <c r="AS430" i="18"/>
  <c r="U146" i="19"/>
  <c r="U250" i="19"/>
  <c r="U341" i="19"/>
  <c r="U430" i="19"/>
  <c r="AS430" i="19"/>
  <c r="AR54" i="9"/>
  <c r="T146" i="18"/>
  <c r="T250" i="18"/>
  <c r="T341" i="18"/>
  <c r="T430" i="18"/>
  <c r="AR430" i="18"/>
  <c r="T146" i="19"/>
  <c r="T250" i="19"/>
  <c r="T341" i="19"/>
  <c r="T430" i="19"/>
  <c r="AR430" i="19"/>
  <c r="AQ54" i="9"/>
  <c r="S146" i="18"/>
  <c r="S250" i="18"/>
  <c r="S341" i="18"/>
  <c r="S430" i="18"/>
  <c r="AQ430" i="18"/>
  <c r="S146" i="19"/>
  <c r="S250" i="19"/>
  <c r="S341" i="19"/>
  <c r="S430" i="19"/>
  <c r="AQ430" i="19"/>
  <c r="AP54" i="9"/>
  <c r="R146" i="18"/>
  <c r="R250" i="18"/>
  <c r="R341" i="18"/>
  <c r="R430" i="18"/>
  <c r="AP430" i="18"/>
  <c r="R146" i="19"/>
  <c r="R250" i="19"/>
  <c r="R341" i="19"/>
  <c r="R430" i="19"/>
  <c r="AP430" i="19"/>
  <c r="AO54" i="9"/>
  <c r="Q146" i="18"/>
  <c r="Q250" i="18"/>
  <c r="Q341" i="18"/>
  <c r="Q430" i="18"/>
  <c r="AO430" i="18"/>
  <c r="Q146" i="19"/>
  <c r="Q250" i="19"/>
  <c r="Q341" i="19"/>
  <c r="Q430" i="19"/>
  <c r="AO430" i="19"/>
  <c r="AN54" i="9"/>
  <c r="D249" i="18"/>
  <c r="N145" i="18"/>
  <c r="N249" i="18"/>
  <c r="N340" i="18"/>
  <c r="D339" i="18"/>
  <c r="N429" i="18"/>
  <c r="AL145" i="18"/>
  <c r="AL249" i="18"/>
  <c r="AL340" i="18"/>
  <c r="AL429" i="18"/>
  <c r="D249" i="19"/>
  <c r="N145" i="19"/>
  <c r="N249" i="19"/>
  <c r="N340" i="19"/>
  <c r="D339" i="19"/>
  <c r="N429" i="19"/>
  <c r="AL145" i="19"/>
  <c r="AL249" i="19"/>
  <c r="AL340" i="19"/>
  <c r="AL429" i="19"/>
  <c r="BI53" i="9"/>
  <c r="M145" i="18"/>
  <c r="M249" i="18"/>
  <c r="M340" i="18"/>
  <c r="M429" i="18"/>
  <c r="AK145" i="18"/>
  <c r="AK249" i="18"/>
  <c r="AK340" i="18"/>
  <c r="AK429" i="18"/>
  <c r="M145" i="19"/>
  <c r="M249" i="19"/>
  <c r="M340" i="19"/>
  <c r="M429" i="19"/>
  <c r="AK145" i="19"/>
  <c r="AK249" i="19"/>
  <c r="AK340" i="19"/>
  <c r="AK429" i="19"/>
  <c r="BH53" i="9"/>
  <c r="L145" i="18"/>
  <c r="L249" i="18"/>
  <c r="L340" i="18"/>
  <c r="L429" i="18"/>
  <c r="AJ145" i="18"/>
  <c r="AJ249" i="18"/>
  <c r="AJ340" i="18"/>
  <c r="AJ429" i="18"/>
  <c r="L145" i="19"/>
  <c r="L249" i="19"/>
  <c r="L340" i="19"/>
  <c r="L429" i="19"/>
  <c r="AJ145" i="19"/>
  <c r="AJ249" i="19"/>
  <c r="AJ340" i="19"/>
  <c r="AJ429" i="19"/>
  <c r="BG53" i="9"/>
  <c r="K145" i="18"/>
  <c r="K249" i="18"/>
  <c r="K340" i="18"/>
  <c r="K429" i="18"/>
  <c r="AI145" i="18"/>
  <c r="AI249" i="18"/>
  <c r="AI340" i="18"/>
  <c r="AI429" i="18"/>
  <c r="K145" i="19"/>
  <c r="K249" i="19"/>
  <c r="K340" i="19"/>
  <c r="K429" i="19"/>
  <c r="AI145" i="19"/>
  <c r="AI249" i="19"/>
  <c r="AI340" i="19"/>
  <c r="AI429" i="19"/>
  <c r="BF53" i="9"/>
  <c r="J145" i="18"/>
  <c r="J249" i="18"/>
  <c r="J340" i="18"/>
  <c r="J429" i="18"/>
  <c r="AH145" i="18"/>
  <c r="AH249" i="18"/>
  <c r="AH340" i="18"/>
  <c r="AH429" i="18"/>
  <c r="J145" i="19"/>
  <c r="J249" i="19"/>
  <c r="J340" i="19"/>
  <c r="J429" i="19"/>
  <c r="AH145" i="19"/>
  <c r="AH249" i="19"/>
  <c r="AH340" i="19"/>
  <c r="AH429" i="19"/>
  <c r="BE53" i="9"/>
  <c r="I145" i="18"/>
  <c r="I249" i="18"/>
  <c r="I340" i="18"/>
  <c r="I429" i="18"/>
  <c r="AG145" i="18"/>
  <c r="AG249" i="18"/>
  <c r="AG340" i="18"/>
  <c r="AG429" i="18"/>
  <c r="I145" i="19"/>
  <c r="I249" i="19"/>
  <c r="I340" i="19"/>
  <c r="I429" i="19"/>
  <c r="AG145" i="19"/>
  <c r="AG249" i="19"/>
  <c r="AG340" i="19"/>
  <c r="AG429" i="19"/>
  <c r="BD53" i="9"/>
  <c r="H145" i="18"/>
  <c r="H249" i="18"/>
  <c r="H340" i="18"/>
  <c r="H429" i="18"/>
  <c r="AF145" i="18"/>
  <c r="AF249" i="18"/>
  <c r="AF340" i="18"/>
  <c r="AF429" i="18"/>
  <c r="H145" i="19"/>
  <c r="H249" i="19"/>
  <c r="H340" i="19"/>
  <c r="H429" i="19"/>
  <c r="AF145" i="19"/>
  <c r="AF249" i="19"/>
  <c r="AF340" i="19"/>
  <c r="AF429" i="19"/>
  <c r="BC53" i="9"/>
  <c r="G145" i="18"/>
  <c r="G249" i="18"/>
  <c r="G340" i="18"/>
  <c r="G429" i="18"/>
  <c r="AE145" i="18"/>
  <c r="AE249" i="18"/>
  <c r="AE340" i="18"/>
  <c r="AE429" i="18"/>
  <c r="G145" i="19"/>
  <c r="G249" i="19"/>
  <c r="G340" i="19"/>
  <c r="G429" i="19"/>
  <c r="AE145" i="19"/>
  <c r="AE249" i="19"/>
  <c r="AE340" i="19"/>
  <c r="AE429" i="19"/>
  <c r="BB53" i="9"/>
  <c r="F145" i="18"/>
  <c r="F249" i="18"/>
  <c r="F340" i="18"/>
  <c r="F429" i="18"/>
  <c r="AD145" i="18"/>
  <c r="AD249" i="18"/>
  <c r="AD340" i="18"/>
  <c r="AD429" i="18"/>
  <c r="F145" i="19"/>
  <c r="F249" i="19"/>
  <c r="F340" i="19"/>
  <c r="F429" i="19"/>
  <c r="AD145" i="19"/>
  <c r="AD249" i="19"/>
  <c r="AD340" i="19"/>
  <c r="AD429" i="19"/>
  <c r="BA53" i="9"/>
  <c r="E145" i="18"/>
  <c r="E249" i="18"/>
  <c r="E340" i="18"/>
  <c r="E429" i="18"/>
  <c r="AC145" i="18"/>
  <c r="AC249" i="18"/>
  <c r="AC340" i="18"/>
  <c r="AC429" i="18"/>
  <c r="E145" i="19"/>
  <c r="E249" i="19"/>
  <c r="E340" i="19"/>
  <c r="E429" i="19"/>
  <c r="AC145" i="19"/>
  <c r="AC249" i="19"/>
  <c r="AC340" i="19"/>
  <c r="AC429" i="19"/>
  <c r="AZ53" i="9"/>
  <c r="Z145" i="18"/>
  <c r="Z249" i="18"/>
  <c r="Z340" i="18"/>
  <c r="Z429" i="18"/>
  <c r="AX429" i="18"/>
  <c r="Z145" i="19"/>
  <c r="Z249" i="19"/>
  <c r="Z340" i="19"/>
  <c r="Z429" i="19"/>
  <c r="AX429" i="19"/>
  <c r="AW53" i="9"/>
  <c r="Y145" i="18"/>
  <c r="Y249" i="18"/>
  <c r="Y340" i="18"/>
  <c r="Y429" i="18"/>
  <c r="AW429" i="18"/>
  <c r="Y145" i="19"/>
  <c r="Y249" i="19"/>
  <c r="Y340" i="19"/>
  <c r="Y429" i="19"/>
  <c r="AW429" i="19"/>
  <c r="AV53" i="9"/>
  <c r="X145" i="18"/>
  <c r="X249" i="18"/>
  <c r="X340" i="18"/>
  <c r="X429" i="18"/>
  <c r="AV429" i="18"/>
  <c r="X145" i="19"/>
  <c r="X249" i="19"/>
  <c r="X340" i="19"/>
  <c r="X429" i="19"/>
  <c r="AV429" i="19"/>
  <c r="AU53" i="9"/>
  <c r="W145" i="18"/>
  <c r="W249" i="18"/>
  <c r="W340" i="18"/>
  <c r="W429" i="18"/>
  <c r="AU429" i="18"/>
  <c r="W145" i="19"/>
  <c r="W249" i="19"/>
  <c r="W340" i="19"/>
  <c r="W429" i="19"/>
  <c r="AU429" i="19"/>
  <c r="AT53" i="9"/>
  <c r="V145" i="18"/>
  <c r="V249" i="18"/>
  <c r="V340" i="18"/>
  <c r="V429" i="18"/>
  <c r="AT429" i="18"/>
  <c r="V145" i="19"/>
  <c r="V249" i="19"/>
  <c r="V340" i="19"/>
  <c r="V429" i="19"/>
  <c r="AT429" i="19"/>
  <c r="AS53" i="9"/>
  <c r="U145" i="18"/>
  <c r="U249" i="18"/>
  <c r="U340" i="18"/>
  <c r="U429" i="18"/>
  <c r="AS429" i="18"/>
  <c r="U145" i="19"/>
  <c r="U249" i="19"/>
  <c r="U340" i="19"/>
  <c r="U429" i="19"/>
  <c r="AS429" i="19"/>
  <c r="AR53" i="9"/>
  <c r="T145" i="18"/>
  <c r="T249" i="18"/>
  <c r="T340" i="18"/>
  <c r="T429" i="18"/>
  <c r="AR429" i="18"/>
  <c r="T145" i="19"/>
  <c r="T249" i="19"/>
  <c r="T340" i="19"/>
  <c r="T429" i="19"/>
  <c r="AR429" i="19"/>
  <c r="AQ53" i="9"/>
  <c r="S145" i="18"/>
  <c r="S249" i="18"/>
  <c r="S340" i="18"/>
  <c r="S429" i="18"/>
  <c r="AQ429" i="18"/>
  <c r="S145" i="19"/>
  <c r="S249" i="19"/>
  <c r="S340" i="19"/>
  <c r="S429" i="19"/>
  <c r="AQ429" i="19"/>
  <c r="AP53" i="9"/>
  <c r="R145" i="18"/>
  <c r="R249" i="18"/>
  <c r="R340" i="18"/>
  <c r="R429" i="18"/>
  <c r="AP429" i="18"/>
  <c r="R145" i="19"/>
  <c r="R249" i="19"/>
  <c r="R340" i="19"/>
  <c r="R429" i="19"/>
  <c r="AP429" i="19"/>
  <c r="AO53" i="9"/>
  <c r="Q145" i="18"/>
  <c r="Q249" i="18"/>
  <c r="Q340" i="18"/>
  <c r="Q429" i="18"/>
  <c r="AO429" i="18"/>
  <c r="Q145" i="19"/>
  <c r="Q249" i="19"/>
  <c r="Q340" i="19"/>
  <c r="Q429" i="19"/>
  <c r="AO429" i="19"/>
  <c r="AN53" i="9"/>
  <c r="D248" i="18"/>
  <c r="N144" i="18"/>
  <c r="N248" i="18"/>
  <c r="N339" i="18"/>
  <c r="D338" i="18"/>
  <c r="N428" i="18"/>
  <c r="AL144" i="18"/>
  <c r="AL248" i="18"/>
  <c r="AL339" i="18"/>
  <c r="AL428" i="18"/>
  <c r="D248" i="19"/>
  <c r="N144" i="19"/>
  <c r="N248" i="19"/>
  <c r="N339" i="19"/>
  <c r="D338" i="19"/>
  <c r="N428" i="19"/>
  <c r="AL144" i="19"/>
  <c r="AL248" i="19"/>
  <c r="AL339" i="19"/>
  <c r="AL428" i="19"/>
  <c r="BI52" i="9"/>
  <c r="M144" i="18"/>
  <c r="M248" i="18"/>
  <c r="M339" i="18"/>
  <c r="M428" i="18"/>
  <c r="AK144" i="18"/>
  <c r="AK248" i="18"/>
  <c r="AK339" i="18"/>
  <c r="AK428" i="18"/>
  <c r="M144" i="19"/>
  <c r="M248" i="19"/>
  <c r="M339" i="19"/>
  <c r="M428" i="19"/>
  <c r="AK144" i="19"/>
  <c r="AK248" i="19"/>
  <c r="AK339" i="19"/>
  <c r="AK428" i="19"/>
  <c r="BH52" i="9"/>
  <c r="L144" i="18"/>
  <c r="L248" i="18"/>
  <c r="L339" i="18"/>
  <c r="L428" i="18"/>
  <c r="AJ144" i="18"/>
  <c r="AJ248" i="18"/>
  <c r="AJ339" i="18"/>
  <c r="AJ428" i="18"/>
  <c r="L144" i="19"/>
  <c r="L248" i="19"/>
  <c r="L339" i="19"/>
  <c r="L428" i="19"/>
  <c r="AJ144" i="19"/>
  <c r="AJ248" i="19"/>
  <c r="AJ339" i="19"/>
  <c r="AJ428" i="19"/>
  <c r="BG52" i="9"/>
  <c r="K144" i="18"/>
  <c r="K248" i="18"/>
  <c r="K339" i="18"/>
  <c r="K428" i="18"/>
  <c r="AI144" i="18"/>
  <c r="AI248" i="18"/>
  <c r="AI339" i="18"/>
  <c r="AI428" i="18"/>
  <c r="K144" i="19"/>
  <c r="K248" i="19"/>
  <c r="K339" i="19"/>
  <c r="K428" i="19"/>
  <c r="AI144" i="19"/>
  <c r="AI248" i="19"/>
  <c r="AI339" i="19"/>
  <c r="AI428" i="19"/>
  <c r="BF52" i="9"/>
  <c r="J144" i="18"/>
  <c r="J248" i="18"/>
  <c r="J339" i="18"/>
  <c r="J428" i="18"/>
  <c r="AH144" i="18"/>
  <c r="AH248" i="18"/>
  <c r="AH339" i="18"/>
  <c r="AH428" i="18"/>
  <c r="J144" i="19"/>
  <c r="J248" i="19"/>
  <c r="J339" i="19"/>
  <c r="J428" i="19"/>
  <c r="AH144" i="19"/>
  <c r="AH248" i="19"/>
  <c r="AH339" i="19"/>
  <c r="AH428" i="19"/>
  <c r="BE52" i="9"/>
  <c r="I144" i="18"/>
  <c r="I248" i="18"/>
  <c r="I339" i="18"/>
  <c r="I428" i="18"/>
  <c r="AG144" i="18"/>
  <c r="AG248" i="18"/>
  <c r="AG339" i="18"/>
  <c r="AG428" i="18"/>
  <c r="I144" i="19"/>
  <c r="I248" i="19"/>
  <c r="I339" i="19"/>
  <c r="I428" i="19"/>
  <c r="AG144" i="19"/>
  <c r="AG248" i="19"/>
  <c r="AG339" i="19"/>
  <c r="AG428" i="19"/>
  <c r="BD52" i="9"/>
  <c r="H144" i="18"/>
  <c r="H248" i="18"/>
  <c r="H339" i="18"/>
  <c r="H428" i="18"/>
  <c r="AF144" i="18"/>
  <c r="AF248" i="18"/>
  <c r="AF339" i="18"/>
  <c r="AF428" i="18"/>
  <c r="H144" i="19"/>
  <c r="H248" i="19"/>
  <c r="H339" i="19"/>
  <c r="H428" i="19"/>
  <c r="AF144" i="19"/>
  <c r="AF248" i="19"/>
  <c r="AF339" i="19"/>
  <c r="AF428" i="19"/>
  <c r="BC52" i="9"/>
  <c r="G144" i="18"/>
  <c r="G248" i="18"/>
  <c r="G339" i="18"/>
  <c r="G428" i="18"/>
  <c r="AE144" i="18"/>
  <c r="AE248" i="18"/>
  <c r="AE339" i="18"/>
  <c r="AE428" i="18"/>
  <c r="G144" i="19"/>
  <c r="G248" i="19"/>
  <c r="G339" i="19"/>
  <c r="G428" i="19"/>
  <c r="AE144" i="19"/>
  <c r="AE248" i="19"/>
  <c r="AE339" i="19"/>
  <c r="AE428" i="19"/>
  <c r="BB52" i="9"/>
  <c r="F144" i="18"/>
  <c r="F248" i="18"/>
  <c r="F339" i="18"/>
  <c r="F428" i="18"/>
  <c r="AD144" i="18"/>
  <c r="AD248" i="18"/>
  <c r="AD339" i="18"/>
  <c r="AD428" i="18"/>
  <c r="F144" i="19"/>
  <c r="F248" i="19"/>
  <c r="F339" i="19"/>
  <c r="F428" i="19"/>
  <c r="AD144" i="19"/>
  <c r="AD248" i="19"/>
  <c r="AD339" i="19"/>
  <c r="AD428" i="19"/>
  <c r="BA52" i="9"/>
  <c r="E144" i="18"/>
  <c r="E248" i="18"/>
  <c r="E339" i="18"/>
  <c r="E428" i="18"/>
  <c r="AC144" i="18"/>
  <c r="AC248" i="18"/>
  <c r="AC339" i="18"/>
  <c r="AC428" i="18"/>
  <c r="E144" i="19"/>
  <c r="E248" i="19"/>
  <c r="E339" i="19"/>
  <c r="E428" i="19"/>
  <c r="AC144" i="19"/>
  <c r="AC248" i="19"/>
  <c r="AC339" i="19"/>
  <c r="AC428" i="19"/>
  <c r="AZ52" i="9"/>
  <c r="Z144" i="18"/>
  <c r="Z248" i="18"/>
  <c r="Z339" i="18"/>
  <c r="Z428" i="18"/>
  <c r="AX428" i="18"/>
  <c r="Z144" i="19"/>
  <c r="Z248" i="19"/>
  <c r="Z339" i="19"/>
  <c r="Z428" i="19"/>
  <c r="AX428" i="19"/>
  <c r="AW52" i="9"/>
  <c r="Y144" i="18"/>
  <c r="Y248" i="18"/>
  <c r="Y339" i="18"/>
  <c r="Y428" i="18"/>
  <c r="AW428" i="18"/>
  <c r="Y144" i="19"/>
  <c r="Y248" i="19"/>
  <c r="Y339" i="19"/>
  <c r="Y428" i="19"/>
  <c r="AW428" i="19"/>
  <c r="AV52" i="9"/>
  <c r="X144" i="18"/>
  <c r="X248" i="18"/>
  <c r="X339" i="18"/>
  <c r="X428" i="18"/>
  <c r="AV428" i="18"/>
  <c r="X144" i="19"/>
  <c r="X248" i="19"/>
  <c r="X339" i="19"/>
  <c r="X428" i="19"/>
  <c r="AV428" i="19"/>
  <c r="AU52" i="9"/>
  <c r="W144" i="18"/>
  <c r="W248" i="18"/>
  <c r="W339" i="18"/>
  <c r="W428" i="18"/>
  <c r="AU428" i="18"/>
  <c r="W144" i="19"/>
  <c r="W248" i="19"/>
  <c r="W339" i="19"/>
  <c r="W428" i="19"/>
  <c r="AU428" i="19"/>
  <c r="AT52" i="9"/>
  <c r="V144" i="18"/>
  <c r="V248" i="18"/>
  <c r="V339" i="18"/>
  <c r="V428" i="18"/>
  <c r="AT428" i="18"/>
  <c r="V144" i="19"/>
  <c r="V248" i="19"/>
  <c r="V339" i="19"/>
  <c r="V428" i="19"/>
  <c r="AT428" i="19"/>
  <c r="AS52" i="9"/>
  <c r="U144" i="18"/>
  <c r="U248" i="18"/>
  <c r="U339" i="18"/>
  <c r="U428" i="18"/>
  <c r="AS428" i="18"/>
  <c r="U144" i="19"/>
  <c r="U248" i="19"/>
  <c r="U339" i="19"/>
  <c r="U428" i="19"/>
  <c r="AS428" i="19"/>
  <c r="AR52" i="9"/>
  <c r="T144" i="18"/>
  <c r="T248" i="18"/>
  <c r="T339" i="18"/>
  <c r="T428" i="18"/>
  <c r="AR428" i="18"/>
  <c r="T144" i="19"/>
  <c r="T248" i="19"/>
  <c r="T339" i="19"/>
  <c r="T428" i="19"/>
  <c r="AR428" i="19"/>
  <c r="AQ52" i="9"/>
  <c r="S144" i="18"/>
  <c r="S248" i="18"/>
  <c r="S339" i="18"/>
  <c r="S428" i="18"/>
  <c r="AQ428" i="18"/>
  <c r="S144" i="19"/>
  <c r="S248" i="19"/>
  <c r="S339" i="19"/>
  <c r="S428" i="19"/>
  <c r="AQ428" i="19"/>
  <c r="AP52" i="9"/>
  <c r="R144" i="18"/>
  <c r="R248" i="18"/>
  <c r="R339" i="18"/>
  <c r="R428" i="18"/>
  <c r="AP428" i="18"/>
  <c r="R144" i="19"/>
  <c r="R248" i="19"/>
  <c r="R339" i="19"/>
  <c r="R428" i="19"/>
  <c r="AP428" i="19"/>
  <c r="AO52" i="9"/>
  <c r="Q144" i="18"/>
  <c r="Q248" i="18"/>
  <c r="Q339" i="18"/>
  <c r="Q428" i="18"/>
  <c r="AO428" i="18"/>
  <c r="Q144" i="19"/>
  <c r="Q248" i="19"/>
  <c r="Q339" i="19"/>
  <c r="Q428" i="19"/>
  <c r="AO428" i="19"/>
  <c r="AN52" i="9"/>
  <c r="D247" i="18"/>
  <c r="N143" i="18"/>
  <c r="N247" i="18"/>
  <c r="N338" i="18"/>
  <c r="D337" i="18"/>
  <c r="N427" i="18"/>
  <c r="AL143" i="18"/>
  <c r="AL247" i="18"/>
  <c r="AL338" i="18"/>
  <c r="AL427" i="18"/>
  <c r="D247" i="19"/>
  <c r="N143" i="19"/>
  <c r="N247" i="19"/>
  <c r="N338" i="19"/>
  <c r="D337" i="19"/>
  <c r="N427" i="19"/>
  <c r="AL143" i="19"/>
  <c r="AL247" i="19"/>
  <c r="AL338" i="19"/>
  <c r="AL427" i="19"/>
  <c r="BI51" i="9"/>
  <c r="M143" i="18"/>
  <c r="M247" i="18"/>
  <c r="M338" i="18"/>
  <c r="M427" i="18"/>
  <c r="AK143" i="18"/>
  <c r="AK247" i="18"/>
  <c r="AK338" i="18"/>
  <c r="AK427" i="18"/>
  <c r="M143" i="19"/>
  <c r="M247" i="19"/>
  <c r="M338" i="19"/>
  <c r="M427" i="19"/>
  <c r="AK143" i="19"/>
  <c r="AK247" i="19"/>
  <c r="AK338" i="19"/>
  <c r="AK427" i="19"/>
  <c r="BH51" i="9"/>
  <c r="L143" i="18"/>
  <c r="L247" i="18"/>
  <c r="L338" i="18"/>
  <c r="L427" i="18"/>
  <c r="AJ143" i="18"/>
  <c r="AJ247" i="18"/>
  <c r="AJ338" i="18"/>
  <c r="AJ427" i="18"/>
  <c r="L143" i="19"/>
  <c r="L247" i="19"/>
  <c r="L338" i="19"/>
  <c r="L427" i="19"/>
  <c r="AJ143" i="19"/>
  <c r="AJ247" i="19"/>
  <c r="AJ338" i="19"/>
  <c r="AJ427" i="19"/>
  <c r="BG51" i="9"/>
  <c r="K143" i="18"/>
  <c r="K247" i="18"/>
  <c r="K338" i="18"/>
  <c r="K427" i="18"/>
  <c r="AI143" i="18"/>
  <c r="AI247" i="18"/>
  <c r="AI338" i="18"/>
  <c r="AI427" i="18"/>
  <c r="K143" i="19"/>
  <c r="K247" i="19"/>
  <c r="K338" i="19"/>
  <c r="K427" i="19"/>
  <c r="AI143" i="19"/>
  <c r="AI247" i="19"/>
  <c r="AI338" i="19"/>
  <c r="AI427" i="19"/>
  <c r="BF51" i="9"/>
  <c r="J143" i="18"/>
  <c r="J247" i="18"/>
  <c r="J338" i="18"/>
  <c r="J427" i="18"/>
  <c r="AH143" i="18"/>
  <c r="AH247" i="18"/>
  <c r="AH338" i="18"/>
  <c r="AH427" i="18"/>
  <c r="J143" i="19"/>
  <c r="J247" i="19"/>
  <c r="J338" i="19"/>
  <c r="J427" i="19"/>
  <c r="AH143" i="19"/>
  <c r="AH247" i="19"/>
  <c r="AH338" i="19"/>
  <c r="AH427" i="19"/>
  <c r="BE51" i="9"/>
  <c r="I143" i="18"/>
  <c r="I247" i="18"/>
  <c r="I338" i="18"/>
  <c r="I427" i="18"/>
  <c r="AG143" i="18"/>
  <c r="AG247" i="18"/>
  <c r="AG338" i="18"/>
  <c r="AG427" i="18"/>
  <c r="I143" i="19"/>
  <c r="I247" i="19"/>
  <c r="I338" i="19"/>
  <c r="I427" i="19"/>
  <c r="AG143" i="19"/>
  <c r="AG247" i="19"/>
  <c r="AG338" i="19"/>
  <c r="AG427" i="19"/>
  <c r="BD51" i="9"/>
  <c r="H143" i="18"/>
  <c r="H247" i="18"/>
  <c r="H338" i="18"/>
  <c r="H427" i="18"/>
  <c r="AF143" i="18"/>
  <c r="AF247" i="18"/>
  <c r="AF338" i="18"/>
  <c r="AF427" i="18"/>
  <c r="H143" i="19"/>
  <c r="H247" i="19"/>
  <c r="H338" i="19"/>
  <c r="H427" i="19"/>
  <c r="AF143" i="19"/>
  <c r="AF247" i="19"/>
  <c r="AF338" i="19"/>
  <c r="AF427" i="19"/>
  <c r="BC51" i="9"/>
  <c r="G143" i="18"/>
  <c r="G247" i="18"/>
  <c r="G338" i="18"/>
  <c r="G427" i="18"/>
  <c r="AE143" i="18"/>
  <c r="AE247" i="18"/>
  <c r="AE338" i="18"/>
  <c r="AE427" i="18"/>
  <c r="G143" i="19"/>
  <c r="G247" i="19"/>
  <c r="G338" i="19"/>
  <c r="G427" i="19"/>
  <c r="AE143" i="19"/>
  <c r="AE247" i="19"/>
  <c r="AE338" i="19"/>
  <c r="AE427" i="19"/>
  <c r="BB51" i="9"/>
  <c r="F143" i="18"/>
  <c r="F247" i="18"/>
  <c r="F338" i="18"/>
  <c r="F427" i="18"/>
  <c r="AD143" i="18"/>
  <c r="AD247" i="18"/>
  <c r="AD338" i="18"/>
  <c r="AD427" i="18"/>
  <c r="F143" i="19"/>
  <c r="F247" i="19"/>
  <c r="F338" i="19"/>
  <c r="F427" i="19"/>
  <c r="AD143" i="19"/>
  <c r="AD247" i="19"/>
  <c r="AD338" i="19"/>
  <c r="AD427" i="19"/>
  <c r="BA51" i="9"/>
  <c r="E143" i="18"/>
  <c r="E247" i="18"/>
  <c r="E338" i="18"/>
  <c r="E427" i="18"/>
  <c r="AC143" i="18"/>
  <c r="AC247" i="18"/>
  <c r="AC338" i="18"/>
  <c r="AC427" i="18"/>
  <c r="E143" i="19"/>
  <c r="E247" i="19"/>
  <c r="E338" i="19"/>
  <c r="E427" i="19"/>
  <c r="AC143" i="19"/>
  <c r="AC247" i="19"/>
  <c r="AC338" i="19"/>
  <c r="AC427" i="19"/>
  <c r="AZ51" i="9"/>
  <c r="Z143" i="18"/>
  <c r="Z247" i="18"/>
  <c r="Z338" i="18"/>
  <c r="Z427" i="18"/>
  <c r="AX427" i="18"/>
  <c r="Z143" i="19"/>
  <c r="Z247" i="19"/>
  <c r="Z338" i="19"/>
  <c r="Z427" i="19"/>
  <c r="AX427" i="19"/>
  <c r="AW51" i="9"/>
  <c r="Y143" i="18"/>
  <c r="Y247" i="18"/>
  <c r="Y338" i="18"/>
  <c r="Y427" i="18"/>
  <c r="AW427" i="18"/>
  <c r="Y143" i="19"/>
  <c r="Y247" i="19"/>
  <c r="Y338" i="19"/>
  <c r="Y427" i="19"/>
  <c r="AW427" i="19"/>
  <c r="AV51" i="9"/>
  <c r="X143" i="18"/>
  <c r="X247" i="18"/>
  <c r="X338" i="18"/>
  <c r="X427" i="18"/>
  <c r="AV427" i="18"/>
  <c r="X143" i="19"/>
  <c r="X247" i="19"/>
  <c r="X338" i="19"/>
  <c r="X427" i="19"/>
  <c r="AV427" i="19"/>
  <c r="AU51" i="9"/>
  <c r="W143" i="18"/>
  <c r="W247" i="18"/>
  <c r="W338" i="18"/>
  <c r="W427" i="18"/>
  <c r="AU427" i="18"/>
  <c r="W143" i="19"/>
  <c r="W247" i="19"/>
  <c r="W338" i="19"/>
  <c r="W427" i="19"/>
  <c r="AU427" i="19"/>
  <c r="AT51" i="9"/>
  <c r="V143" i="18"/>
  <c r="V247" i="18"/>
  <c r="V338" i="18"/>
  <c r="V427" i="18"/>
  <c r="AT427" i="18"/>
  <c r="V143" i="19"/>
  <c r="V247" i="19"/>
  <c r="V338" i="19"/>
  <c r="V427" i="19"/>
  <c r="AT427" i="19"/>
  <c r="AS51" i="9"/>
  <c r="U143" i="18"/>
  <c r="U247" i="18"/>
  <c r="U338" i="18"/>
  <c r="U427" i="18"/>
  <c r="AS427" i="18"/>
  <c r="U143" i="19"/>
  <c r="U247" i="19"/>
  <c r="U338" i="19"/>
  <c r="U427" i="19"/>
  <c r="AS427" i="19"/>
  <c r="AR51" i="9"/>
  <c r="T143" i="18"/>
  <c r="T247" i="18"/>
  <c r="T338" i="18"/>
  <c r="T427" i="18"/>
  <c r="AR427" i="18"/>
  <c r="T143" i="19"/>
  <c r="T247" i="19"/>
  <c r="T338" i="19"/>
  <c r="T427" i="19"/>
  <c r="AR427" i="19"/>
  <c r="AQ51" i="9"/>
  <c r="S143" i="18"/>
  <c r="S247" i="18"/>
  <c r="S338" i="18"/>
  <c r="S427" i="18"/>
  <c r="AQ427" i="18"/>
  <c r="S143" i="19"/>
  <c r="S247" i="19"/>
  <c r="S338" i="19"/>
  <c r="S427" i="19"/>
  <c r="AQ427" i="19"/>
  <c r="AP51" i="9"/>
  <c r="R143" i="18"/>
  <c r="R247" i="18"/>
  <c r="R338" i="18"/>
  <c r="R427" i="18"/>
  <c r="AP427" i="18"/>
  <c r="R143" i="19"/>
  <c r="R247" i="19"/>
  <c r="R338" i="19"/>
  <c r="R427" i="19"/>
  <c r="AP427" i="19"/>
  <c r="AO51" i="9"/>
  <c r="Q143" i="18"/>
  <c r="Q247" i="18"/>
  <c r="Q338" i="18"/>
  <c r="Q427" i="18"/>
  <c r="AO427" i="18"/>
  <c r="Q143" i="19"/>
  <c r="Q247" i="19"/>
  <c r="Q338" i="19"/>
  <c r="Q427" i="19"/>
  <c r="AO427" i="19"/>
  <c r="AN51" i="9"/>
  <c r="D246" i="18"/>
  <c r="N142" i="18"/>
  <c r="N246" i="18"/>
  <c r="N337" i="18"/>
  <c r="D336" i="18"/>
  <c r="N426" i="18"/>
  <c r="AL142" i="18"/>
  <c r="AL246" i="18"/>
  <c r="AL337" i="18"/>
  <c r="AL426" i="18"/>
  <c r="D246" i="19"/>
  <c r="N142" i="19"/>
  <c r="N246" i="19"/>
  <c r="N337" i="19"/>
  <c r="D336" i="19"/>
  <c r="N426" i="19"/>
  <c r="AL142" i="19"/>
  <c r="AL246" i="19"/>
  <c r="AL337" i="19"/>
  <c r="AL426" i="19"/>
  <c r="BI50" i="9"/>
  <c r="M142" i="18"/>
  <c r="M246" i="18"/>
  <c r="M337" i="18"/>
  <c r="M426" i="18"/>
  <c r="AK142" i="18"/>
  <c r="AK246" i="18"/>
  <c r="AK337" i="18"/>
  <c r="AK426" i="18"/>
  <c r="M142" i="19"/>
  <c r="M246" i="19"/>
  <c r="M337" i="19"/>
  <c r="M426" i="19"/>
  <c r="AK142" i="19"/>
  <c r="AK246" i="19"/>
  <c r="AK337" i="19"/>
  <c r="AK426" i="19"/>
  <c r="BH50" i="9"/>
  <c r="L142" i="18"/>
  <c r="L246" i="18"/>
  <c r="L337" i="18"/>
  <c r="L426" i="18"/>
  <c r="AJ142" i="18"/>
  <c r="AJ246" i="18"/>
  <c r="AJ337" i="18"/>
  <c r="AJ426" i="18"/>
  <c r="L142" i="19"/>
  <c r="L246" i="19"/>
  <c r="L337" i="19"/>
  <c r="L426" i="19"/>
  <c r="AJ142" i="19"/>
  <c r="AJ246" i="19"/>
  <c r="AJ337" i="19"/>
  <c r="AJ426" i="19"/>
  <c r="BG50" i="9"/>
  <c r="K142" i="18"/>
  <c r="K246" i="18"/>
  <c r="K337" i="18"/>
  <c r="K426" i="18"/>
  <c r="AI142" i="18"/>
  <c r="AI246" i="18"/>
  <c r="AI337" i="18"/>
  <c r="AI426" i="18"/>
  <c r="K142" i="19"/>
  <c r="K246" i="19"/>
  <c r="K337" i="19"/>
  <c r="K426" i="19"/>
  <c r="AI142" i="19"/>
  <c r="AI246" i="19"/>
  <c r="AI337" i="19"/>
  <c r="AI426" i="19"/>
  <c r="BF50" i="9"/>
  <c r="J142" i="18"/>
  <c r="J246" i="18"/>
  <c r="J337" i="18"/>
  <c r="J426" i="18"/>
  <c r="AH142" i="18"/>
  <c r="AH246" i="18"/>
  <c r="AH337" i="18"/>
  <c r="AH426" i="18"/>
  <c r="J142" i="19"/>
  <c r="J246" i="19"/>
  <c r="J337" i="19"/>
  <c r="J426" i="19"/>
  <c r="AH142" i="19"/>
  <c r="AH246" i="19"/>
  <c r="AH337" i="19"/>
  <c r="AH426" i="19"/>
  <c r="BE50" i="9"/>
  <c r="I142" i="18"/>
  <c r="I246" i="18"/>
  <c r="I337" i="18"/>
  <c r="I426" i="18"/>
  <c r="AG142" i="18"/>
  <c r="AG246" i="18"/>
  <c r="AG337" i="18"/>
  <c r="AG426" i="18"/>
  <c r="I142" i="19"/>
  <c r="I246" i="19"/>
  <c r="I337" i="19"/>
  <c r="I426" i="19"/>
  <c r="AG142" i="19"/>
  <c r="AG246" i="19"/>
  <c r="AG337" i="19"/>
  <c r="AG426" i="19"/>
  <c r="BD50" i="9"/>
  <c r="H142" i="18"/>
  <c r="H246" i="18"/>
  <c r="H337" i="18"/>
  <c r="H426" i="18"/>
  <c r="AF142" i="18"/>
  <c r="AF246" i="18"/>
  <c r="AF337" i="18"/>
  <c r="AF426" i="18"/>
  <c r="H142" i="19"/>
  <c r="H246" i="19"/>
  <c r="H337" i="19"/>
  <c r="H426" i="19"/>
  <c r="AF142" i="19"/>
  <c r="AF246" i="19"/>
  <c r="AF337" i="19"/>
  <c r="AF426" i="19"/>
  <c r="BC50" i="9"/>
  <c r="G142" i="18"/>
  <c r="G246" i="18"/>
  <c r="G337" i="18"/>
  <c r="G426" i="18"/>
  <c r="AE142" i="18"/>
  <c r="AE246" i="18"/>
  <c r="AE337" i="18"/>
  <c r="AE426" i="18"/>
  <c r="G142" i="19"/>
  <c r="G246" i="19"/>
  <c r="G337" i="19"/>
  <c r="G426" i="19"/>
  <c r="AE142" i="19"/>
  <c r="AE246" i="19"/>
  <c r="AE337" i="19"/>
  <c r="AE426" i="19"/>
  <c r="BB50" i="9"/>
  <c r="F142" i="18"/>
  <c r="F246" i="18"/>
  <c r="F337" i="18"/>
  <c r="F426" i="18"/>
  <c r="AD142" i="18"/>
  <c r="AD246" i="18"/>
  <c r="AD337" i="18"/>
  <c r="AD426" i="18"/>
  <c r="F142" i="19"/>
  <c r="F246" i="19"/>
  <c r="F337" i="19"/>
  <c r="F426" i="19"/>
  <c r="AD142" i="19"/>
  <c r="AD246" i="19"/>
  <c r="AD337" i="19"/>
  <c r="AD426" i="19"/>
  <c r="BA50" i="9"/>
  <c r="E142" i="18"/>
  <c r="E246" i="18"/>
  <c r="E337" i="18"/>
  <c r="E426" i="18"/>
  <c r="AC142" i="18"/>
  <c r="AC246" i="18"/>
  <c r="AC337" i="18"/>
  <c r="AC426" i="18"/>
  <c r="E142" i="19"/>
  <c r="E246" i="19"/>
  <c r="E337" i="19"/>
  <c r="E426" i="19"/>
  <c r="AC142" i="19"/>
  <c r="AC246" i="19"/>
  <c r="AC337" i="19"/>
  <c r="AC426" i="19"/>
  <c r="AZ50" i="9"/>
  <c r="Z142" i="18"/>
  <c r="Z246" i="18"/>
  <c r="Z337" i="18"/>
  <c r="Z426" i="18"/>
  <c r="AX426" i="18"/>
  <c r="Z142" i="19"/>
  <c r="Z246" i="19"/>
  <c r="Z337" i="19"/>
  <c r="Z426" i="19"/>
  <c r="AX426" i="19"/>
  <c r="AW50" i="9"/>
  <c r="Y142" i="18"/>
  <c r="Y246" i="18"/>
  <c r="Y337" i="18"/>
  <c r="Y426" i="18"/>
  <c r="AW426" i="18"/>
  <c r="Y142" i="19"/>
  <c r="Y246" i="19"/>
  <c r="Y337" i="19"/>
  <c r="Y426" i="19"/>
  <c r="AW426" i="19"/>
  <c r="AV50" i="9"/>
  <c r="X142" i="18"/>
  <c r="X246" i="18"/>
  <c r="X337" i="18"/>
  <c r="X426" i="18"/>
  <c r="AV426" i="18"/>
  <c r="X142" i="19"/>
  <c r="X246" i="19"/>
  <c r="X337" i="19"/>
  <c r="X426" i="19"/>
  <c r="AV426" i="19"/>
  <c r="AU50" i="9"/>
  <c r="W142" i="18"/>
  <c r="W246" i="18"/>
  <c r="W337" i="18"/>
  <c r="W426" i="18"/>
  <c r="AU426" i="18"/>
  <c r="W142" i="19"/>
  <c r="W246" i="19"/>
  <c r="W337" i="19"/>
  <c r="W426" i="19"/>
  <c r="AU426" i="19"/>
  <c r="AT50" i="9"/>
  <c r="V142" i="18"/>
  <c r="V246" i="18"/>
  <c r="V337" i="18"/>
  <c r="V426" i="18"/>
  <c r="AT426" i="18"/>
  <c r="V142" i="19"/>
  <c r="V246" i="19"/>
  <c r="V337" i="19"/>
  <c r="V426" i="19"/>
  <c r="AT426" i="19"/>
  <c r="AS50" i="9"/>
  <c r="U142" i="18"/>
  <c r="U246" i="18"/>
  <c r="U337" i="18"/>
  <c r="U426" i="18"/>
  <c r="AS426" i="18"/>
  <c r="U142" i="19"/>
  <c r="U246" i="19"/>
  <c r="U337" i="19"/>
  <c r="U426" i="19"/>
  <c r="AS426" i="19"/>
  <c r="AR50" i="9"/>
  <c r="T142" i="18"/>
  <c r="T246" i="18"/>
  <c r="T337" i="18"/>
  <c r="T426" i="18"/>
  <c r="AR426" i="18"/>
  <c r="T142" i="19"/>
  <c r="T246" i="19"/>
  <c r="T337" i="19"/>
  <c r="T426" i="19"/>
  <c r="AR426" i="19"/>
  <c r="AQ50" i="9"/>
  <c r="S142" i="18"/>
  <c r="S246" i="18"/>
  <c r="S337" i="18"/>
  <c r="S426" i="18"/>
  <c r="AQ426" i="18"/>
  <c r="S142" i="19"/>
  <c r="S246" i="19"/>
  <c r="S337" i="19"/>
  <c r="S426" i="19"/>
  <c r="AQ426" i="19"/>
  <c r="AP50" i="9"/>
  <c r="R142" i="18"/>
  <c r="R246" i="18"/>
  <c r="R337" i="18"/>
  <c r="R426" i="18"/>
  <c r="AP426" i="18"/>
  <c r="R142" i="19"/>
  <c r="R246" i="19"/>
  <c r="R337" i="19"/>
  <c r="R426" i="19"/>
  <c r="AP426" i="19"/>
  <c r="AO50" i="9"/>
  <c r="Q142" i="18"/>
  <c r="Q246" i="18"/>
  <c r="Q337" i="18"/>
  <c r="Q426" i="18"/>
  <c r="AO426" i="18"/>
  <c r="Q142" i="19"/>
  <c r="Q246" i="19"/>
  <c r="Q337" i="19"/>
  <c r="Q426" i="19"/>
  <c r="AO426" i="19"/>
  <c r="AN50" i="9"/>
  <c r="D245" i="18"/>
  <c r="N141" i="18"/>
  <c r="N245" i="18"/>
  <c r="N336" i="18"/>
  <c r="D335" i="18"/>
  <c r="N425" i="18"/>
  <c r="AL141" i="18"/>
  <c r="AL245" i="18"/>
  <c r="AL336" i="18"/>
  <c r="AL425" i="18"/>
  <c r="D245" i="19"/>
  <c r="N141" i="19"/>
  <c r="N245" i="19"/>
  <c r="N336" i="19"/>
  <c r="D335" i="19"/>
  <c r="N425" i="19"/>
  <c r="AL141" i="19"/>
  <c r="AL245" i="19"/>
  <c r="AL336" i="19"/>
  <c r="AL425" i="19"/>
  <c r="BI49" i="9"/>
  <c r="M141" i="18"/>
  <c r="M245" i="18"/>
  <c r="M336" i="18"/>
  <c r="M425" i="18"/>
  <c r="AK141" i="18"/>
  <c r="AK245" i="18"/>
  <c r="AK336" i="18"/>
  <c r="AK425" i="18"/>
  <c r="M141" i="19"/>
  <c r="M245" i="19"/>
  <c r="M336" i="19"/>
  <c r="M425" i="19"/>
  <c r="AK141" i="19"/>
  <c r="AK245" i="19"/>
  <c r="AK336" i="19"/>
  <c r="AK425" i="19"/>
  <c r="BH49" i="9"/>
  <c r="L141" i="18"/>
  <c r="L245" i="18"/>
  <c r="L336" i="18"/>
  <c r="L425" i="18"/>
  <c r="AJ141" i="18"/>
  <c r="AJ245" i="18"/>
  <c r="AJ336" i="18"/>
  <c r="AJ425" i="18"/>
  <c r="L141" i="19"/>
  <c r="L245" i="19"/>
  <c r="L336" i="19"/>
  <c r="L425" i="19"/>
  <c r="AJ141" i="19"/>
  <c r="AJ245" i="19"/>
  <c r="AJ336" i="19"/>
  <c r="AJ425" i="19"/>
  <c r="BG49" i="9"/>
  <c r="K141" i="18"/>
  <c r="K245" i="18"/>
  <c r="K336" i="18"/>
  <c r="K425" i="18"/>
  <c r="AI141" i="18"/>
  <c r="AI245" i="18"/>
  <c r="AI336" i="18"/>
  <c r="AI425" i="18"/>
  <c r="K141" i="19"/>
  <c r="K245" i="19"/>
  <c r="K336" i="19"/>
  <c r="K425" i="19"/>
  <c r="AI141" i="19"/>
  <c r="AI245" i="19"/>
  <c r="AI336" i="19"/>
  <c r="AI425" i="19"/>
  <c r="BF49" i="9"/>
  <c r="J141" i="18"/>
  <c r="J245" i="18"/>
  <c r="J336" i="18"/>
  <c r="J425" i="18"/>
  <c r="AH141" i="18"/>
  <c r="AH245" i="18"/>
  <c r="AH336" i="18"/>
  <c r="AH425" i="18"/>
  <c r="J141" i="19"/>
  <c r="J245" i="19"/>
  <c r="J336" i="19"/>
  <c r="J425" i="19"/>
  <c r="AH141" i="19"/>
  <c r="AH245" i="19"/>
  <c r="AH336" i="19"/>
  <c r="AH425" i="19"/>
  <c r="BE49" i="9"/>
  <c r="I141" i="18"/>
  <c r="I245" i="18"/>
  <c r="I336" i="18"/>
  <c r="I425" i="18"/>
  <c r="AG141" i="18"/>
  <c r="AG245" i="18"/>
  <c r="AG336" i="18"/>
  <c r="AG425" i="18"/>
  <c r="I141" i="19"/>
  <c r="I245" i="19"/>
  <c r="I336" i="19"/>
  <c r="I425" i="19"/>
  <c r="AG141" i="19"/>
  <c r="AG245" i="19"/>
  <c r="AG336" i="19"/>
  <c r="AG425" i="19"/>
  <c r="BD49" i="9"/>
  <c r="H141" i="18"/>
  <c r="H245" i="18"/>
  <c r="H336" i="18"/>
  <c r="H425" i="18"/>
  <c r="AF141" i="18"/>
  <c r="AF245" i="18"/>
  <c r="AF336" i="18"/>
  <c r="AF425" i="18"/>
  <c r="H141" i="19"/>
  <c r="H245" i="19"/>
  <c r="H336" i="19"/>
  <c r="H425" i="19"/>
  <c r="AF141" i="19"/>
  <c r="AF245" i="19"/>
  <c r="AF336" i="19"/>
  <c r="AF425" i="19"/>
  <c r="BC49" i="9"/>
  <c r="G141" i="18"/>
  <c r="G245" i="18"/>
  <c r="G336" i="18"/>
  <c r="G425" i="18"/>
  <c r="AE141" i="18"/>
  <c r="AE245" i="18"/>
  <c r="AE336" i="18"/>
  <c r="AE425" i="18"/>
  <c r="G141" i="19"/>
  <c r="G245" i="19"/>
  <c r="G336" i="19"/>
  <c r="G425" i="19"/>
  <c r="AE141" i="19"/>
  <c r="AE245" i="19"/>
  <c r="AE336" i="19"/>
  <c r="AE425" i="19"/>
  <c r="BB49" i="9"/>
  <c r="F141" i="18"/>
  <c r="F245" i="18"/>
  <c r="F336" i="18"/>
  <c r="F425" i="18"/>
  <c r="AD141" i="18"/>
  <c r="AD245" i="18"/>
  <c r="AD336" i="18"/>
  <c r="AD425" i="18"/>
  <c r="F141" i="19"/>
  <c r="F245" i="19"/>
  <c r="F336" i="19"/>
  <c r="F425" i="19"/>
  <c r="AD141" i="19"/>
  <c r="AD245" i="19"/>
  <c r="AD336" i="19"/>
  <c r="AD425" i="19"/>
  <c r="BA49" i="9"/>
  <c r="E141" i="18"/>
  <c r="E245" i="18"/>
  <c r="E336" i="18"/>
  <c r="E425" i="18"/>
  <c r="AC141" i="18"/>
  <c r="AC245" i="18"/>
  <c r="AC336" i="18"/>
  <c r="AC425" i="18"/>
  <c r="E141" i="19"/>
  <c r="E245" i="19"/>
  <c r="E336" i="19"/>
  <c r="E425" i="19"/>
  <c r="AC141" i="19"/>
  <c r="AC245" i="19"/>
  <c r="AC336" i="19"/>
  <c r="AC425" i="19"/>
  <c r="AZ49" i="9"/>
  <c r="Z141" i="18"/>
  <c r="Z245" i="18"/>
  <c r="Z336" i="18"/>
  <c r="Z425" i="18"/>
  <c r="AX425" i="18"/>
  <c r="Z141" i="19"/>
  <c r="Z245" i="19"/>
  <c r="Z336" i="19"/>
  <c r="Z425" i="19"/>
  <c r="AX425" i="19"/>
  <c r="AW49" i="9"/>
  <c r="Y141" i="18"/>
  <c r="Y245" i="18"/>
  <c r="Y336" i="18"/>
  <c r="Y425" i="18"/>
  <c r="AW425" i="18"/>
  <c r="Y141" i="19"/>
  <c r="Y245" i="19"/>
  <c r="Y336" i="19"/>
  <c r="Y425" i="19"/>
  <c r="AW425" i="19"/>
  <c r="AV49" i="9"/>
  <c r="X141" i="18"/>
  <c r="X245" i="18"/>
  <c r="X336" i="18"/>
  <c r="X425" i="18"/>
  <c r="AV425" i="18"/>
  <c r="X141" i="19"/>
  <c r="X245" i="19"/>
  <c r="X336" i="19"/>
  <c r="X425" i="19"/>
  <c r="AV425" i="19"/>
  <c r="AU49" i="9"/>
  <c r="W141" i="18"/>
  <c r="W245" i="18"/>
  <c r="W336" i="18"/>
  <c r="W425" i="18"/>
  <c r="AU425" i="18"/>
  <c r="W141" i="19"/>
  <c r="W245" i="19"/>
  <c r="W336" i="19"/>
  <c r="W425" i="19"/>
  <c r="AU425" i="19"/>
  <c r="AT49" i="9"/>
  <c r="V141" i="18"/>
  <c r="V245" i="18"/>
  <c r="V336" i="18"/>
  <c r="V425" i="18"/>
  <c r="AT425" i="18"/>
  <c r="V141" i="19"/>
  <c r="V245" i="19"/>
  <c r="V336" i="19"/>
  <c r="V425" i="19"/>
  <c r="AT425" i="19"/>
  <c r="AS49" i="9"/>
  <c r="U141" i="18"/>
  <c r="U245" i="18"/>
  <c r="U336" i="18"/>
  <c r="U425" i="18"/>
  <c r="AS425" i="18"/>
  <c r="U141" i="19"/>
  <c r="U245" i="19"/>
  <c r="U336" i="19"/>
  <c r="U425" i="19"/>
  <c r="AS425" i="19"/>
  <c r="AR49" i="9"/>
  <c r="T141" i="18"/>
  <c r="T245" i="18"/>
  <c r="T336" i="18"/>
  <c r="T425" i="18"/>
  <c r="AR425" i="18"/>
  <c r="T141" i="19"/>
  <c r="T245" i="19"/>
  <c r="T336" i="19"/>
  <c r="T425" i="19"/>
  <c r="AR425" i="19"/>
  <c r="AQ49" i="9"/>
  <c r="S141" i="18"/>
  <c r="S245" i="18"/>
  <c r="S336" i="18"/>
  <c r="S425" i="18"/>
  <c r="AQ425" i="18"/>
  <c r="S141" i="19"/>
  <c r="S245" i="19"/>
  <c r="S336" i="19"/>
  <c r="S425" i="19"/>
  <c r="AQ425" i="19"/>
  <c r="AP49" i="9"/>
  <c r="R141" i="18"/>
  <c r="R245" i="18"/>
  <c r="R336" i="18"/>
  <c r="R425" i="18"/>
  <c r="AP425" i="18"/>
  <c r="R141" i="19"/>
  <c r="R245" i="19"/>
  <c r="R336" i="19"/>
  <c r="R425" i="19"/>
  <c r="AP425" i="19"/>
  <c r="AO49" i="9"/>
  <c r="Q141" i="18"/>
  <c r="Q245" i="18"/>
  <c r="Q336" i="18"/>
  <c r="Q425" i="18"/>
  <c r="AO425" i="18"/>
  <c r="Q141" i="19"/>
  <c r="Q245" i="19"/>
  <c r="Q336" i="19"/>
  <c r="Q425" i="19"/>
  <c r="AO425" i="19"/>
  <c r="AN49" i="9"/>
  <c r="D244" i="18"/>
  <c r="N140" i="18"/>
  <c r="N244" i="18"/>
  <c r="N335" i="18"/>
  <c r="D334" i="18"/>
  <c r="N424" i="18"/>
  <c r="AL140" i="18"/>
  <c r="AL244" i="18"/>
  <c r="AL335" i="18"/>
  <c r="AL424" i="18"/>
  <c r="D244" i="19"/>
  <c r="N140" i="19"/>
  <c r="N244" i="19"/>
  <c r="N335" i="19"/>
  <c r="D334" i="19"/>
  <c r="N424" i="19"/>
  <c r="AL140" i="19"/>
  <c r="AL244" i="19"/>
  <c r="AL335" i="19"/>
  <c r="AL424" i="19"/>
  <c r="BI48" i="9"/>
  <c r="M140" i="18"/>
  <c r="M244" i="18"/>
  <c r="M335" i="18"/>
  <c r="M424" i="18"/>
  <c r="AK140" i="18"/>
  <c r="AK244" i="18"/>
  <c r="AK335" i="18"/>
  <c r="AK424" i="18"/>
  <c r="M140" i="19"/>
  <c r="M244" i="19"/>
  <c r="M335" i="19"/>
  <c r="M424" i="19"/>
  <c r="AK140" i="19"/>
  <c r="AK244" i="19"/>
  <c r="AK335" i="19"/>
  <c r="AK424" i="19"/>
  <c r="BH48" i="9"/>
  <c r="L140" i="18"/>
  <c r="L244" i="18"/>
  <c r="L335" i="18"/>
  <c r="L424" i="18"/>
  <c r="AJ140" i="18"/>
  <c r="AJ244" i="18"/>
  <c r="AJ335" i="18"/>
  <c r="AJ424" i="18"/>
  <c r="L140" i="19"/>
  <c r="L244" i="19"/>
  <c r="L335" i="19"/>
  <c r="L424" i="19"/>
  <c r="AJ140" i="19"/>
  <c r="AJ244" i="19"/>
  <c r="AJ335" i="19"/>
  <c r="AJ424" i="19"/>
  <c r="BG48" i="9"/>
  <c r="K140" i="18"/>
  <c r="K244" i="18"/>
  <c r="K335" i="18"/>
  <c r="K424" i="18"/>
  <c r="AI140" i="18"/>
  <c r="AI244" i="18"/>
  <c r="AI335" i="18"/>
  <c r="AI424" i="18"/>
  <c r="K140" i="19"/>
  <c r="K244" i="19"/>
  <c r="K335" i="19"/>
  <c r="K424" i="19"/>
  <c r="AI140" i="19"/>
  <c r="AI244" i="19"/>
  <c r="AI335" i="19"/>
  <c r="AI424" i="19"/>
  <c r="BF48" i="9"/>
  <c r="J140" i="18"/>
  <c r="J244" i="18"/>
  <c r="J335" i="18"/>
  <c r="J424" i="18"/>
  <c r="AH140" i="18"/>
  <c r="AH244" i="18"/>
  <c r="AH335" i="18"/>
  <c r="AH424" i="18"/>
  <c r="J140" i="19"/>
  <c r="J244" i="19"/>
  <c r="J335" i="19"/>
  <c r="J424" i="19"/>
  <c r="AH140" i="19"/>
  <c r="AH244" i="19"/>
  <c r="AH335" i="19"/>
  <c r="AH424" i="19"/>
  <c r="BE48" i="9"/>
  <c r="I140" i="18"/>
  <c r="I244" i="18"/>
  <c r="I335" i="18"/>
  <c r="I424" i="18"/>
  <c r="AG140" i="18"/>
  <c r="AG244" i="18"/>
  <c r="AG335" i="18"/>
  <c r="AG424" i="18"/>
  <c r="I140" i="19"/>
  <c r="I244" i="19"/>
  <c r="I335" i="19"/>
  <c r="I424" i="19"/>
  <c r="AG140" i="19"/>
  <c r="AG244" i="19"/>
  <c r="AG335" i="19"/>
  <c r="AG424" i="19"/>
  <c r="BD48" i="9"/>
  <c r="H140" i="18"/>
  <c r="H244" i="18"/>
  <c r="H335" i="18"/>
  <c r="H424" i="18"/>
  <c r="AF140" i="18"/>
  <c r="AF244" i="18"/>
  <c r="AF335" i="18"/>
  <c r="AF424" i="18"/>
  <c r="H140" i="19"/>
  <c r="H244" i="19"/>
  <c r="H335" i="19"/>
  <c r="H424" i="19"/>
  <c r="AF140" i="19"/>
  <c r="AF244" i="19"/>
  <c r="AF335" i="19"/>
  <c r="AF424" i="19"/>
  <c r="BC48" i="9"/>
  <c r="G140" i="18"/>
  <c r="G244" i="18"/>
  <c r="G335" i="18"/>
  <c r="G424" i="18"/>
  <c r="AE140" i="18"/>
  <c r="AE244" i="18"/>
  <c r="AE335" i="18"/>
  <c r="AE424" i="18"/>
  <c r="G140" i="19"/>
  <c r="G244" i="19"/>
  <c r="G335" i="19"/>
  <c r="G424" i="19"/>
  <c r="AE140" i="19"/>
  <c r="AE244" i="19"/>
  <c r="AE335" i="19"/>
  <c r="AE424" i="19"/>
  <c r="BB48" i="9"/>
  <c r="F140" i="18"/>
  <c r="F244" i="18"/>
  <c r="F335" i="18"/>
  <c r="F424" i="18"/>
  <c r="AD140" i="18"/>
  <c r="AD244" i="18"/>
  <c r="AD335" i="18"/>
  <c r="AD424" i="18"/>
  <c r="F140" i="19"/>
  <c r="F244" i="19"/>
  <c r="F335" i="19"/>
  <c r="F424" i="19"/>
  <c r="AD140" i="19"/>
  <c r="AD244" i="19"/>
  <c r="AD335" i="19"/>
  <c r="AD424" i="19"/>
  <c r="BA48" i="9"/>
  <c r="E140" i="18"/>
  <c r="E244" i="18"/>
  <c r="E335" i="18"/>
  <c r="E424" i="18"/>
  <c r="AC140" i="18"/>
  <c r="AC244" i="18"/>
  <c r="AC335" i="18"/>
  <c r="AC424" i="18"/>
  <c r="E140" i="19"/>
  <c r="E244" i="19"/>
  <c r="E335" i="19"/>
  <c r="E424" i="19"/>
  <c r="AC140" i="19"/>
  <c r="AC244" i="19"/>
  <c r="AC335" i="19"/>
  <c r="AC424" i="19"/>
  <c r="AZ48" i="9"/>
  <c r="Z140" i="18"/>
  <c r="Z244" i="18"/>
  <c r="Z335" i="18"/>
  <c r="Z424" i="18"/>
  <c r="AX424" i="18"/>
  <c r="Z140" i="19"/>
  <c r="Z244" i="19"/>
  <c r="Z335" i="19"/>
  <c r="Z424" i="19"/>
  <c r="AX424" i="19"/>
  <c r="AW48" i="9"/>
  <c r="Y140" i="18"/>
  <c r="Y244" i="18"/>
  <c r="Y335" i="18"/>
  <c r="Y424" i="18"/>
  <c r="AW424" i="18"/>
  <c r="Y140" i="19"/>
  <c r="Y244" i="19"/>
  <c r="Y335" i="19"/>
  <c r="Y424" i="19"/>
  <c r="AW424" i="19"/>
  <c r="AV48" i="9"/>
  <c r="X140" i="18"/>
  <c r="X244" i="18"/>
  <c r="X335" i="18"/>
  <c r="X424" i="18"/>
  <c r="AV424" i="18"/>
  <c r="X140" i="19"/>
  <c r="X244" i="19"/>
  <c r="X335" i="19"/>
  <c r="X424" i="19"/>
  <c r="AV424" i="19"/>
  <c r="AU48" i="9"/>
  <c r="W140" i="18"/>
  <c r="W244" i="18"/>
  <c r="W335" i="18"/>
  <c r="W424" i="18"/>
  <c r="AU424" i="18"/>
  <c r="W140" i="19"/>
  <c r="W244" i="19"/>
  <c r="W335" i="19"/>
  <c r="W424" i="19"/>
  <c r="AU424" i="19"/>
  <c r="AT48" i="9"/>
  <c r="V140" i="18"/>
  <c r="V244" i="18"/>
  <c r="V335" i="18"/>
  <c r="V424" i="18"/>
  <c r="AT424" i="18"/>
  <c r="V140" i="19"/>
  <c r="V244" i="19"/>
  <c r="V335" i="19"/>
  <c r="V424" i="19"/>
  <c r="AT424" i="19"/>
  <c r="AS48" i="9"/>
  <c r="U140" i="18"/>
  <c r="U244" i="18"/>
  <c r="U335" i="18"/>
  <c r="U424" i="18"/>
  <c r="AS424" i="18"/>
  <c r="U140" i="19"/>
  <c r="U244" i="19"/>
  <c r="U335" i="19"/>
  <c r="U424" i="19"/>
  <c r="AS424" i="19"/>
  <c r="AR48" i="9"/>
  <c r="T140" i="18"/>
  <c r="T244" i="18"/>
  <c r="T335" i="18"/>
  <c r="T424" i="18"/>
  <c r="AR424" i="18"/>
  <c r="T140" i="19"/>
  <c r="T244" i="19"/>
  <c r="T335" i="19"/>
  <c r="T424" i="19"/>
  <c r="AR424" i="19"/>
  <c r="AQ48" i="9"/>
  <c r="S140" i="18"/>
  <c r="S244" i="18"/>
  <c r="S335" i="18"/>
  <c r="S424" i="18"/>
  <c r="AQ424" i="18"/>
  <c r="S140" i="19"/>
  <c r="S244" i="19"/>
  <c r="S335" i="19"/>
  <c r="S424" i="19"/>
  <c r="AQ424" i="19"/>
  <c r="AP48" i="9"/>
  <c r="R140" i="18"/>
  <c r="R244" i="18"/>
  <c r="R335" i="18"/>
  <c r="R424" i="18"/>
  <c r="AP424" i="18"/>
  <c r="R140" i="19"/>
  <c r="R244" i="19"/>
  <c r="R335" i="19"/>
  <c r="R424" i="19"/>
  <c r="AP424" i="19"/>
  <c r="AO48" i="9"/>
  <c r="Q140" i="18"/>
  <c r="Q244" i="18"/>
  <c r="Q335" i="18"/>
  <c r="Q424" i="18"/>
  <c r="AO424" i="18"/>
  <c r="Q140" i="19"/>
  <c r="Q244" i="19"/>
  <c r="Q335" i="19"/>
  <c r="Q424" i="19"/>
  <c r="AO424" i="19"/>
  <c r="AN48" i="9"/>
  <c r="D243" i="18"/>
  <c r="N139" i="18"/>
  <c r="N243" i="18"/>
  <c r="N334" i="18"/>
  <c r="D333" i="18"/>
  <c r="N423" i="18"/>
  <c r="AL139" i="18"/>
  <c r="AL243" i="18"/>
  <c r="AL334" i="18"/>
  <c r="AL423" i="18"/>
  <c r="D243" i="19"/>
  <c r="N139" i="19"/>
  <c r="N243" i="19"/>
  <c r="N334" i="19"/>
  <c r="D333" i="19"/>
  <c r="N423" i="19"/>
  <c r="AL139" i="19"/>
  <c r="AL243" i="19"/>
  <c r="AL334" i="19"/>
  <c r="AL423" i="19"/>
  <c r="BI47" i="9"/>
  <c r="M139" i="18"/>
  <c r="M243" i="18"/>
  <c r="M334" i="18"/>
  <c r="M423" i="18"/>
  <c r="AK139" i="18"/>
  <c r="AK243" i="18"/>
  <c r="AK334" i="18"/>
  <c r="AK423" i="18"/>
  <c r="M139" i="19"/>
  <c r="M243" i="19"/>
  <c r="M334" i="19"/>
  <c r="M423" i="19"/>
  <c r="AK139" i="19"/>
  <c r="AK243" i="19"/>
  <c r="AK334" i="19"/>
  <c r="AK423" i="19"/>
  <c r="BH47" i="9"/>
  <c r="L139" i="18"/>
  <c r="L243" i="18"/>
  <c r="L334" i="18"/>
  <c r="L423" i="18"/>
  <c r="AJ139" i="18"/>
  <c r="AJ243" i="18"/>
  <c r="AJ334" i="18"/>
  <c r="AJ423" i="18"/>
  <c r="L139" i="19"/>
  <c r="L243" i="19"/>
  <c r="L334" i="19"/>
  <c r="L423" i="19"/>
  <c r="AJ139" i="19"/>
  <c r="AJ243" i="19"/>
  <c r="AJ334" i="19"/>
  <c r="AJ423" i="19"/>
  <c r="BG47" i="9"/>
  <c r="K139" i="18"/>
  <c r="K243" i="18"/>
  <c r="K334" i="18"/>
  <c r="K423" i="18"/>
  <c r="AI139" i="18"/>
  <c r="AI243" i="18"/>
  <c r="AI334" i="18"/>
  <c r="AI423" i="18"/>
  <c r="K139" i="19"/>
  <c r="K243" i="19"/>
  <c r="K334" i="19"/>
  <c r="K423" i="19"/>
  <c r="AI139" i="19"/>
  <c r="AI243" i="19"/>
  <c r="AI334" i="19"/>
  <c r="AI423" i="19"/>
  <c r="BF47" i="9"/>
  <c r="J139" i="18"/>
  <c r="J243" i="18"/>
  <c r="J334" i="18"/>
  <c r="J423" i="18"/>
  <c r="AH139" i="18"/>
  <c r="AH243" i="18"/>
  <c r="AH334" i="18"/>
  <c r="AH423" i="18"/>
  <c r="J139" i="19"/>
  <c r="J243" i="19"/>
  <c r="J334" i="19"/>
  <c r="J423" i="19"/>
  <c r="AH139" i="19"/>
  <c r="AH243" i="19"/>
  <c r="AH334" i="19"/>
  <c r="AH423" i="19"/>
  <c r="BE47" i="9"/>
  <c r="I139" i="18"/>
  <c r="I243" i="18"/>
  <c r="I334" i="18"/>
  <c r="I423" i="18"/>
  <c r="AG139" i="18"/>
  <c r="AG243" i="18"/>
  <c r="AG334" i="18"/>
  <c r="AG423" i="18"/>
  <c r="I139" i="19"/>
  <c r="I243" i="19"/>
  <c r="I334" i="19"/>
  <c r="I423" i="19"/>
  <c r="AG139" i="19"/>
  <c r="AG243" i="19"/>
  <c r="AG334" i="19"/>
  <c r="AG423" i="19"/>
  <c r="BD47" i="9"/>
  <c r="H139" i="18"/>
  <c r="H243" i="18"/>
  <c r="H334" i="18"/>
  <c r="H423" i="18"/>
  <c r="AF139" i="18"/>
  <c r="AF243" i="18"/>
  <c r="AF334" i="18"/>
  <c r="AF423" i="18"/>
  <c r="H139" i="19"/>
  <c r="H243" i="19"/>
  <c r="H334" i="19"/>
  <c r="H423" i="19"/>
  <c r="AF139" i="19"/>
  <c r="AF243" i="19"/>
  <c r="AF334" i="19"/>
  <c r="AF423" i="19"/>
  <c r="BC47" i="9"/>
  <c r="G139" i="18"/>
  <c r="G243" i="18"/>
  <c r="G334" i="18"/>
  <c r="G423" i="18"/>
  <c r="AE139" i="18"/>
  <c r="AE243" i="18"/>
  <c r="AE334" i="18"/>
  <c r="AE423" i="18"/>
  <c r="G139" i="19"/>
  <c r="G243" i="19"/>
  <c r="G334" i="19"/>
  <c r="G423" i="19"/>
  <c r="AE139" i="19"/>
  <c r="AE243" i="19"/>
  <c r="AE334" i="19"/>
  <c r="AE423" i="19"/>
  <c r="BB47" i="9"/>
  <c r="F139" i="18"/>
  <c r="F243" i="18"/>
  <c r="F334" i="18"/>
  <c r="F423" i="18"/>
  <c r="AD139" i="18"/>
  <c r="AD243" i="18"/>
  <c r="AD334" i="18"/>
  <c r="AD423" i="18"/>
  <c r="F139" i="19"/>
  <c r="F243" i="19"/>
  <c r="F334" i="19"/>
  <c r="F423" i="19"/>
  <c r="AD139" i="19"/>
  <c r="AD243" i="19"/>
  <c r="AD334" i="19"/>
  <c r="AD423" i="19"/>
  <c r="BA47" i="9"/>
  <c r="E139" i="18"/>
  <c r="E243" i="18"/>
  <c r="E334" i="18"/>
  <c r="E423" i="18"/>
  <c r="AC139" i="18"/>
  <c r="AC243" i="18"/>
  <c r="AC334" i="18"/>
  <c r="AC423" i="18"/>
  <c r="E139" i="19"/>
  <c r="E243" i="19"/>
  <c r="E334" i="19"/>
  <c r="E423" i="19"/>
  <c r="AC139" i="19"/>
  <c r="AC243" i="19"/>
  <c r="AC334" i="19"/>
  <c r="AC423" i="19"/>
  <c r="AZ47" i="9"/>
  <c r="Z139" i="18"/>
  <c r="Z243" i="18"/>
  <c r="Z334" i="18"/>
  <c r="Z423" i="18"/>
  <c r="AX423" i="18"/>
  <c r="Z139" i="19"/>
  <c r="Z243" i="19"/>
  <c r="Z334" i="19"/>
  <c r="Z423" i="19"/>
  <c r="AX423" i="19"/>
  <c r="AW47" i="9"/>
  <c r="Y139" i="18"/>
  <c r="Y243" i="18"/>
  <c r="Y334" i="18"/>
  <c r="Y423" i="18"/>
  <c r="AW423" i="18"/>
  <c r="Y139" i="19"/>
  <c r="Y243" i="19"/>
  <c r="Y334" i="19"/>
  <c r="Y423" i="19"/>
  <c r="AW423" i="19"/>
  <c r="AV47" i="9"/>
  <c r="X139" i="18"/>
  <c r="X243" i="18"/>
  <c r="X334" i="18"/>
  <c r="X423" i="18"/>
  <c r="AV423" i="18"/>
  <c r="X139" i="19"/>
  <c r="X243" i="19"/>
  <c r="X334" i="19"/>
  <c r="X423" i="19"/>
  <c r="AV423" i="19"/>
  <c r="AU47" i="9"/>
  <c r="W139" i="18"/>
  <c r="W243" i="18"/>
  <c r="W334" i="18"/>
  <c r="W423" i="18"/>
  <c r="AU423" i="18"/>
  <c r="W139" i="19"/>
  <c r="W243" i="19"/>
  <c r="W334" i="19"/>
  <c r="W423" i="19"/>
  <c r="AU423" i="19"/>
  <c r="AT47" i="9"/>
  <c r="V139" i="18"/>
  <c r="V243" i="18"/>
  <c r="V334" i="18"/>
  <c r="V423" i="18"/>
  <c r="AT423" i="18"/>
  <c r="V139" i="19"/>
  <c r="V243" i="19"/>
  <c r="V334" i="19"/>
  <c r="V423" i="19"/>
  <c r="AT423" i="19"/>
  <c r="AS47" i="9"/>
  <c r="U139" i="18"/>
  <c r="U243" i="18"/>
  <c r="U334" i="18"/>
  <c r="U423" i="18"/>
  <c r="AS423" i="18"/>
  <c r="U139" i="19"/>
  <c r="U243" i="19"/>
  <c r="U334" i="19"/>
  <c r="U423" i="19"/>
  <c r="AS423" i="19"/>
  <c r="AR47" i="9"/>
  <c r="T139" i="18"/>
  <c r="T243" i="18"/>
  <c r="T334" i="18"/>
  <c r="T423" i="18"/>
  <c r="AR423" i="18"/>
  <c r="T139" i="19"/>
  <c r="T243" i="19"/>
  <c r="T334" i="19"/>
  <c r="T423" i="19"/>
  <c r="AR423" i="19"/>
  <c r="AQ47" i="9"/>
  <c r="S139" i="18"/>
  <c r="S243" i="18"/>
  <c r="S334" i="18"/>
  <c r="S423" i="18"/>
  <c r="AQ423" i="18"/>
  <c r="S139" i="19"/>
  <c r="S243" i="19"/>
  <c r="S334" i="19"/>
  <c r="S423" i="19"/>
  <c r="AQ423" i="19"/>
  <c r="AP47" i="9"/>
  <c r="R139" i="18"/>
  <c r="R243" i="18"/>
  <c r="R334" i="18"/>
  <c r="R423" i="18"/>
  <c r="AP423" i="18"/>
  <c r="R139" i="19"/>
  <c r="R243" i="19"/>
  <c r="R334" i="19"/>
  <c r="R423" i="19"/>
  <c r="AP423" i="19"/>
  <c r="AO47" i="9"/>
  <c r="Q139" i="18"/>
  <c r="Q243" i="18"/>
  <c r="Q334" i="18"/>
  <c r="Q423" i="18"/>
  <c r="AO423" i="18"/>
  <c r="Q139" i="19"/>
  <c r="Q243" i="19"/>
  <c r="Q334" i="19"/>
  <c r="Q423" i="19"/>
  <c r="AO423" i="19"/>
  <c r="AN47" i="9"/>
  <c r="D242" i="18"/>
  <c r="N138" i="18"/>
  <c r="N242" i="18"/>
  <c r="N333" i="18"/>
  <c r="D332" i="18"/>
  <c r="N422" i="18"/>
  <c r="AL138" i="18"/>
  <c r="AL242" i="18"/>
  <c r="AL333" i="18"/>
  <c r="AL422" i="18"/>
  <c r="D242" i="19"/>
  <c r="N138" i="19"/>
  <c r="N242" i="19"/>
  <c r="N333" i="19"/>
  <c r="D332" i="19"/>
  <c r="N422" i="19"/>
  <c r="AL138" i="19"/>
  <c r="AL242" i="19"/>
  <c r="AL333" i="19"/>
  <c r="AL422" i="19"/>
  <c r="BI46" i="9"/>
  <c r="M138" i="18"/>
  <c r="M242" i="18"/>
  <c r="M333" i="18"/>
  <c r="M422" i="18"/>
  <c r="AK138" i="18"/>
  <c r="AK242" i="18"/>
  <c r="AK333" i="18"/>
  <c r="AK422" i="18"/>
  <c r="M138" i="19"/>
  <c r="M242" i="19"/>
  <c r="M333" i="19"/>
  <c r="M422" i="19"/>
  <c r="AK138" i="19"/>
  <c r="AK242" i="19"/>
  <c r="AK333" i="19"/>
  <c r="AK422" i="19"/>
  <c r="BH46" i="9"/>
  <c r="L138" i="18"/>
  <c r="L242" i="18"/>
  <c r="L333" i="18"/>
  <c r="L422" i="18"/>
  <c r="AJ138" i="18"/>
  <c r="AJ242" i="18"/>
  <c r="AJ333" i="18"/>
  <c r="AJ422" i="18"/>
  <c r="L138" i="19"/>
  <c r="L242" i="19"/>
  <c r="L333" i="19"/>
  <c r="L422" i="19"/>
  <c r="AJ138" i="19"/>
  <c r="AJ242" i="19"/>
  <c r="AJ333" i="19"/>
  <c r="AJ422" i="19"/>
  <c r="BG46" i="9"/>
  <c r="K138" i="18"/>
  <c r="K242" i="18"/>
  <c r="K333" i="18"/>
  <c r="K422" i="18"/>
  <c r="AI138" i="18"/>
  <c r="AI242" i="18"/>
  <c r="AI333" i="18"/>
  <c r="AI422" i="18"/>
  <c r="K138" i="19"/>
  <c r="K242" i="19"/>
  <c r="K333" i="19"/>
  <c r="K422" i="19"/>
  <c r="AI138" i="19"/>
  <c r="AI242" i="19"/>
  <c r="AI333" i="19"/>
  <c r="AI422" i="19"/>
  <c r="BF46" i="9"/>
  <c r="J138" i="18"/>
  <c r="J242" i="18"/>
  <c r="J333" i="18"/>
  <c r="J422" i="18"/>
  <c r="AH138" i="18"/>
  <c r="AH242" i="18"/>
  <c r="AH333" i="18"/>
  <c r="AH422" i="18"/>
  <c r="J138" i="19"/>
  <c r="J242" i="19"/>
  <c r="J333" i="19"/>
  <c r="J422" i="19"/>
  <c r="AH138" i="19"/>
  <c r="AH242" i="19"/>
  <c r="AH333" i="19"/>
  <c r="AH422" i="19"/>
  <c r="BE46" i="9"/>
  <c r="I138" i="18"/>
  <c r="I242" i="18"/>
  <c r="I333" i="18"/>
  <c r="I422" i="18"/>
  <c r="AG138" i="18"/>
  <c r="AG242" i="18"/>
  <c r="AG333" i="18"/>
  <c r="AG422" i="18"/>
  <c r="I138" i="19"/>
  <c r="I242" i="19"/>
  <c r="I333" i="19"/>
  <c r="I422" i="19"/>
  <c r="AG138" i="19"/>
  <c r="AG242" i="19"/>
  <c r="AG333" i="19"/>
  <c r="AG422" i="19"/>
  <c r="BD46" i="9"/>
  <c r="H138" i="18"/>
  <c r="H242" i="18"/>
  <c r="H333" i="18"/>
  <c r="H422" i="18"/>
  <c r="AF138" i="18"/>
  <c r="AF242" i="18"/>
  <c r="AF333" i="18"/>
  <c r="AF422" i="18"/>
  <c r="H138" i="19"/>
  <c r="H242" i="19"/>
  <c r="H333" i="19"/>
  <c r="H422" i="19"/>
  <c r="AF138" i="19"/>
  <c r="AF242" i="19"/>
  <c r="AF333" i="19"/>
  <c r="AF422" i="19"/>
  <c r="BC46" i="9"/>
  <c r="G138" i="18"/>
  <c r="G242" i="18"/>
  <c r="G333" i="18"/>
  <c r="G422" i="18"/>
  <c r="AE138" i="18"/>
  <c r="AE242" i="18"/>
  <c r="AE333" i="18"/>
  <c r="AE422" i="18"/>
  <c r="G138" i="19"/>
  <c r="G242" i="19"/>
  <c r="G333" i="19"/>
  <c r="G422" i="19"/>
  <c r="AE138" i="19"/>
  <c r="AE242" i="19"/>
  <c r="AE333" i="19"/>
  <c r="AE422" i="19"/>
  <c r="BB46" i="9"/>
  <c r="F138" i="18"/>
  <c r="F242" i="18"/>
  <c r="F333" i="18"/>
  <c r="F422" i="18"/>
  <c r="AD138" i="18"/>
  <c r="AD242" i="18"/>
  <c r="AD333" i="18"/>
  <c r="AD422" i="18"/>
  <c r="F138" i="19"/>
  <c r="F242" i="19"/>
  <c r="F333" i="19"/>
  <c r="F422" i="19"/>
  <c r="AD138" i="19"/>
  <c r="AD242" i="19"/>
  <c r="AD333" i="19"/>
  <c r="AD422" i="19"/>
  <c r="BA46" i="9"/>
  <c r="E138" i="18"/>
  <c r="E242" i="18"/>
  <c r="E333" i="18"/>
  <c r="E422" i="18"/>
  <c r="AC138" i="18"/>
  <c r="AC242" i="18"/>
  <c r="AC333" i="18"/>
  <c r="AC422" i="18"/>
  <c r="E138" i="19"/>
  <c r="E242" i="19"/>
  <c r="E333" i="19"/>
  <c r="E422" i="19"/>
  <c r="AC138" i="19"/>
  <c r="AC242" i="19"/>
  <c r="AC333" i="19"/>
  <c r="AC422" i="19"/>
  <c r="AZ46" i="9"/>
  <c r="Z138" i="18"/>
  <c r="Z242" i="18"/>
  <c r="Z333" i="18"/>
  <c r="Z422" i="18"/>
  <c r="AX422" i="18"/>
  <c r="Z138" i="19"/>
  <c r="Z242" i="19"/>
  <c r="Z333" i="19"/>
  <c r="Z422" i="19"/>
  <c r="AX422" i="19"/>
  <c r="AW46" i="9"/>
  <c r="Y138" i="18"/>
  <c r="Y242" i="18"/>
  <c r="Y333" i="18"/>
  <c r="Y422" i="18"/>
  <c r="AW422" i="18"/>
  <c r="Y138" i="19"/>
  <c r="Y242" i="19"/>
  <c r="Y333" i="19"/>
  <c r="Y422" i="19"/>
  <c r="AW422" i="19"/>
  <c r="AV46" i="9"/>
  <c r="X138" i="18"/>
  <c r="X242" i="18"/>
  <c r="X333" i="18"/>
  <c r="X422" i="18"/>
  <c r="AV422" i="18"/>
  <c r="X138" i="19"/>
  <c r="X242" i="19"/>
  <c r="X333" i="19"/>
  <c r="X422" i="19"/>
  <c r="AV422" i="19"/>
  <c r="AU46" i="9"/>
  <c r="W138" i="18"/>
  <c r="W242" i="18"/>
  <c r="W333" i="18"/>
  <c r="W422" i="18"/>
  <c r="AU422" i="18"/>
  <c r="W138" i="19"/>
  <c r="W242" i="19"/>
  <c r="W333" i="19"/>
  <c r="W422" i="19"/>
  <c r="AU422" i="19"/>
  <c r="AT46" i="9"/>
  <c r="V138" i="18"/>
  <c r="V242" i="18"/>
  <c r="V333" i="18"/>
  <c r="V422" i="18"/>
  <c r="AT422" i="18"/>
  <c r="V138" i="19"/>
  <c r="V242" i="19"/>
  <c r="V333" i="19"/>
  <c r="V422" i="19"/>
  <c r="AT422" i="19"/>
  <c r="AS46" i="9"/>
  <c r="U138" i="18"/>
  <c r="U242" i="18"/>
  <c r="U333" i="18"/>
  <c r="U422" i="18"/>
  <c r="AS422" i="18"/>
  <c r="U138" i="19"/>
  <c r="U242" i="19"/>
  <c r="U333" i="19"/>
  <c r="U422" i="19"/>
  <c r="AS422" i="19"/>
  <c r="AR46" i="9"/>
  <c r="T138" i="18"/>
  <c r="T242" i="18"/>
  <c r="T333" i="18"/>
  <c r="T422" i="18"/>
  <c r="AR422" i="18"/>
  <c r="T138" i="19"/>
  <c r="T242" i="19"/>
  <c r="T333" i="19"/>
  <c r="T422" i="19"/>
  <c r="AR422" i="19"/>
  <c r="AQ46" i="9"/>
  <c r="S138" i="18"/>
  <c r="S242" i="18"/>
  <c r="S333" i="18"/>
  <c r="S422" i="18"/>
  <c r="AQ422" i="18"/>
  <c r="S138" i="19"/>
  <c r="S242" i="19"/>
  <c r="S333" i="19"/>
  <c r="S422" i="19"/>
  <c r="AQ422" i="19"/>
  <c r="AP46" i="9"/>
  <c r="R138" i="18"/>
  <c r="R242" i="18"/>
  <c r="R333" i="18"/>
  <c r="R422" i="18"/>
  <c r="AP422" i="18"/>
  <c r="R138" i="19"/>
  <c r="R242" i="19"/>
  <c r="R333" i="19"/>
  <c r="R422" i="19"/>
  <c r="AP422" i="19"/>
  <c r="AO46" i="9"/>
  <c r="Q138" i="18"/>
  <c r="Q242" i="18"/>
  <c r="Q333" i="18"/>
  <c r="Q422" i="18"/>
  <c r="AO422" i="18"/>
  <c r="Q138" i="19"/>
  <c r="Q242" i="19"/>
  <c r="Q333" i="19"/>
  <c r="Q422" i="19"/>
  <c r="AO422" i="19"/>
  <c r="AN46" i="9"/>
  <c r="D241" i="18"/>
  <c r="N137" i="18"/>
  <c r="N241" i="18"/>
  <c r="N332" i="18"/>
  <c r="D331" i="18"/>
  <c r="N421" i="18"/>
  <c r="AL137" i="18"/>
  <c r="AL241" i="18"/>
  <c r="AL332" i="18"/>
  <c r="AL421" i="18"/>
  <c r="D241" i="19"/>
  <c r="N137" i="19"/>
  <c r="N241" i="19"/>
  <c r="N332" i="19"/>
  <c r="D331" i="19"/>
  <c r="N421" i="19"/>
  <c r="AL137" i="19"/>
  <c r="AL241" i="19"/>
  <c r="AL332" i="19"/>
  <c r="AL421" i="19"/>
  <c r="BI45" i="9"/>
  <c r="M137" i="18"/>
  <c r="M241" i="18"/>
  <c r="M332" i="18"/>
  <c r="M421" i="18"/>
  <c r="AK137" i="18"/>
  <c r="AK241" i="18"/>
  <c r="AK332" i="18"/>
  <c r="AK421" i="18"/>
  <c r="M137" i="19"/>
  <c r="M241" i="19"/>
  <c r="M332" i="19"/>
  <c r="M421" i="19"/>
  <c r="AK137" i="19"/>
  <c r="AK241" i="19"/>
  <c r="AK332" i="19"/>
  <c r="AK421" i="19"/>
  <c r="BH45" i="9"/>
  <c r="L137" i="18"/>
  <c r="L241" i="18"/>
  <c r="L332" i="18"/>
  <c r="L421" i="18"/>
  <c r="AJ137" i="18"/>
  <c r="AJ241" i="18"/>
  <c r="AJ332" i="18"/>
  <c r="AJ421" i="18"/>
  <c r="L137" i="19"/>
  <c r="L241" i="19"/>
  <c r="L332" i="19"/>
  <c r="L421" i="19"/>
  <c r="AJ137" i="19"/>
  <c r="AJ241" i="19"/>
  <c r="AJ332" i="19"/>
  <c r="AJ421" i="19"/>
  <c r="BG45" i="9"/>
  <c r="K137" i="18"/>
  <c r="K241" i="18"/>
  <c r="K332" i="18"/>
  <c r="K421" i="18"/>
  <c r="AI137" i="18"/>
  <c r="AI241" i="18"/>
  <c r="AI332" i="18"/>
  <c r="AI421" i="18"/>
  <c r="K137" i="19"/>
  <c r="K241" i="19"/>
  <c r="K332" i="19"/>
  <c r="K421" i="19"/>
  <c r="AI137" i="19"/>
  <c r="AI241" i="19"/>
  <c r="AI332" i="19"/>
  <c r="AI421" i="19"/>
  <c r="BF45" i="9"/>
  <c r="J137" i="18"/>
  <c r="J241" i="18"/>
  <c r="J332" i="18"/>
  <c r="J421" i="18"/>
  <c r="AH137" i="18"/>
  <c r="AH241" i="18"/>
  <c r="AH332" i="18"/>
  <c r="AH421" i="18"/>
  <c r="J137" i="19"/>
  <c r="J241" i="19"/>
  <c r="J332" i="19"/>
  <c r="J421" i="19"/>
  <c r="AH137" i="19"/>
  <c r="AH241" i="19"/>
  <c r="AH332" i="19"/>
  <c r="AH421" i="19"/>
  <c r="BE45" i="9"/>
  <c r="I137" i="18"/>
  <c r="I241" i="18"/>
  <c r="I332" i="18"/>
  <c r="I421" i="18"/>
  <c r="AG137" i="18"/>
  <c r="AG241" i="18"/>
  <c r="AG332" i="18"/>
  <c r="AG421" i="18"/>
  <c r="I137" i="19"/>
  <c r="I241" i="19"/>
  <c r="I332" i="19"/>
  <c r="I421" i="19"/>
  <c r="AG137" i="19"/>
  <c r="AG241" i="19"/>
  <c r="AG332" i="19"/>
  <c r="AG421" i="19"/>
  <c r="BD45" i="9"/>
  <c r="H137" i="18"/>
  <c r="H241" i="18"/>
  <c r="H332" i="18"/>
  <c r="H421" i="18"/>
  <c r="AF137" i="18"/>
  <c r="AF241" i="18"/>
  <c r="AF332" i="18"/>
  <c r="AF421" i="18"/>
  <c r="H137" i="19"/>
  <c r="H241" i="19"/>
  <c r="H332" i="19"/>
  <c r="H421" i="19"/>
  <c r="AF137" i="19"/>
  <c r="AF241" i="19"/>
  <c r="AF332" i="19"/>
  <c r="AF421" i="19"/>
  <c r="BC45" i="9"/>
  <c r="G137" i="18"/>
  <c r="G241" i="18"/>
  <c r="G332" i="18"/>
  <c r="G421" i="18"/>
  <c r="AE137" i="18"/>
  <c r="AE241" i="18"/>
  <c r="AE332" i="18"/>
  <c r="AE421" i="18"/>
  <c r="G137" i="19"/>
  <c r="G241" i="19"/>
  <c r="G332" i="19"/>
  <c r="G421" i="19"/>
  <c r="AE137" i="19"/>
  <c r="AE241" i="19"/>
  <c r="AE332" i="19"/>
  <c r="AE421" i="19"/>
  <c r="BB45" i="9"/>
  <c r="F137" i="18"/>
  <c r="F241" i="18"/>
  <c r="F332" i="18"/>
  <c r="F421" i="18"/>
  <c r="AD137" i="18"/>
  <c r="AD241" i="18"/>
  <c r="AD332" i="18"/>
  <c r="AD421" i="18"/>
  <c r="F137" i="19"/>
  <c r="F241" i="19"/>
  <c r="F332" i="19"/>
  <c r="F421" i="19"/>
  <c r="AD137" i="19"/>
  <c r="AD241" i="19"/>
  <c r="AD332" i="19"/>
  <c r="AD421" i="19"/>
  <c r="BA45" i="9"/>
  <c r="E137" i="18"/>
  <c r="E241" i="18"/>
  <c r="E332" i="18"/>
  <c r="E421" i="18"/>
  <c r="AC137" i="18"/>
  <c r="AC241" i="18"/>
  <c r="AC332" i="18"/>
  <c r="AC421" i="18"/>
  <c r="E137" i="19"/>
  <c r="E241" i="19"/>
  <c r="E332" i="19"/>
  <c r="E421" i="19"/>
  <c r="AC137" i="19"/>
  <c r="AC241" i="19"/>
  <c r="AC332" i="19"/>
  <c r="AC421" i="19"/>
  <c r="AZ45" i="9"/>
  <c r="Z137" i="18"/>
  <c r="Z241" i="18"/>
  <c r="Z332" i="18"/>
  <c r="Z421" i="18"/>
  <c r="AX421" i="18"/>
  <c r="Z137" i="19"/>
  <c r="Z241" i="19"/>
  <c r="Z332" i="19"/>
  <c r="Z421" i="19"/>
  <c r="AX421" i="19"/>
  <c r="AW45" i="9"/>
  <c r="Y137" i="18"/>
  <c r="Y241" i="18"/>
  <c r="Y332" i="18"/>
  <c r="Y421" i="18"/>
  <c r="AW421" i="18"/>
  <c r="Y137" i="19"/>
  <c r="Y241" i="19"/>
  <c r="Y332" i="19"/>
  <c r="Y421" i="19"/>
  <c r="AW421" i="19"/>
  <c r="AV45" i="9"/>
  <c r="X137" i="18"/>
  <c r="X241" i="18"/>
  <c r="X332" i="18"/>
  <c r="X421" i="18"/>
  <c r="AV421" i="18"/>
  <c r="X137" i="19"/>
  <c r="X241" i="19"/>
  <c r="X332" i="19"/>
  <c r="X421" i="19"/>
  <c r="AV421" i="19"/>
  <c r="AU45" i="9"/>
  <c r="W137" i="18"/>
  <c r="W241" i="18"/>
  <c r="W332" i="18"/>
  <c r="W421" i="18"/>
  <c r="AU421" i="18"/>
  <c r="W137" i="19"/>
  <c r="W241" i="19"/>
  <c r="W332" i="19"/>
  <c r="W421" i="19"/>
  <c r="AU421" i="19"/>
  <c r="AT45" i="9"/>
  <c r="V137" i="18"/>
  <c r="V241" i="18"/>
  <c r="V332" i="18"/>
  <c r="V421" i="18"/>
  <c r="AT421" i="18"/>
  <c r="V137" i="19"/>
  <c r="V241" i="19"/>
  <c r="V332" i="19"/>
  <c r="V421" i="19"/>
  <c r="AT421" i="19"/>
  <c r="AS45" i="9"/>
  <c r="U137" i="18"/>
  <c r="U241" i="18"/>
  <c r="U332" i="18"/>
  <c r="U421" i="18"/>
  <c r="AS421" i="18"/>
  <c r="U137" i="19"/>
  <c r="U241" i="19"/>
  <c r="U332" i="19"/>
  <c r="U421" i="19"/>
  <c r="AS421" i="19"/>
  <c r="AR45" i="9"/>
  <c r="T137" i="18"/>
  <c r="T241" i="18"/>
  <c r="T332" i="18"/>
  <c r="T421" i="18"/>
  <c r="AR421" i="18"/>
  <c r="T137" i="19"/>
  <c r="T241" i="19"/>
  <c r="T332" i="19"/>
  <c r="T421" i="19"/>
  <c r="AR421" i="19"/>
  <c r="AQ45" i="9"/>
  <c r="S137" i="18"/>
  <c r="S241" i="18"/>
  <c r="S332" i="18"/>
  <c r="S421" i="18"/>
  <c r="AQ421" i="18"/>
  <c r="S137" i="19"/>
  <c r="S241" i="19"/>
  <c r="S332" i="19"/>
  <c r="S421" i="19"/>
  <c r="AQ421" i="19"/>
  <c r="AP45" i="9"/>
  <c r="R137" i="18"/>
  <c r="R241" i="18"/>
  <c r="R332" i="18"/>
  <c r="R421" i="18"/>
  <c r="AP421" i="18"/>
  <c r="R137" i="19"/>
  <c r="R241" i="19"/>
  <c r="R332" i="19"/>
  <c r="R421" i="19"/>
  <c r="AP421" i="19"/>
  <c r="AO45" i="9"/>
  <c r="Q137" i="18"/>
  <c r="Q241" i="18"/>
  <c r="Q332" i="18"/>
  <c r="Q421" i="18"/>
  <c r="AO421" i="18"/>
  <c r="Q137" i="19"/>
  <c r="Q241" i="19"/>
  <c r="Q332" i="19"/>
  <c r="Q421" i="19"/>
  <c r="AO421" i="19"/>
  <c r="AN45" i="9"/>
  <c r="D240" i="18"/>
  <c r="N136" i="18"/>
  <c r="N240" i="18"/>
  <c r="N331" i="18"/>
  <c r="D330" i="18"/>
  <c r="N420" i="18"/>
  <c r="AL136" i="18"/>
  <c r="AL240" i="18"/>
  <c r="AL331" i="18"/>
  <c r="AL420" i="18"/>
  <c r="D240" i="19"/>
  <c r="N136" i="19"/>
  <c r="N240" i="19"/>
  <c r="N331" i="19"/>
  <c r="D330" i="19"/>
  <c r="N420" i="19"/>
  <c r="AL136" i="19"/>
  <c r="AL240" i="19"/>
  <c r="AL331" i="19"/>
  <c r="AL420" i="19"/>
  <c r="BI44" i="9"/>
  <c r="M136" i="18"/>
  <c r="M240" i="18"/>
  <c r="M331" i="18"/>
  <c r="M420" i="18"/>
  <c r="AK136" i="18"/>
  <c r="AK240" i="18"/>
  <c r="AK331" i="18"/>
  <c r="AK420" i="18"/>
  <c r="M136" i="19"/>
  <c r="M240" i="19"/>
  <c r="M331" i="19"/>
  <c r="M420" i="19"/>
  <c r="AK136" i="19"/>
  <c r="AK240" i="19"/>
  <c r="AK331" i="19"/>
  <c r="AK420" i="19"/>
  <c r="BH44" i="9"/>
  <c r="L136" i="18"/>
  <c r="L240" i="18"/>
  <c r="L331" i="18"/>
  <c r="L420" i="18"/>
  <c r="AJ136" i="18"/>
  <c r="AJ240" i="18"/>
  <c r="AJ331" i="18"/>
  <c r="AJ420" i="18"/>
  <c r="L136" i="19"/>
  <c r="L240" i="19"/>
  <c r="L331" i="19"/>
  <c r="L420" i="19"/>
  <c r="AJ136" i="19"/>
  <c r="AJ240" i="19"/>
  <c r="AJ331" i="19"/>
  <c r="AJ420" i="19"/>
  <c r="BG44" i="9"/>
  <c r="K136" i="18"/>
  <c r="K240" i="18"/>
  <c r="K331" i="18"/>
  <c r="K420" i="18"/>
  <c r="AI136" i="18"/>
  <c r="AI240" i="18"/>
  <c r="AI331" i="18"/>
  <c r="AI420" i="18"/>
  <c r="K136" i="19"/>
  <c r="K240" i="19"/>
  <c r="K331" i="19"/>
  <c r="K420" i="19"/>
  <c r="AI136" i="19"/>
  <c r="AI240" i="19"/>
  <c r="AI331" i="19"/>
  <c r="AI420" i="19"/>
  <c r="BF44" i="9"/>
  <c r="J136" i="18"/>
  <c r="J240" i="18"/>
  <c r="J331" i="18"/>
  <c r="J420" i="18"/>
  <c r="AH136" i="18"/>
  <c r="AH240" i="18"/>
  <c r="AH331" i="18"/>
  <c r="AH420" i="18"/>
  <c r="J136" i="19"/>
  <c r="J240" i="19"/>
  <c r="J331" i="19"/>
  <c r="J420" i="19"/>
  <c r="AH136" i="19"/>
  <c r="AH240" i="19"/>
  <c r="AH331" i="19"/>
  <c r="AH420" i="19"/>
  <c r="BE44" i="9"/>
  <c r="I136" i="18"/>
  <c r="I240" i="18"/>
  <c r="I331" i="18"/>
  <c r="I420" i="18"/>
  <c r="AG136" i="18"/>
  <c r="AG240" i="18"/>
  <c r="AG331" i="18"/>
  <c r="AG420" i="18"/>
  <c r="I136" i="19"/>
  <c r="I240" i="19"/>
  <c r="I331" i="19"/>
  <c r="I420" i="19"/>
  <c r="AG136" i="19"/>
  <c r="AG240" i="19"/>
  <c r="AG331" i="19"/>
  <c r="AG420" i="19"/>
  <c r="BD44" i="9"/>
  <c r="H136" i="18"/>
  <c r="H240" i="18"/>
  <c r="H331" i="18"/>
  <c r="H420" i="18"/>
  <c r="AF136" i="18"/>
  <c r="AF240" i="18"/>
  <c r="AF331" i="18"/>
  <c r="AF420" i="18"/>
  <c r="H136" i="19"/>
  <c r="H240" i="19"/>
  <c r="H331" i="19"/>
  <c r="H420" i="19"/>
  <c r="AF136" i="19"/>
  <c r="AF240" i="19"/>
  <c r="AF331" i="19"/>
  <c r="AF420" i="19"/>
  <c r="BC44" i="9"/>
  <c r="G136" i="18"/>
  <c r="G240" i="18"/>
  <c r="G331" i="18"/>
  <c r="G420" i="18"/>
  <c r="AE136" i="18"/>
  <c r="AE240" i="18"/>
  <c r="AE331" i="18"/>
  <c r="AE420" i="18"/>
  <c r="G136" i="19"/>
  <c r="G240" i="19"/>
  <c r="G331" i="19"/>
  <c r="G420" i="19"/>
  <c r="AE136" i="19"/>
  <c r="AE240" i="19"/>
  <c r="AE331" i="19"/>
  <c r="AE420" i="19"/>
  <c r="BB44" i="9"/>
  <c r="F136" i="18"/>
  <c r="F240" i="18"/>
  <c r="F331" i="18"/>
  <c r="F420" i="18"/>
  <c r="AD136" i="18"/>
  <c r="AD240" i="18"/>
  <c r="AD331" i="18"/>
  <c r="AD420" i="18"/>
  <c r="F136" i="19"/>
  <c r="F240" i="19"/>
  <c r="F331" i="19"/>
  <c r="F420" i="19"/>
  <c r="AD136" i="19"/>
  <c r="AD240" i="19"/>
  <c r="AD331" i="19"/>
  <c r="AD420" i="19"/>
  <c r="BA44" i="9"/>
  <c r="E136" i="18"/>
  <c r="E240" i="18"/>
  <c r="E331" i="18"/>
  <c r="E420" i="18"/>
  <c r="AC136" i="18"/>
  <c r="AC240" i="18"/>
  <c r="AC331" i="18"/>
  <c r="AC420" i="18"/>
  <c r="E136" i="19"/>
  <c r="E240" i="19"/>
  <c r="E331" i="19"/>
  <c r="E420" i="19"/>
  <c r="AC136" i="19"/>
  <c r="AC240" i="19"/>
  <c r="AC331" i="19"/>
  <c r="AC420" i="19"/>
  <c r="AZ44" i="9"/>
  <c r="Z136" i="18"/>
  <c r="Z240" i="18"/>
  <c r="Z331" i="18"/>
  <c r="Z420" i="18"/>
  <c r="AX420" i="18"/>
  <c r="Z136" i="19"/>
  <c r="Z240" i="19"/>
  <c r="Z331" i="19"/>
  <c r="Z420" i="19"/>
  <c r="AX420" i="19"/>
  <c r="AW44" i="9"/>
  <c r="Y136" i="18"/>
  <c r="Y240" i="18"/>
  <c r="Y331" i="18"/>
  <c r="Y420" i="18"/>
  <c r="AW420" i="18"/>
  <c r="Y136" i="19"/>
  <c r="Y240" i="19"/>
  <c r="Y331" i="19"/>
  <c r="Y420" i="19"/>
  <c r="AW420" i="19"/>
  <c r="AV44" i="9"/>
  <c r="X136" i="18"/>
  <c r="X240" i="18"/>
  <c r="X331" i="18"/>
  <c r="X420" i="18"/>
  <c r="AV420" i="18"/>
  <c r="X136" i="19"/>
  <c r="X240" i="19"/>
  <c r="X331" i="19"/>
  <c r="X420" i="19"/>
  <c r="AV420" i="19"/>
  <c r="AU44" i="9"/>
  <c r="W136" i="18"/>
  <c r="W240" i="18"/>
  <c r="W331" i="18"/>
  <c r="W420" i="18"/>
  <c r="AU420" i="18"/>
  <c r="W136" i="19"/>
  <c r="W240" i="19"/>
  <c r="W331" i="19"/>
  <c r="W420" i="19"/>
  <c r="AU420" i="19"/>
  <c r="AT44" i="9"/>
  <c r="V136" i="18"/>
  <c r="V240" i="18"/>
  <c r="V331" i="18"/>
  <c r="V420" i="18"/>
  <c r="AT420" i="18"/>
  <c r="V136" i="19"/>
  <c r="V240" i="19"/>
  <c r="V331" i="19"/>
  <c r="V420" i="19"/>
  <c r="AT420" i="19"/>
  <c r="AS44" i="9"/>
  <c r="U136" i="18"/>
  <c r="U240" i="18"/>
  <c r="U331" i="18"/>
  <c r="U420" i="18"/>
  <c r="AS420" i="18"/>
  <c r="U136" i="19"/>
  <c r="U240" i="19"/>
  <c r="U331" i="19"/>
  <c r="U420" i="19"/>
  <c r="AS420" i="19"/>
  <c r="AR44" i="9"/>
  <c r="T136" i="18"/>
  <c r="T240" i="18"/>
  <c r="T331" i="18"/>
  <c r="T420" i="18"/>
  <c r="AR420" i="18"/>
  <c r="T136" i="19"/>
  <c r="T240" i="19"/>
  <c r="T331" i="19"/>
  <c r="T420" i="19"/>
  <c r="AR420" i="19"/>
  <c r="AQ44" i="9"/>
  <c r="S136" i="18"/>
  <c r="S240" i="18"/>
  <c r="S331" i="18"/>
  <c r="S420" i="18"/>
  <c r="AQ420" i="18"/>
  <c r="S136" i="19"/>
  <c r="S240" i="19"/>
  <c r="S331" i="19"/>
  <c r="S420" i="19"/>
  <c r="AQ420" i="19"/>
  <c r="AP44" i="9"/>
  <c r="R136" i="18"/>
  <c r="R240" i="18"/>
  <c r="R331" i="18"/>
  <c r="R420" i="18"/>
  <c r="AP420" i="18"/>
  <c r="R136" i="19"/>
  <c r="R240" i="19"/>
  <c r="R331" i="19"/>
  <c r="R420" i="19"/>
  <c r="AP420" i="19"/>
  <c r="AO44" i="9"/>
  <c r="Q136" i="18"/>
  <c r="Q240" i="18"/>
  <c r="Q331" i="18"/>
  <c r="Q420" i="18"/>
  <c r="AO420" i="18"/>
  <c r="Q136" i="19"/>
  <c r="Q240" i="19"/>
  <c r="Q331" i="19"/>
  <c r="Q420" i="19"/>
  <c r="AO420" i="19"/>
  <c r="AN44" i="9"/>
  <c r="D239" i="18"/>
  <c r="N135" i="18"/>
  <c r="N239" i="18"/>
  <c r="N330" i="18"/>
  <c r="D329" i="18"/>
  <c r="N419" i="18"/>
  <c r="AL135" i="18"/>
  <c r="AL239" i="18"/>
  <c r="AL330" i="18"/>
  <c r="AL419" i="18"/>
  <c r="D239" i="19"/>
  <c r="N135" i="19"/>
  <c r="N239" i="19"/>
  <c r="N330" i="19"/>
  <c r="D329" i="19"/>
  <c r="N419" i="19"/>
  <c r="AL135" i="19"/>
  <c r="AL239" i="19"/>
  <c r="AL330" i="19"/>
  <c r="AL419" i="19"/>
  <c r="BI43" i="9"/>
  <c r="M135" i="18"/>
  <c r="M239" i="18"/>
  <c r="M330" i="18"/>
  <c r="M419" i="18"/>
  <c r="AK135" i="18"/>
  <c r="AK239" i="18"/>
  <c r="AK330" i="18"/>
  <c r="AK419" i="18"/>
  <c r="M135" i="19"/>
  <c r="M239" i="19"/>
  <c r="M330" i="19"/>
  <c r="M419" i="19"/>
  <c r="AK135" i="19"/>
  <c r="AK239" i="19"/>
  <c r="AK330" i="19"/>
  <c r="AK419" i="19"/>
  <c r="BH43" i="9"/>
  <c r="L135" i="18"/>
  <c r="L239" i="18"/>
  <c r="L330" i="18"/>
  <c r="L419" i="18"/>
  <c r="AJ135" i="18"/>
  <c r="AJ239" i="18"/>
  <c r="AJ330" i="18"/>
  <c r="AJ419" i="18"/>
  <c r="L135" i="19"/>
  <c r="L239" i="19"/>
  <c r="L330" i="19"/>
  <c r="L419" i="19"/>
  <c r="AJ135" i="19"/>
  <c r="AJ239" i="19"/>
  <c r="AJ330" i="19"/>
  <c r="AJ419" i="19"/>
  <c r="BG43" i="9"/>
  <c r="K135" i="18"/>
  <c r="K239" i="18"/>
  <c r="K330" i="18"/>
  <c r="K419" i="18"/>
  <c r="AI135" i="18"/>
  <c r="AI239" i="18"/>
  <c r="AI330" i="18"/>
  <c r="AI419" i="18"/>
  <c r="K135" i="19"/>
  <c r="K239" i="19"/>
  <c r="K330" i="19"/>
  <c r="K419" i="19"/>
  <c r="AI135" i="19"/>
  <c r="AI239" i="19"/>
  <c r="AI330" i="19"/>
  <c r="AI419" i="19"/>
  <c r="BF43" i="9"/>
  <c r="J135" i="18"/>
  <c r="J239" i="18"/>
  <c r="J330" i="18"/>
  <c r="J419" i="18"/>
  <c r="AH135" i="18"/>
  <c r="AH239" i="18"/>
  <c r="AH330" i="18"/>
  <c r="AH419" i="18"/>
  <c r="J135" i="19"/>
  <c r="J239" i="19"/>
  <c r="J330" i="19"/>
  <c r="J419" i="19"/>
  <c r="AH135" i="19"/>
  <c r="AH239" i="19"/>
  <c r="AH330" i="19"/>
  <c r="AH419" i="19"/>
  <c r="BE43" i="9"/>
  <c r="I135" i="18"/>
  <c r="I239" i="18"/>
  <c r="I330" i="18"/>
  <c r="I419" i="18"/>
  <c r="AG135" i="18"/>
  <c r="AG239" i="18"/>
  <c r="AG330" i="18"/>
  <c r="AG419" i="18"/>
  <c r="I135" i="19"/>
  <c r="I239" i="19"/>
  <c r="I330" i="19"/>
  <c r="I419" i="19"/>
  <c r="AG135" i="19"/>
  <c r="AG239" i="19"/>
  <c r="AG330" i="19"/>
  <c r="AG419" i="19"/>
  <c r="BD43" i="9"/>
  <c r="H135" i="18"/>
  <c r="H239" i="18"/>
  <c r="H330" i="18"/>
  <c r="H419" i="18"/>
  <c r="AF135" i="18"/>
  <c r="AF239" i="18"/>
  <c r="AF330" i="18"/>
  <c r="AF419" i="18"/>
  <c r="H135" i="19"/>
  <c r="H239" i="19"/>
  <c r="H330" i="19"/>
  <c r="H419" i="19"/>
  <c r="AF135" i="19"/>
  <c r="AF239" i="19"/>
  <c r="AF330" i="19"/>
  <c r="AF419" i="19"/>
  <c r="BC43" i="9"/>
  <c r="G135" i="18"/>
  <c r="G239" i="18"/>
  <c r="G330" i="18"/>
  <c r="G419" i="18"/>
  <c r="AE135" i="18"/>
  <c r="AE239" i="18"/>
  <c r="AE330" i="18"/>
  <c r="AE419" i="18"/>
  <c r="G135" i="19"/>
  <c r="G239" i="19"/>
  <c r="G330" i="19"/>
  <c r="G419" i="19"/>
  <c r="AE135" i="19"/>
  <c r="AE239" i="19"/>
  <c r="AE330" i="19"/>
  <c r="AE419" i="19"/>
  <c r="BB43" i="9"/>
  <c r="F135" i="18"/>
  <c r="F239" i="18"/>
  <c r="F330" i="18"/>
  <c r="F419" i="18"/>
  <c r="AD135" i="18"/>
  <c r="AD239" i="18"/>
  <c r="AD330" i="18"/>
  <c r="AD419" i="18"/>
  <c r="F135" i="19"/>
  <c r="F239" i="19"/>
  <c r="F330" i="19"/>
  <c r="F419" i="19"/>
  <c r="AD135" i="19"/>
  <c r="AD239" i="19"/>
  <c r="AD330" i="19"/>
  <c r="AD419" i="19"/>
  <c r="BA43" i="9"/>
  <c r="E135" i="18"/>
  <c r="E239" i="18"/>
  <c r="E330" i="18"/>
  <c r="E419" i="18"/>
  <c r="AC135" i="18"/>
  <c r="AC239" i="18"/>
  <c r="AC330" i="18"/>
  <c r="AC419" i="18"/>
  <c r="E135" i="19"/>
  <c r="E239" i="19"/>
  <c r="E330" i="19"/>
  <c r="E419" i="19"/>
  <c r="AC135" i="19"/>
  <c r="AC239" i="19"/>
  <c r="AC330" i="19"/>
  <c r="AC419" i="19"/>
  <c r="AZ43" i="9"/>
  <c r="Z135" i="18"/>
  <c r="Z239" i="18"/>
  <c r="Z330" i="18"/>
  <c r="Z419" i="18"/>
  <c r="AX419" i="18"/>
  <c r="Z135" i="19"/>
  <c r="Z239" i="19"/>
  <c r="Z330" i="19"/>
  <c r="Z419" i="19"/>
  <c r="AX419" i="19"/>
  <c r="AW43" i="9"/>
  <c r="Y135" i="18"/>
  <c r="Y239" i="18"/>
  <c r="Y330" i="18"/>
  <c r="Y419" i="18"/>
  <c r="AW419" i="18"/>
  <c r="Y135" i="19"/>
  <c r="Y239" i="19"/>
  <c r="Y330" i="19"/>
  <c r="Y419" i="19"/>
  <c r="AW419" i="19"/>
  <c r="AV43" i="9"/>
  <c r="X135" i="18"/>
  <c r="X239" i="18"/>
  <c r="X330" i="18"/>
  <c r="X419" i="18"/>
  <c r="AV419" i="18"/>
  <c r="X135" i="19"/>
  <c r="X239" i="19"/>
  <c r="X330" i="19"/>
  <c r="X419" i="19"/>
  <c r="AV419" i="19"/>
  <c r="AU43" i="9"/>
  <c r="W135" i="18"/>
  <c r="W239" i="18"/>
  <c r="W330" i="18"/>
  <c r="W419" i="18"/>
  <c r="AU419" i="18"/>
  <c r="W135" i="19"/>
  <c r="W239" i="19"/>
  <c r="W330" i="19"/>
  <c r="W419" i="19"/>
  <c r="AU419" i="19"/>
  <c r="AT43" i="9"/>
  <c r="V135" i="18"/>
  <c r="V239" i="18"/>
  <c r="V330" i="18"/>
  <c r="V419" i="18"/>
  <c r="AT419" i="18"/>
  <c r="V135" i="19"/>
  <c r="V239" i="19"/>
  <c r="V330" i="19"/>
  <c r="V419" i="19"/>
  <c r="AT419" i="19"/>
  <c r="AS43" i="9"/>
  <c r="U135" i="18"/>
  <c r="U239" i="18"/>
  <c r="U330" i="18"/>
  <c r="U419" i="18"/>
  <c r="AS419" i="18"/>
  <c r="U135" i="19"/>
  <c r="U239" i="19"/>
  <c r="U330" i="19"/>
  <c r="U419" i="19"/>
  <c r="AS419" i="19"/>
  <c r="AR43" i="9"/>
  <c r="T135" i="18"/>
  <c r="T239" i="18"/>
  <c r="T330" i="18"/>
  <c r="T419" i="18"/>
  <c r="AR419" i="18"/>
  <c r="T135" i="19"/>
  <c r="T239" i="19"/>
  <c r="T330" i="19"/>
  <c r="T419" i="19"/>
  <c r="AR419" i="19"/>
  <c r="AQ43" i="9"/>
  <c r="S135" i="18"/>
  <c r="S239" i="18"/>
  <c r="S330" i="18"/>
  <c r="S419" i="18"/>
  <c r="AQ419" i="18"/>
  <c r="S135" i="19"/>
  <c r="S239" i="19"/>
  <c r="S330" i="19"/>
  <c r="S419" i="19"/>
  <c r="AQ419" i="19"/>
  <c r="AP43" i="9"/>
  <c r="R135" i="18"/>
  <c r="R239" i="18"/>
  <c r="R330" i="18"/>
  <c r="R419" i="18"/>
  <c r="AP419" i="18"/>
  <c r="R135" i="19"/>
  <c r="R239" i="19"/>
  <c r="R330" i="19"/>
  <c r="R419" i="19"/>
  <c r="AP419" i="19"/>
  <c r="AO43" i="9"/>
  <c r="Q135" i="18"/>
  <c r="Q239" i="18"/>
  <c r="Q330" i="18"/>
  <c r="Q419" i="18"/>
  <c r="AO419" i="18"/>
  <c r="Q135" i="19"/>
  <c r="Q239" i="19"/>
  <c r="Q330" i="19"/>
  <c r="Q419" i="19"/>
  <c r="AO419" i="19"/>
  <c r="AN43" i="9"/>
  <c r="D238" i="18"/>
  <c r="N134" i="18"/>
  <c r="N238" i="18"/>
  <c r="N329" i="18"/>
  <c r="D328" i="18"/>
  <c r="N418" i="18"/>
  <c r="AL134" i="18"/>
  <c r="AL238" i="18"/>
  <c r="AL329" i="18"/>
  <c r="AL418" i="18"/>
  <c r="D238" i="19"/>
  <c r="N134" i="19"/>
  <c r="N238" i="19"/>
  <c r="N329" i="19"/>
  <c r="D328" i="19"/>
  <c r="N418" i="19"/>
  <c r="AL134" i="19"/>
  <c r="AL238" i="19"/>
  <c r="AL329" i="19"/>
  <c r="AL418" i="19"/>
  <c r="BI42" i="9"/>
  <c r="M134" i="18"/>
  <c r="M238" i="18"/>
  <c r="M329" i="18"/>
  <c r="M418" i="18"/>
  <c r="AK134" i="18"/>
  <c r="AK238" i="18"/>
  <c r="AK329" i="18"/>
  <c r="AK418" i="18"/>
  <c r="M134" i="19"/>
  <c r="M238" i="19"/>
  <c r="M329" i="19"/>
  <c r="M418" i="19"/>
  <c r="AK134" i="19"/>
  <c r="AK238" i="19"/>
  <c r="AK329" i="19"/>
  <c r="AK418" i="19"/>
  <c r="BH42" i="9"/>
  <c r="L134" i="18"/>
  <c r="L238" i="18"/>
  <c r="L329" i="18"/>
  <c r="L418" i="18"/>
  <c r="AJ134" i="18"/>
  <c r="AJ238" i="18"/>
  <c r="AJ329" i="18"/>
  <c r="AJ418" i="18"/>
  <c r="L134" i="19"/>
  <c r="L238" i="19"/>
  <c r="L329" i="19"/>
  <c r="L418" i="19"/>
  <c r="AJ134" i="19"/>
  <c r="AJ238" i="19"/>
  <c r="AJ329" i="19"/>
  <c r="AJ418" i="19"/>
  <c r="BG42" i="9"/>
  <c r="K134" i="18"/>
  <c r="K238" i="18"/>
  <c r="K329" i="18"/>
  <c r="K418" i="18"/>
  <c r="AI134" i="18"/>
  <c r="AI238" i="18"/>
  <c r="AI329" i="18"/>
  <c r="AI418" i="18"/>
  <c r="K134" i="19"/>
  <c r="K238" i="19"/>
  <c r="K329" i="19"/>
  <c r="K418" i="19"/>
  <c r="AI134" i="19"/>
  <c r="AI238" i="19"/>
  <c r="AI329" i="19"/>
  <c r="AI418" i="19"/>
  <c r="BF42" i="9"/>
  <c r="J134" i="18"/>
  <c r="J238" i="18"/>
  <c r="J329" i="18"/>
  <c r="J418" i="18"/>
  <c r="AH134" i="18"/>
  <c r="AH238" i="18"/>
  <c r="AH329" i="18"/>
  <c r="AH418" i="18"/>
  <c r="J134" i="19"/>
  <c r="J238" i="19"/>
  <c r="J329" i="19"/>
  <c r="J418" i="19"/>
  <c r="AH134" i="19"/>
  <c r="AH238" i="19"/>
  <c r="AH329" i="19"/>
  <c r="AH418" i="19"/>
  <c r="BE42" i="9"/>
  <c r="I134" i="18"/>
  <c r="I238" i="18"/>
  <c r="I329" i="18"/>
  <c r="I418" i="18"/>
  <c r="AG134" i="18"/>
  <c r="AG238" i="18"/>
  <c r="AG329" i="18"/>
  <c r="AG418" i="18"/>
  <c r="I134" i="19"/>
  <c r="I238" i="19"/>
  <c r="I329" i="19"/>
  <c r="I418" i="19"/>
  <c r="AG134" i="19"/>
  <c r="AG238" i="19"/>
  <c r="AG329" i="19"/>
  <c r="AG418" i="19"/>
  <c r="BD42" i="9"/>
  <c r="H134" i="18"/>
  <c r="H238" i="18"/>
  <c r="H329" i="18"/>
  <c r="H418" i="18"/>
  <c r="AF134" i="18"/>
  <c r="AF238" i="18"/>
  <c r="AF329" i="18"/>
  <c r="AF418" i="18"/>
  <c r="H134" i="19"/>
  <c r="H238" i="19"/>
  <c r="H329" i="19"/>
  <c r="H418" i="19"/>
  <c r="AF134" i="19"/>
  <c r="AF238" i="19"/>
  <c r="AF329" i="19"/>
  <c r="AF418" i="19"/>
  <c r="BC42" i="9"/>
  <c r="G134" i="18"/>
  <c r="G238" i="18"/>
  <c r="G329" i="18"/>
  <c r="G418" i="18"/>
  <c r="AE134" i="18"/>
  <c r="AE238" i="18"/>
  <c r="AE329" i="18"/>
  <c r="AE418" i="18"/>
  <c r="G134" i="19"/>
  <c r="G238" i="19"/>
  <c r="G329" i="19"/>
  <c r="G418" i="19"/>
  <c r="AE134" i="19"/>
  <c r="AE238" i="19"/>
  <c r="AE329" i="19"/>
  <c r="AE418" i="19"/>
  <c r="BB42" i="9"/>
  <c r="F134" i="18"/>
  <c r="F238" i="18"/>
  <c r="F329" i="18"/>
  <c r="F418" i="18"/>
  <c r="AD134" i="18"/>
  <c r="AD238" i="18"/>
  <c r="AD329" i="18"/>
  <c r="AD418" i="18"/>
  <c r="F134" i="19"/>
  <c r="F238" i="19"/>
  <c r="F329" i="19"/>
  <c r="F418" i="19"/>
  <c r="AD134" i="19"/>
  <c r="AD238" i="19"/>
  <c r="AD329" i="19"/>
  <c r="AD418" i="19"/>
  <c r="BA42" i="9"/>
  <c r="E134" i="18"/>
  <c r="E238" i="18"/>
  <c r="E329" i="18"/>
  <c r="E418" i="18"/>
  <c r="AC134" i="18"/>
  <c r="AC238" i="18"/>
  <c r="AC329" i="18"/>
  <c r="AC418" i="18"/>
  <c r="E134" i="19"/>
  <c r="E238" i="19"/>
  <c r="E329" i="19"/>
  <c r="E418" i="19"/>
  <c r="AC134" i="19"/>
  <c r="AC238" i="19"/>
  <c r="AC329" i="19"/>
  <c r="AC418" i="19"/>
  <c r="AZ42" i="9"/>
  <c r="Z134" i="18"/>
  <c r="Z238" i="18"/>
  <c r="Z329" i="18"/>
  <c r="Z418" i="18"/>
  <c r="AX418" i="18"/>
  <c r="Z134" i="19"/>
  <c r="Z238" i="19"/>
  <c r="Z329" i="19"/>
  <c r="Z418" i="19"/>
  <c r="AX418" i="19"/>
  <c r="AW42" i="9"/>
  <c r="Y134" i="18"/>
  <c r="Y238" i="18"/>
  <c r="Y329" i="18"/>
  <c r="Y418" i="18"/>
  <c r="AW418" i="18"/>
  <c r="Y134" i="19"/>
  <c r="Y238" i="19"/>
  <c r="Y329" i="19"/>
  <c r="Y418" i="19"/>
  <c r="AW418" i="19"/>
  <c r="AV42" i="9"/>
  <c r="X134" i="18"/>
  <c r="X238" i="18"/>
  <c r="X329" i="18"/>
  <c r="X418" i="18"/>
  <c r="AV418" i="18"/>
  <c r="X134" i="19"/>
  <c r="X238" i="19"/>
  <c r="X329" i="19"/>
  <c r="X418" i="19"/>
  <c r="AV418" i="19"/>
  <c r="AU42" i="9"/>
  <c r="W134" i="18"/>
  <c r="W238" i="18"/>
  <c r="W329" i="18"/>
  <c r="W418" i="18"/>
  <c r="AU418" i="18"/>
  <c r="W134" i="19"/>
  <c r="W238" i="19"/>
  <c r="W329" i="19"/>
  <c r="W418" i="19"/>
  <c r="AU418" i="19"/>
  <c r="AT42" i="9"/>
  <c r="V134" i="18"/>
  <c r="V238" i="18"/>
  <c r="V329" i="18"/>
  <c r="V418" i="18"/>
  <c r="AT418" i="18"/>
  <c r="V134" i="19"/>
  <c r="V238" i="19"/>
  <c r="V329" i="19"/>
  <c r="V418" i="19"/>
  <c r="AT418" i="19"/>
  <c r="AS42" i="9"/>
  <c r="U134" i="18"/>
  <c r="U238" i="18"/>
  <c r="U329" i="18"/>
  <c r="U418" i="18"/>
  <c r="AS418" i="18"/>
  <c r="U134" i="19"/>
  <c r="U238" i="19"/>
  <c r="U329" i="19"/>
  <c r="U418" i="19"/>
  <c r="AS418" i="19"/>
  <c r="AR42" i="9"/>
  <c r="T134" i="18"/>
  <c r="T238" i="18"/>
  <c r="T329" i="18"/>
  <c r="T418" i="18"/>
  <c r="AR418" i="18"/>
  <c r="T134" i="19"/>
  <c r="T238" i="19"/>
  <c r="T329" i="19"/>
  <c r="T418" i="19"/>
  <c r="AR418" i="19"/>
  <c r="AQ42" i="9"/>
  <c r="S134" i="18"/>
  <c r="S238" i="18"/>
  <c r="S329" i="18"/>
  <c r="S418" i="18"/>
  <c r="AQ418" i="18"/>
  <c r="S134" i="19"/>
  <c r="S238" i="19"/>
  <c r="S329" i="19"/>
  <c r="S418" i="19"/>
  <c r="AQ418" i="19"/>
  <c r="AP42" i="9"/>
  <c r="R134" i="18"/>
  <c r="R238" i="18"/>
  <c r="R329" i="18"/>
  <c r="R418" i="18"/>
  <c r="AP418" i="18"/>
  <c r="R134" i="19"/>
  <c r="R238" i="19"/>
  <c r="R329" i="19"/>
  <c r="R418" i="19"/>
  <c r="AP418" i="19"/>
  <c r="AO42" i="9"/>
  <c r="Q134" i="18"/>
  <c r="Q238" i="18"/>
  <c r="Q329" i="18"/>
  <c r="Q418" i="18"/>
  <c r="AO418" i="18"/>
  <c r="Q134" i="19"/>
  <c r="Q238" i="19"/>
  <c r="Q329" i="19"/>
  <c r="Q418" i="19"/>
  <c r="AO418" i="19"/>
  <c r="AN42" i="9"/>
  <c r="D237" i="18"/>
  <c r="N133" i="18"/>
  <c r="N237" i="18"/>
  <c r="N328" i="18"/>
  <c r="D327" i="18"/>
  <c r="N417" i="18"/>
  <c r="AL133" i="18"/>
  <c r="AL237" i="18"/>
  <c r="AL328" i="18"/>
  <c r="AL417" i="18"/>
  <c r="D237" i="19"/>
  <c r="N133" i="19"/>
  <c r="N237" i="19"/>
  <c r="N328" i="19"/>
  <c r="D327" i="19"/>
  <c r="N417" i="19"/>
  <c r="AL133" i="19"/>
  <c r="AL237" i="19"/>
  <c r="AL328" i="19"/>
  <c r="AL417" i="19"/>
  <c r="BI41" i="9"/>
  <c r="M133" i="18"/>
  <c r="M237" i="18"/>
  <c r="M328" i="18"/>
  <c r="M417" i="18"/>
  <c r="AK133" i="18"/>
  <c r="AK237" i="18"/>
  <c r="AK328" i="18"/>
  <c r="AK417" i="18"/>
  <c r="M133" i="19"/>
  <c r="M237" i="19"/>
  <c r="M328" i="19"/>
  <c r="M417" i="19"/>
  <c r="AK133" i="19"/>
  <c r="AK237" i="19"/>
  <c r="AK328" i="19"/>
  <c r="AK417" i="19"/>
  <c r="BH41" i="9"/>
  <c r="L133" i="18"/>
  <c r="L237" i="18"/>
  <c r="L328" i="18"/>
  <c r="L417" i="18"/>
  <c r="AJ133" i="18"/>
  <c r="AJ237" i="18"/>
  <c r="AJ328" i="18"/>
  <c r="AJ417" i="18"/>
  <c r="L133" i="19"/>
  <c r="L237" i="19"/>
  <c r="L328" i="19"/>
  <c r="L417" i="19"/>
  <c r="AJ133" i="19"/>
  <c r="AJ237" i="19"/>
  <c r="AJ328" i="19"/>
  <c r="AJ417" i="19"/>
  <c r="BG41" i="9"/>
  <c r="K133" i="18"/>
  <c r="K237" i="18"/>
  <c r="K328" i="18"/>
  <c r="K417" i="18"/>
  <c r="AI133" i="18"/>
  <c r="AI237" i="18"/>
  <c r="AI328" i="18"/>
  <c r="AI417" i="18"/>
  <c r="K133" i="19"/>
  <c r="K237" i="19"/>
  <c r="K328" i="19"/>
  <c r="K417" i="19"/>
  <c r="AI133" i="19"/>
  <c r="AI237" i="19"/>
  <c r="AI328" i="19"/>
  <c r="AI417" i="19"/>
  <c r="BF41" i="9"/>
  <c r="J133" i="18"/>
  <c r="J237" i="18"/>
  <c r="J328" i="18"/>
  <c r="J417" i="18"/>
  <c r="AH133" i="18"/>
  <c r="AH237" i="18"/>
  <c r="AH328" i="18"/>
  <c r="AH417" i="18"/>
  <c r="J133" i="19"/>
  <c r="J237" i="19"/>
  <c r="J328" i="19"/>
  <c r="J417" i="19"/>
  <c r="AH133" i="19"/>
  <c r="AH237" i="19"/>
  <c r="AH328" i="19"/>
  <c r="AH417" i="19"/>
  <c r="BE41" i="9"/>
  <c r="I133" i="18"/>
  <c r="I237" i="18"/>
  <c r="I328" i="18"/>
  <c r="I417" i="18"/>
  <c r="AG133" i="18"/>
  <c r="AG237" i="18"/>
  <c r="AG328" i="18"/>
  <c r="AG417" i="18"/>
  <c r="I133" i="19"/>
  <c r="I237" i="19"/>
  <c r="I328" i="19"/>
  <c r="I417" i="19"/>
  <c r="AG133" i="19"/>
  <c r="AG237" i="19"/>
  <c r="AG328" i="19"/>
  <c r="AG417" i="19"/>
  <c r="BD41" i="9"/>
  <c r="H133" i="18"/>
  <c r="H237" i="18"/>
  <c r="H328" i="18"/>
  <c r="H417" i="18"/>
  <c r="AF133" i="18"/>
  <c r="AF237" i="18"/>
  <c r="AF328" i="18"/>
  <c r="AF417" i="18"/>
  <c r="H133" i="19"/>
  <c r="H237" i="19"/>
  <c r="H328" i="19"/>
  <c r="H417" i="19"/>
  <c r="AF133" i="19"/>
  <c r="AF237" i="19"/>
  <c r="AF328" i="19"/>
  <c r="AF417" i="19"/>
  <c r="BC41" i="9"/>
  <c r="G133" i="18"/>
  <c r="G237" i="18"/>
  <c r="G328" i="18"/>
  <c r="G417" i="18"/>
  <c r="AE133" i="18"/>
  <c r="AE237" i="18"/>
  <c r="AE328" i="18"/>
  <c r="AE417" i="18"/>
  <c r="G133" i="19"/>
  <c r="G237" i="19"/>
  <c r="G328" i="19"/>
  <c r="G417" i="19"/>
  <c r="AE133" i="19"/>
  <c r="AE237" i="19"/>
  <c r="AE328" i="19"/>
  <c r="AE417" i="19"/>
  <c r="BB41" i="9"/>
  <c r="F133" i="18"/>
  <c r="F237" i="18"/>
  <c r="F328" i="18"/>
  <c r="F417" i="18"/>
  <c r="AD133" i="18"/>
  <c r="AD237" i="18"/>
  <c r="AD328" i="18"/>
  <c r="AD417" i="18"/>
  <c r="F133" i="19"/>
  <c r="F237" i="19"/>
  <c r="F328" i="19"/>
  <c r="F417" i="19"/>
  <c r="AD133" i="19"/>
  <c r="AD237" i="19"/>
  <c r="AD328" i="19"/>
  <c r="AD417" i="19"/>
  <c r="BA41" i="9"/>
  <c r="E133" i="18"/>
  <c r="E237" i="18"/>
  <c r="E328" i="18"/>
  <c r="E417" i="18"/>
  <c r="AC133" i="18"/>
  <c r="AC237" i="18"/>
  <c r="AC328" i="18"/>
  <c r="AC417" i="18"/>
  <c r="E133" i="19"/>
  <c r="E237" i="19"/>
  <c r="E328" i="19"/>
  <c r="E417" i="19"/>
  <c r="AC133" i="19"/>
  <c r="AC237" i="19"/>
  <c r="AC328" i="19"/>
  <c r="AC417" i="19"/>
  <c r="AZ41" i="9"/>
  <c r="Z133" i="18"/>
  <c r="Z237" i="18"/>
  <c r="Z328" i="18"/>
  <c r="Z417" i="18"/>
  <c r="AX417" i="18"/>
  <c r="Z133" i="19"/>
  <c r="Z237" i="19"/>
  <c r="Z328" i="19"/>
  <c r="Z417" i="19"/>
  <c r="AX417" i="19"/>
  <c r="AW41" i="9"/>
  <c r="Y133" i="18"/>
  <c r="Y237" i="18"/>
  <c r="Y328" i="18"/>
  <c r="Y417" i="18"/>
  <c r="AW417" i="18"/>
  <c r="Y133" i="19"/>
  <c r="Y237" i="19"/>
  <c r="Y328" i="19"/>
  <c r="Y417" i="19"/>
  <c r="AW417" i="19"/>
  <c r="AV41" i="9"/>
  <c r="X133" i="18"/>
  <c r="X237" i="18"/>
  <c r="X328" i="18"/>
  <c r="X417" i="18"/>
  <c r="AV417" i="18"/>
  <c r="X133" i="19"/>
  <c r="X237" i="19"/>
  <c r="X328" i="19"/>
  <c r="X417" i="19"/>
  <c r="AV417" i="19"/>
  <c r="AU41" i="9"/>
  <c r="W133" i="18"/>
  <c r="W237" i="18"/>
  <c r="W328" i="18"/>
  <c r="W417" i="18"/>
  <c r="AU417" i="18"/>
  <c r="W133" i="19"/>
  <c r="W237" i="19"/>
  <c r="W328" i="19"/>
  <c r="W417" i="19"/>
  <c r="AU417" i="19"/>
  <c r="AT41" i="9"/>
  <c r="V133" i="18"/>
  <c r="V237" i="18"/>
  <c r="V328" i="18"/>
  <c r="V417" i="18"/>
  <c r="AT417" i="18"/>
  <c r="V133" i="19"/>
  <c r="V237" i="19"/>
  <c r="V328" i="19"/>
  <c r="V417" i="19"/>
  <c r="AT417" i="19"/>
  <c r="AS41" i="9"/>
  <c r="U133" i="18"/>
  <c r="U237" i="18"/>
  <c r="U328" i="18"/>
  <c r="U417" i="18"/>
  <c r="AS417" i="18"/>
  <c r="U133" i="19"/>
  <c r="U237" i="19"/>
  <c r="U328" i="19"/>
  <c r="U417" i="19"/>
  <c r="AS417" i="19"/>
  <c r="AR41" i="9"/>
  <c r="T133" i="18"/>
  <c r="T237" i="18"/>
  <c r="T328" i="18"/>
  <c r="T417" i="18"/>
  <c r="AR417" i="18"/>
  <c r="T133" i="19"/>
  <c r="T237" i="19"/>
  <c r="T328" i="19"/>
  <c r="T417" i="19"/>
  <c r="AR417" i="19"/>
  <c r="AQ41" i="9"/>
  <c r="S133" i="18"/>
  <c r="S237" i="18"/>
  <c r="S328" i="18"/>
  <c r="S417" i="18"/>
  <c r="AQ417" i="18"/>
  <c r="S133" i="19"/>
  <c r="S237" i="19"/>
  <c r="S328" i="19"/>
  <c r="S417" i="19"/>
  <c r="AQ417" i="19"/>
  <c r="AP41" i="9"/>
  <c r="R133" i="18"/>
  <c r="R237" i="18"/>
  <c r="R328" i="18"/>
  <c r="R417" i="18"/>
  <c r="AP417" i="18"/>
  <c r="R133" i="19"/>
  <c r="R237" i="19"/>
  <c r="R328" i="19"/>
  <c r="R417" i="19"/>
  <c r="AP417" i="19"/>
  <c r="AO41" i="9"/>
  <c r="Q133" i="18"/>
  <c r="Q237" i="18"/>
  <c r="Q328" i="18"/>
  <c r="Q417" i="18"/>
  <c r="AO417" i="18"/>
  <c r="Q133" i="19"/>
  <c r="Q237" i="19"/>
  <c r="Q328" i="19"/>
  <c r="Q417" i="19"/>
  <c r="AO417" i="19"/>
  <c r="AN41" i="9"/>
  <c r="D236" i="18"/>
  <c r="N132" i="18"/>
  <c r="N236" i="18"/>
  <c r="N327" i="18"/>
  <c r="D326" i="18"/>
  <c r="N416" i="18"/>
  <c r="AL132" i="18"/>
  <c r="AL236" i="18"/>
  <c r="AL327" i="18"/>
  <c r="AL416" i="18"/>
  <c r="D236" i="19"/>
  <c r="N132" i="19"/>
  <c r="N236" i="19"/>
  <c r="N327" i="19"/>
  <c r="D326" i="19"/>
  <c r="N416" i="19"/>
  <c r="AL132" i="19"/>
  <c r="AL236" i="19"/>
  <c r="AL327" i="19"/>
  <c r="AL416" i="19"/>
  <c r="BI40" i="9"/>
  <c r="M132" i="18"/>
  <c r="M236" i="18"/>
  <c r="M327" i="18"/>
  <c r="M416" i="18"/>
  <c r="AK132" i="18"/>
  <c r="AK236" i="18"/>
  <c r="AK327" i="18"/>
  <c r="AK416" i="18"/>
  <c r="M132" i="19"/>
  <c r="M236" i="19"/>
  <c r="M327" i="19"/>
  <c r="M416" i="19"/>
  <c r="AK132" i="19"/>
  <c r="AK236" i="19"/>
  <c r="AK327" i="19"/>
  <c r="AK416" i="19"/>
  <c r="BH40" i="9"/>
  <c r="L132" i="18"/>
  <c r="L236" i="18"/>
  <c r="L327" i="18"/>
  <c r="L416" i="18"/>
  <c r="AJ132" i="18"/>
  <c r="AJ236" i="18"/>
  <c r="AJ327" i="18"/>
  <c r="AJ416" i="18"/>
  <c r="L132" i="19"/>
  <c r="L236" i="19"/>
  <c r="L327" i="19"/>
  <c r="L416" i="19"/>
  <c r="AJ132" i="19"/>
  <c r="AJ236" i="19"/>
  <c r="AJ327" i="19"/>
  <c r="AJ416" i="19"/>
  <c r="BG40" i="9"/>
  <c r="K132" i="18"/>
  <c r="K236" i="18"/>
  <c r="K327" i="18"/>
  <c r="K416" i="18"/>
  <c r="AI132" i="18"/>
  <c r="AI236" i="18"/>
  <c r="AI327" i="18"/>
  <c r="AI416" i="18"/>
  <c r="K132" i="19"/>
  <c r="K236" i="19"/>
  <c r="K327" i="19"/>
  <c r="K416" i="19"/>
  <c r="AI132" i="19"/>
  <c r="AI236" i="19"/>
  <c r="AI327" i="19"/>
  <c r="AI416" i="19"/>
  <c r="BF40" i="9"/>
  <c r="J132" i="18"/>
  <c r="J236" i="18"/>
  <c r="J327" i="18"/>
  <c r="J416" i="18"/>
  <c r="AH132" i="18"/>
  <c r="AH236" i="18"/>
  <c r="AH327" i="18"/>
  <c r="AH416" i="18"/>
  <c r="J132" i="19"/>
  <c r="J236" i="19"/>
  <c r="J327" i="19"/>
  <c r="J416" i="19"/>
  <c r="AH132" i="19"/>
  <c r="AH236" i="19"/>
  <c r="AH327" i="19"/>
  <c r="AH416" i="19"/>
  <c r="BE40" i="9"/>
  <c r="I132" i="18"/>
  <c r="I236" i="18"/>
  <c r="I327" i="18"/>
  <c r="I416" i="18"/>
  <c r="AG132" i="18"/>
  <c r="AG236" i="18"/>
  <c r="AG327" i="18"/>
  <c r="AG416" i="18"/>
  <c r="I132" i="19"/>
  <c r="I236" i="19"/>
  <c r="I327" i="19"/>
  <c r="I416" i="19"/>
  <c r="AG132" i="19"/>
  <c r="AG236" i="19"/>
  <c r="AG327" i="19"/>
  <c r="AG416" i="19"/>
  <c r="BD40" i="9"/>
  <c r="H132" i="18"/>
  <c r="H236" i="18"/>
  <c r="H327" i="18"/>
  <c r="H416" i="18"/>
  <c r="AF132" i="18"/>
  <c r="AF236" i="18"/>
  <c r="AF327" i="18"/>
  <c r="AF416" i="18"/>
  <c r="H132" i="19"/>
  <c r="H236" i="19"/>
  <c r="H327" i="19"/>
  <c r="H416" i="19"/>
  <c r="AF132" i="19"/>
  <c r="AF236" i="19"/>
  <c r="AF327" i="19"/>
  <c r="AF416" i="19"/>
  <c r="BC40" i="9"/>
  <c r="G132" i="18"/>
  <c r="G236" i="18"/>
  <c r="G327" i="18"/>
  <c r="G416" i="18"/>
  <c r="AE132" i="18"/>
  <c r="AE236" i="18"/>
  <c r="AE327" i="18"/>
  <c r="AE416" i="18"/>
  <c r="G132" i="19"/>
  <c r="G236" i="19"/>
  <c r="G327" i="19"/>
  <c r="G416" i="19"/>
  <c r="AE132" i="19"/>
  <c r="AE236" i="19"/>
  <c r="AE327" i="19"/>
  <c r="AE416" i="19"/>
  <c r="BB40" i="9"/>
  <c r="F132" i="18"/>
  <c r="F236" i="18"/>
  <c r="F327" i="18"/>
  <c r="F416" i="18"/>
  <c r="AD132" i="18"/>
  <c r="AD236" i="18"/>
  <c r="AD327" i="18"/>
  <c r="AD416" i="18"/>
  <c r="F132" i="19"/>
  <c r="F236" i="19"/>
  <c r="F327" i="19"/>
  <c r="F416" i="19"/>
  <c r="AD132" i="19"/>
  <c r="AD236" i="19"/>
  <c r="AD327" i="19"/>
  <c r="AD416" i="19"/>
  <c r="BA40" i="9"/>
  <c r="E132" i="18"/>
  <c r="E236" i="18"/>
  <c r="E327" i="18"/>
  <c r="E416" i="18"/>
  <c r="AC132" i="18"/>
  <c r="AC236" i="18"/>
  <c r="AC327" i="18"/>
  <c r="AC416" i="18"/>
  <c r="E132" i="19"/>
  <c r="E236" i="19"/>
  <c r="E327" i="19"/>
  <c r="E416" i="19"/>
  <c r="AC132" i="19"/>
  <c r="AC236" i="19"/>
  <c r="AC327" i="19"/>
  <c r="AC416" i="19"/>
  <c r="AZ40" i="9"/>
  <c r="Z132" i="18"/>
  <c r="Z236" i="18"/>
  <c r="Z327" i="18"/>
  <c r="Z416" i="18"/>
  <c r="AX416" i="18"/>
  <c r="Z132" i="19"/>
  <c r="Z236" i="19"/>
  <c r="Z327" i="19"/>
  <c r="Z416" i="19"/>
  <c r="AX416" i="19"/>
  <c r="AW40" i="9"/>
  <c r="Y132" i="18"/>
  <c r="Y236" i="18"/>
  <c r="Y327" i="18"/>
  <c r="Y416" i="18"/>
  <c r="AW416" i="18"/>
  <c r="Y132" i="19"/>
  <c r="Y236" i="19"/>
  <c r="Y327" i="19"/>
  <c r="Y416" i="19"/>
  <c r="AW416" i="19"/>
  <c r="AV40" i="9"/>
  <c r="X132" i="18"/>
  <c r="X236" i="18"/>
  <c r="X327" i="18"/>
  <c r="X416" i="18"/>
  <c r="AV416" i="18"/>
  <c r="X132" i="19"/>
  <c r="X236" i="19"/>
  <c r="X327" i="19"/>
  <c r="X416" i="19"/>
  <c r="AV416" i="19"/>
  <c r="AU40" i="9"/>
  <c r="W132" i="18"/>
  <c r="W236" i="18"/>
  <c r="W327" i="18"/>
  <c r="W416" i="18"/>
  <c r="AU416" i="18"/>
  <c r="W132" i="19"/>
  <c r="W236" i="19"/>
  <c r="W327" i="19"/>
  <c r="W416" i="19"/>
  <c r="AU416" i="19"/>
  <c r="AT40" i="9"/>
  <c r="V132" i="18"/>
  <c r="V236" i="18"/>
  <c r="V327" i="18"/>
  <c r="V416" i="18"/>
  <c r="AT416" i="18"/>
  <c r="V132" i="19"/>
  <c r="V236" i="19"/>
  <c r="V327" i="19"/>
  <c r="V416" i="19"/>
  <c r="AT416" i="19"/>
  <c r="AS40" i="9"/>
  <c r="U132" i="18"/>
  <c r="U236" i="18"/>
  <c r="U327" i="18"/>
  <c r="U416" i="18"/>
  <c r="AS416" i="18"/>
  <c r="U132" i="19"/>
  <c r="U236" i="19"/>
  <c r="U327" i="19"/>
  <c r="U416" i="19"/>
  <c r="AS416" i="19"/>
  <c r="AR40" i="9"/>
  <c r="T132" i="18"/>
  <c r="T236" i="18"/>
  <c r="T327" i="18"/>
  <c r="T416" i="18"/>
  <c r="AR416" i="18"/>
  <c r="T132" i="19"/>
  <c r="T236" i="19"/>
  <c r="T327" i="19"/>
  <c r="T416" i="19"/>
  <c r="AR416" i="19"/>
  <c r="AQ40" i="9"/>
  <c r="S132" i="18"/>
  <c r="S236" i="18"/>
  <c r="S327" i="18"/>
  <c r="S416" i="18"/>
  <c r="AQ416" i="18"/>
  <c r="S132" i="19"/>
  <c r="S236" i="19"/>
  <c r="S327" i="19"/>
  <c r="S416" i="19"/>
  <c r="AQ416" i="19"/>
  <c r="AP40" i="9"/>
  <c r="R132" i="18"/>
  <c r="R236" i="18"/>
  <c r="R327" i="18"/>
  <c r="R416" i="18"/>
  <c r="AP416" i="18"/>
  <c r="R132" i="19"/>
  <c r="R236" i="19"/>
  <c r="R327" i="19"/>
  <c r="R416" i="19"/>
  <c r="AP416" i="19"/>
  <c r="AO40" i="9"/>
  <c r="Q132" i="18"/>
  <c r="Q236" i="18"/>
  <c r="Q327" i="18"/>
  <c r="Q416" i="18"/>
  <c r="AO416" i="18"/>
  <c r="Q132" i="19"/>
  <c r="Q236" i="19"/>
  <c r="Q327" i="19"/>
  <c r="Q416" i="19"/>
  <c r="AO416" i="19"/>
  <c r="AN40" i="9"/>
  <c r="D235" i="18"/>
  <c r="N131" i="18"/>
  <c r="N235" i="18"/>
  <c r="N326" i="18"/>
  <c r="D325" i="18"/>
  <c r="N415" i="18"/>
  <c r="AL131" i="18"/>
  <c r="AL235" i="18"/>
  <c r="AL326" i="18"/>
  <c r="AL415" i="18"/>
  <c r="D235" i="19"/>
  <c r="N131" i="19"/>
  <c r="N235" i="19"/>
  <c r="N326" i="19"/>
  <c r="D325" i="19"/>
  <c r="N415" i="19"/>
  <c r="AL131" i="19"/>
  <c r="AL235" i="19"/>
  <c r="AL326" i="19"/>
  <c r="AL415" i="19"/>
  <c r="BI39" i="9"/>
  <c r="M131" i="18"/>
  <c r="M235" i="18"/>
  <c r="M326" i="18"/>
  <c r="M415" i="18"/>
  <c r="AK131" i="18"/>
  <c r="AK235" i="18"/>
  <c r="AK326" i="18"/>
  <c r="AK415" i="18"/>
  <c r="M131" i="19"/>
  <c r="M235" i="19"/>
  <c r="M326" i="19"/>
  <c r="M415" i="19"/>
  <c r="AK131" i="19"/>
  <c r="AK235" i="19"/>
  <c r="AK326" i="19"/>
  <c r="AK415" i="19"/>
  <c r="BH39" i="9"/>
  <c r="L131" i="18"/>
  <c r="L235" i="18"/>
  <c r="L326" i="18"/>
  <c r="L415" i="18"/>
  <c r="AJ131" i="18"/>
  <c r="AJ235" i="18"/>
  <c r="AJ326" i="18"/>
  <c r="AJ415" i="18"/>
  <c r="L131" i="19"/>
  <c r="L235" i="19"/>
  <c r="L326" i="19"/>
  <c r="L415" i="19"/>
  <c r="AJ131" i="19"/>
  <c r="AJ235" i="19"/>
  <c r="AJ326" i="19"/>
  <c r="AJ415" i="19"/>
  <c r="BG39" i="9"/>
  <c r="K131" i="18"/>
  <c r="K235" i="18"/>
  <c r="K326" i="18"/>
  <c r="K415" i="18"/>
  <c r="AI131" i="18"/>
  <c r="AI235" i="18"/>
  <c r="AI326" i="18"/>
  <c r="AI415" i="18"/>
  <c r="K131" i="19"/>
  <c r="K235" i="19"/>
  <c r="K326" i="19"/>
  <c r="K415" i="19"/>
  <c r="AI131" i="19"/>
  <c r="AI235" i="19"/>
  <c r="AI326" i="19"/>
  <c r="AI415" i="19"/>
  <c r="BF39" i="9"/>
  <c r="J131" i="18"/>
  <c r="J235" i="18"/>
  <c r="J326" i="18"/>
  <c r="J415" i="18"/>
  <c r="AH131" i="18"/>
  <c r="AH235" i="18"/>
  <c r="AH326" i="18"/>
  <c r="AH415" i="18"/>
  <c r="J131" i="19"/>
  <c r="J235" i="19"/>
  <c r="J326" i="19"/>
  <c r="J415" i="19"/>
  <c r="AH131" i="19"/>
  <c r="AH235" i="19"/>
  <c r="AH326" i="19"/>
  <c r="AH415" i="19"/>
  <c r="BE39" i="9"/>
  <c r="I131" i="18"/>
  <c r="I235" i="18"/>
  <c r="I326" i="18"/>
  <c r="I415" i="18"/>
  <c r="AG131" i="18"/>
  <c r="AG235" i="18"/>
  <c r="AG326" i="18"/>
  <c r="AG415" i="18"/>
  <c r="I131" i="19"/>
  <c r="I235" i="19"/>
  <c r="I326" i="19"/>
  <c r="I415" i="19"/>
  <c r="AG131" i="19"/>
  <c r="AG235" i="19"/>
  <c r="AG326" i="19"/>
  <c r="AG415" i="19"/>
  <c r="BD39" i="9"/>
  <c r="H131" i="18"/>
  <c r="H235" i="18"/>
  <c r="H326" i="18"/>
  <c r="H415" i="18"/>
  <c r="AF131" i="18"/>
  <c r="AF235" i="18"/>
  <c r="AF326" i="18"/>
  <c r="AF415" i="18"/>
  <c r="H131" i="19"/>
  <c r="H235" i="19"/>
  <c r="H326" i="19"/>
  <c r="H415" i="19"/>
  <c r="AF131" i="19"/>
  <c r="AF235" i="19"/>
  <c r="AF326" i="19"/>
  <c r="AF415" i="19"/>
  <c r="BC39" i="9"/>
  <c r="G131" i="18"/>
  <c r="G235" i="18"/>
  <c r="G326" i="18"/>
  <c r="G415" i="18"/>
  <c r="AE131" i="18"/>
  <c r="AE235" i="18"/>
  <c r="AE326" i="18"/>
  <c r="AE415" i="18"/>
  <c r="G131" i="19"/>
  <c r="G235" i="19"/>
  <c r="G326" i="19"/>
  <c r="G415" i="19"/>
  <c r="AE131" i="19"/>
  <c r="AE235" i="19"/>
  <c r="AE326" i="19"/>
  <c r="AE415" i="19"/>
  <c r="BB39" i="9"/>
  <c r="F131" i="18"/>
  <c r="F235" i="18"/>
  <c r="F326" i="18"/>
  <c r="F415" i="18"/>
  <c r="AD131" i="18"/>
  <c r="AD235" i="18"/>
  <c r="AD326" i="18"/>
  <c r="AD415" i="18"/>
  <c r="F131" i="19"/>
  <c r="F235" i="19"/>
  <c r="F326" i="19"/>
  <c r="F415" i="19"/>
  <c r="AD131" i="19"/>
  <c r="AD235" i="19"/>
  <c r="AD326" i="19"/>
  <c r="AD415" i="19"/>
  <c r="BA39" i="9"/>
  <c r="E131" i="18"/>
  <c r="E235" i="18"/>
  <c r="E326" i="18"/>
  <c r="E415" i="18"/>
  <c r="AC131" i="18"/>
  <c r="AC235" i="18"/>
  <c r="AC326" i="18"/>
  <c r="AC415" i="18"/>
  <c r="E131" i="19"/>
  <c r="E235" i="19"/>
  <c r="E326" i="19"/>
  <c r="E415" i="19"/>
  <c r="AC131" i="19"/>
  <c r="AC235" i="19"/>
  <c r="AC326" i="19"/>
  <c r="AC415" i="19"/>
  <c r="AZ39" i="9"/>
  <c r="Z131" i="18"/>
  <c r="Z235" i="18"/>
  <c r="Z326" i="18"/>
  <c r="Z415" i="18"/>
  <c r="AX415" i="18"/>
  <c r="Z131" i="19"/>
  <c r="Z235" i="19"/>
  <c r="Z326" i="19"/>
  <c r="Z415" i="19"/>
  <c r="AX415" i="19"/>
  <c r="AW39" i="9"/>
  <c r="Y131" i="18"/>
  <c r="Y235" i="18"/>
  <c r="Y326" i="18"/>
  <c r="Y415" i="18"/>
  <c r="AW415" i="18"/>
  <c r="Y131" i="19"/>
  <c r="Y235" i="19"/>
  <c r="Y326" i="19"/>
  <c r="Y415" i="19"/>
  <c r="AW415" i="19"/>
  <c r="AV39" i="9"/>
  <c r="X131" i="18"/>
  <c r="X235" i="18"/>
  <c r="X326" i="18"/>
  <c r="X415" i="18"/>
  <c r="AV415" i="18"/>
  <c r="X131" i="19"/>
  <c r="X235" i="19"/>
  <c r="X326" i="19"/>
  <c r="X415" i="19"/>
  <c r="AV415" i="19"/>
  <c r="AU39" i="9"/>
  <c r="W131" i="18"/>
  <c r="W235" i="18"/>
  <c r="W326" i="18"/>
  <c r="W415" i="18"/>
  <c r="AU415" i="18"/>
  <c r="W131" i="19"/>
  <c r="W235" i="19"/>
  <c r="W326" i="19"/>
  <c r="W415" i="19"/>
  <c r="AU415" i="19"/>
  <c r="AT39" i="9"/>
  <c r="V131" i="18"/>
  <c r="V235" i="18"/>
  <c r="V326" i="18"/>
  <c r="V415" i="18"/>
  <c r="AT415" i="18"/>
  <c r="V131" i="19"/>
  <c r="V235" i="19"/>
  <c r="V326" i="19"/>
  <c r="V415" i="19"/>
  <c r="AT415" i="19"/>
  <c r="AS39" i="9"/>
  <c r="U131" i="18"/>
  <c r="U235" i="18"/>
  <c r="U326" i="18"/>
  <c r="U415" i="18"/>
  <c r="AS415" i="18"/>
  <c r="U131" i="19"/>
  <c r="U235" i="19"/>
  <c r="U326" i="19"/>
  <c r="U415" i="19"/>
  <c r="AS415" i="19"/>
  <c r="AR39" i="9"/>
  <c r="T131" i="18"/>
  <c r="T235" i="18"/>
  <c r="T326" i="18"/>
  <c r="T415" i="18"/>
  <c r="AR415" i="18"/>
  <c r="T131" i="19"/>
  <c r="T235" i="19"/>
  <c r="T326" i="19"/>
  <c r="T415" i="19"/>
  <c r="AR415" i="19"/>
  <c r="AQ39" i="9"/>
  <c r="S131" i="18"/>
  <c r="S235" i="18"/>
  <c r="S326" i="18"/>
  <c r="S415" i="18"/>
  <c r="AQ415" i="18"/>
  <c r="S131" i="19"/>
  <c r="S235" i="19"/>
  <c r="S326" i="19"/>
  <c r="S415" i="19"/>
  <c r="AQ415" i="19"/>
  <c r="AP39" i="9"/>
  <c r="R131" i="18"/>
  <c r="R235" i="18"/>
  <c r="R326" i="18"/>
  <c r="R415" i="18"/>
  <c r="AP415" i="18"/>
  <c r="R131" i="19"/>
  <c r="R235" i="19"/>
  <c r="R326" i="19"/>
  <c r="R415" i="19"/>
  <c r="AP415" i="19"/>
  <c r="AO39" i="9"/>
  <c r="Q131" i="18"/>
  <c r="Q235" i="18"/>
  <c r="Q326" i="18"/>
  <c r="Q415" i="18"/>
  <c r="AO415" i="18"/>
  <c r="Q131" i="19"/>
  <c r="Q235" i="19"/>
  <c r="Q326" i="19"/>
  <c r="Q415" i="19"/>
  <c r="AO415" i="19"/>
  <c r="AN39" i="9"/>
  <c r="D234" i="18"/>
  <c r="N130" i="18"/>
  <c r="N234" i="18"/>
  <c r="N325" i="18"/>
  <c r="D324" i="18"/>
  <c r="N414" i="18"/>
  <c r="AL130" i="18"/>
  <c r="AL234" i="18"/>
  <c r="AL325" i="18"/>
  <c r="AL414" i="18"/>
  <c r="D234" i="19"/>
  <c r="N130" i="19"/>
  <c r="N234" i="19"/>
  <c r="N325" i="19"/>
  <c r="D324" i="19"/>
  <c r="N414" i="19"/>
  <c r="AL130" i="19"/>
  <c r="AL234" i="19"/>
  <c r="AL325" i="19"/>
  <c r="AL414" i="19"/>
  <c r="BI38" i="9"/>
  <c r="M130" i="18"/>
  <c r="M234" i="18"/>
  <c r="M325" i="18"/>
  <c r="M414" i="18"/>
  <c r="AK130" i="18"/>
  <c r="AK234" i="18"/>
  <c r="AK325" i="18"/>
  <c r="AK414" i="18"/>
  <c r="M130" i="19"/>
  <c r="M234" i="19"/>
  <c r="M325" i="19"/>
  <c r="M414" i="19"/>
  <c r="AK130" i="19"/>
  <c r="AK234" i="19"/>
  <c r="AK325" i="19"/>
  <c r="AK414" i="19"/>
  <c r="BH38" i="9"/>
  <c r="L130" i="18"/>
  <c r="L234" i="18"/>
  <c r="L325" i="18"/>
  <c r="L414" i="18"/>
  <c r="AJ130" i="18"/>
  <c r="AJ234" i="18"/>
  <c r="AJ325" i="18"/>
  <c r="AJ414" i="18"/>
  <c r="L130" i="19"/>
  <c r="L234" i="19"/>
  <c r="L325" i="19"/>
  <c r="L414" i="19"/>
  <c r="AJ130" i="19"/>
  <c r="AJ234" i="19"/>
  <c r="AJ325" i="19"/>
  <c r="AJ414" i="19"/>
  <c r="BG38" i="9"/>
  <c r="K130" i="18"/>
  <c r="K234" i="18"/>
  <c r="K325" i="18"/>
  <c r="K414" i="18"/>
  <c r="AI130" i="18"/>
  <c r="AI234" i="18"/>
  <c r="AI325" i="18"/>
  <c r="AI414" i="18"/>
  <c r="K130" i="19"/>
  <c r="K234" i="19"/>
  <c r="K325" i="19"/>
  <c r="K414" i="19"/>
  <c r="AI130" i="19"/>
  <c r="AI234" i="19"/>
  <c r="AI325" i="19"/>
  <c r="AI414" i="19"/>
  <c r="BF38" i="9"/>
  <c r="J130" i="18"/>
  <c r="J234" i="18"/>
  <c r="J325" i="18"/>
  <c r="J414" i="18"/>
  <c r="AH130" i="18"/>
  <c r="AH234" i="18"/>
  <c r="AH325" i="18"/>
  <c r="AH414" i="18"/>
  <c r="J130" i="19"/>
  <c r="J234" i="19"/>
  <c r="J325" i="19"/>
  <c r="J414" i="19"/>
  <c r="AH130" i="19"/>
  <c r="AH234" i="19"/>
  <c r="AH325" i="19"/>
  <c r="AH414" i="19"/>
  <c r="BE38" i="9"/>
  <c r="I130" i="18"/>
  <c r="I234" i="18"/>
  <c r="I325" i="18"/>
  <c r="I414" i="18"/>
  <c r="AG130" i="18"/>
  <c r="AG234" i="18"/>
  <c r="AG325" i="18"/>
  <c r="AG414" i="18"/>
  <c r="I130" i="19"/>
  <c r="I234" i="19"/>
  <c r="I325" i="19"/>
  <c r="I414" i="19"/>
  <c r="AG130" i="19"/>
  <c r="AG234" i="19"/>
  <c r="AG325" i="19"/>
  <c r="AG414" i="19"/>
  <c r="BD38" i="9"/>
  <c r="H130" i="18"/>
  <c r="H234" i="18"/>
  <c r="H325" i="18"/>
  <c r="H414" i="18"/>
  <c r="AF130" i="18"/>
  <c r="AF234" i="18"/>
  <c r="AF325" i="18"/>
  <c r="AF414" i="18"/>
  <c r="H130" i="19"/>
  <c r="H234" i="19"/>
  <c r="H325" i="19"/>
  <c r="H414" i="19"/>
  <c r="AF130" i="19"/>
  <c r="AF234" i="19"/>
  <c r="AF325" i="19"/>
  <c r="AF414" i="19"/>
  <c r="BC38" i="9"/>
  <c r="G130" i="18"/>
  <c r="G234" i="18"/>
  <c r="G325" i="18"/>
  <c r="G414" i="18"/>
  <c r="AE130" i="18"/>
  <c r="AE234" i="18"/>
  <c r="AE325" i="18"/>
  <c r="AE414" i="18"/>
  <c r="G130" i="19"/>
  <c r="G234" i="19"/>
  <c r="G325" i="19"/>
  <c r="G414" i="19"/>
  <c r="AE130" i="19"/>
  <c r="AE234" i="19"/>
  <c r="AE325" i="19"/>
  <c r="AE414" i="19"/>
  <c r="BB38" i="9"/>
  <c r="F130" i="18"/>
  <c r="F234" i="18"/>
  <c r="F325" i="18"/>
  <c r="F414" i="18"/>
  <c r="AD130" i="18"/>
  <c r="AD234" i="18"/>
  <c r="AD325" i="18"/>
  <c r="AD414" i="18"/>
  <c r="F130" i="19"/>
  <c r="F234" i="19"/>
  <c r="F325" i="19"/>
  <c r="F414" i="19"/>
  <c r="AD130" i="19"/>
  <c r="AD234" i="19"/>
  <c r="AD325" i="19"/>
  <c r="AD414" i="19"/>
  <c r="BA38" i="9"/>
  <c r="E130" i="18"/>
  <c r="E234" i="18"/>
  <c r="E325" i="18"/>
  <c r="E414" i="18"/>
  <c r="AC130" i="18"/>
  <c r="AC234" i="18"/>
  <c r="AC325" i="18"/>
  <c r="AC414" i="18"/>
  <c r="E130" i="19"/>
  <c r="E234" i="19"/>
  <c r="E325" i="19"/>
  <c r="E414" i="19"/>
  <c r="AC130" i="19"/>
  <c r="AC234" i="19"/>
  <c r="AC325" i="19"/>
  <c r="AC414" i="19"/>
  <c r="AZ38" i="9"/>
  <c r="Z130" i="18"/>
  <c r="Z234" i="18"/>
  <c r="Z325" i="18"/>
  <c r="Z414" i="18"/>
  <c r="AX414" i="18"/>
  <c r="Z130" i="19"/>
  <c r="Z234" i="19"/>
  <c r="Z325" i="19"/>
  <c r="Z414" i="19"/>
  <c r="AX414" i="19"/>
  <c r="AW38" i="9"/>
  <c r="Y130" i="18"/>
  <c r="Y234" i="18"/>
  <c r="Y325" i="18"/>
  <c r="Y414" i="18"/>
  <c r="AW414" i="18"/>
  <c r="Y130" i="19"/>
  <c r="Y234" i="19"/>
  <c r="Y325" i="19"/>
  <c r="Y414" i="19"/>
  <c r="AW414" i="19"/>
  <c r="AV38" i="9"/>
  <c r="X130" i="18"/>
  <c r="X234" i="18"/>
  <c r="X325" i="18"/>
  <c r="X414" i="18"/>
  <c r="AV414" i="18"/>
  <c r="X130" i="19"/>
  <c r="X234" i="19"/>
  <c r="X325" i="19"/>
  <c r="X414" i="19"/>
  <c r="AV414" i="19"/>
  <c r="AU38" i="9"/>
  <c r="W130" i="18"/>
  <c r="W234" i="18"/>
  <c r="W325" i="18"/>
  <c r="W414" i="18"/>
  <c r="AU414" i="18"/>
  <c r="W130" i="19"/>
  <c r="W234" i="19"/>
  <c r="W325" i="19"/>
  <c r="W414" i="19"/>
  <c r="AU414" i="19"/>
  <c r="AT38" i="9"/>
  <c r="V130" i="18"/>
  <c r="V234" i="18"/>
  <c r="V325" i="18"/>
  <c r="V414" i="18"/>
  <c r="AT414" i="18"/>
  <c r="V130" i="19"/>
  <c r="V234" i="19"/>
  <c r="V325" i="19"/>
  <c r="V414" i="19"/>
  <c r="AT414" i="19"/>
  <c r="AS38" i="9"/>
  <c r="U130" i="18"/>
  <c r="U234" i="18"/>
  <c r="U325" i="18"/>
  <c r="U414" i="18"/>
  <c r="AS414" i="18"/>
  <c r="U130" i="19"/>
  <c r="U234" i="19"/>
  <c r="U325" i="19"/>
  <c r="U414" i="19"/>
  <c r="AS414" i="19"/>
  <c r="AR38" i="9"/>
  <c r="T130" i="18"/>
  <c r="T234" i="18"/>
  <c r="T325" i="18"/>
  <c r="T414" i="18"/>
  <c r="AR414" i="18"/>
  <c r="T130" i="19"/>
  <c r="T234" i="19"/>
  <c r="T325" i="19"/>
  <c r="T414" i="19"/>
  <c r="AR414" i="19"/>
  <c r="AQ38" i="9"/>
  <c r="S130" i="18"/>
  <c r="S234" i="18"/>
  <c r="S325" i="18"/>
  <c r="S414" i="18"/>
  <c r="AQ414" i="18"/>
  <c r="S130" i="19"/>
  <c r="S234" i="19"/>
  <c r="S325" i="19"/>
  <c r="S414" i="19"/>
  <c r="AQ414" i="19"/>
  <c r="AP38" i="9"/>
  <c r="R130" i="18"/>
  <c r="R234" i="18"/>
  <c r="R325" i="18"/>
  <c r="R414" i="18"/>
  <c r="AP414" i="18"/>
  <c r="R130" i="19"/>
  <c r="R234" i="19"/>
  <c r="R325" i="19"/>
  <c r="R414" i="19"/>
  <c r="AP414" i="19"/>
  <c r="AO38" i="9"/>
  <c r="Q130" i="18"/>
  <c r="Q234" i="18"/>
  <c r="Q325" i="18"/>
  <c r="Q414" i="18"/>
  <c r="AO414" i="18"/>
  <c r="Q130" i="19"/>
  <c r="Q234" i="19"/>
  <c r="Q325" i="19"/>
  <c r="Q414" i="19"/>
  <c r="AO414" i="19"/>
  <c r="AN38" i="9"/>
  <c r="D233" i="18"/>
  <c r="N129" i="18"/>
  <c r="N233" i="18"/>
  <c r="N324" i="18"/>
  <c r="D323" i="18"/>
  <c r="N413" i="18"/>
  <c r="AL129" i="18"/>
  <c r="AL233" i="18"/>
  <c r="AL324" i="18"/>
  <c r="AL413" i="18"/>
  <c r="D233" i="19"/>
  <c r="N129" i="19"/>
  <c r="N233" i="19"/>
  <c r="N324" i="19"/>
  <c r="D323" i="19"/>
  <c r="N413" i="19"/>
  <c r="AL129" i="19"/>
  <c r="AL233" i="19"/>
  <c r="AL324" i="19"/>
  <c r="AL413" i="19"/>
  <c r="BI37" i="9"/>
  <c r="M129" i="18"/>
  <c r="M233" i="18"/>
  <c r="M324" i="18"/>
  <c r="M413" i="18"/>
  <c r="AK129" i="18"/>
  <c r="AK233" i="18"/>
  <c r="AK324" i="18"/>
  <c r="AK413" i="18"/>
  <c r="M129" i="19"/>
  <c r="M233" i="19"/>
  <c r="M324" i="19"/>
  <c r="M413" i="19"/>
  <c r="AK129" i="19"/>
  <c r="AK233" i="19"/>
  <c r="AK324" i="19"/>
  <c r="AK413" i="19"/>
  <c r="BH37" i="9"/>
  <c r="L129" i="18"/>
  <c r="L233" i="18"/>
  <c r="L324" i="18"/>
  <c r="L413" i="18"/>
  <c r="AJ129" i="18"/>
  <c r="AJ233" i="18"/>
  <c r="AJ324" i="18"/>
  <c r="AJ413" i="18"/>
  <c r="L129" i="19"/>
  <c r="L233" i="19"/>
  <c r="L324" i="19"/>
  <c r="L413" i="19"/>
  <c r="AJ129" i="19"/>
  <c r="AJ233" i="19"/>
  <c r="AJ324" i="19"/>
  <c r="AJ413" i="19"/>
  <c r="BG37" i="9"/>
  <c r="K129" i="18"/>
  <c r="K233" i="18"/>
  <c r="K324" i="18"/>
  <c r="K413" i="18"/>
  <c r="AI129" i="18"/>
  <c r="AI233" i="18"/>
  <c r="AI324" i="18"/>
  <c r="AI413" i="18"/>
  <c r="K129" i="19"/>
  <c r="K233" i="19"/>
  <c r="K324" i="19"/>
  <c r="K413" i="19"/>
  <c r="AI129" i="19"/>
  <c r="AI233" i="19"/>
  <c r="AI324" i="19"/>
  <c r="AI413" i="19"/>
  <c r="BF37" i="9"/>
  <c r="J129" i="18"/>
  <c r="J233" i="18"/>
  <c r="J324" i="18"/>
  <c r="J413" i="18"/>
  <c r="AH129" i="18"/>
  <c r="AH233" i="18"/>
  <c r="AH324" i="18"/>
  <c r="AH413" i="18"/>
  <c r="J129" i="19"/>
  <c r="J233" i="19"/>
  <c r="J324" i="19"/>
  <c r="J413" i="19"/>
  <c r="AH129" i="19"/>
  <c r="AH233" i="19"/>
  <c r="AH324" i="19"/>
  <c r="AH413" i="19"/>
  <c r="BE37" i="9"/>
  <c r="I129" i="18"/>
  <c r="I233" i="18"/>
  <c r="I324" i="18"/>
  <c r="I413" i="18"/>
  <c r="AG129" i="18"/>
  <c r="AG233" i="18"/>
  <c r="AG324" i="18"/>
  <c r="AG413" i="18"/>
  <c r="I129" i="19"/>
  <c r="I233" i="19"/>
  <c r="I324" i="19"/>
  <c r="I413" i="19"/>
  <c r="AG129" i="19"/>
  <c r="AG233" i="19"/>
  <c r="AG324" i="19"/>
  <c r="AG413" i="19"/>
  <c r="BD37" i="9"/>
  <c r="H129" i="18"/>
  <c r="H233" i="18"/>
  <c r="H324" i="18"/>
  <c r="H413" i="18"/>
  <c r="AF129" i="18"/>
  <c r="AF233" i="18"/>
  <c r="AF324" i="18"/>
  <c r="AF413" i="18"/>
  <c r="H129" i="19"/>
  <c r="H233" i="19"/>
  <c r="H324" i="19"/>
  <c r="H413" i="19"/>
  <c r="AF129" i="19"/>
  <c r="AF233" i="19"/>
  <c r="AF324" i="19"/>
  <c r="AF413" i="19"/>
  <c r="BC37" i="9"/>
  <c r="G129" i="18"/>
  <c r="G233" i="18"/>
  <c r="G324" i="18"/>
  <c r="G413" i="18"/>
  <c r="AE129" i="18"/>
  <c r="AE233" i="18"/>
  <c r="AE324" i="18"/>
  <c r="AE413" i="18"/>
  <c r="G129" i="19"/>
  <c r="G233" i="19"/>
  <c r="G324" i="19"/>
  <c r="G413" i="19"/>
  <c r="AE129" i="19"/>
  <c r="AE233" i="19"/>
  <c r="AE324" i="19"/>
  <c r="AE413" i="19"/>
  <c r="BB37" i="9"/>
  <c r="F129" i="18"/>
  <c r="F233" i="18"/>
  <c r="F324" i="18"/>
  <c r="F413" i="18"/>
  <c r="AD129" i="18"/>
  <c r="AD233" i="18"/>
  <c r="AD324" i="18"/>
  <c r="AD413" i="18"/>
  <c r="F129" i="19"/>
  <c r="F233" i="19"/>
  <c r="F324" i="19"/>
  <c r="F413" i="19"/>
  <c r="AD129" i="19"/>
  <c r="AD233" i="19"/>
  <c r="AD324" i="19"/>
  <c r="AD413" i="19"/>
  <c r="BA37" i="9"/>
  <c r="E129" i="18"/>
  <c r="E233" i="18"/>
  <c r="E324" i="18"/>
  <c r="E413" i="18"/>
  <c r="AC129" i="18"/>
  <c r="AC233" i="18"/>
  <c r="AC324" i="18"/>
  <c r="AC413" i="18"/>
  <c r="E129" i="19"/>
  <c r="E233" i="19"/>
  <c r="E324" i="19"/>
  <c r="E413" i="19"/>
  <c r="AC129" i="19"/>
  <c r="AC233" i="19"/>
  <c r="AC324" i="19"/>
  <c r="AC413" i="19"/>
  <c r="AZ37" i="9"/>
  <c r="Z129" i="18"/>
  <c r="Z233" i="18"/>
  <c r="Z324" i="18"/>
  <c r="Z413" i="18"/>
  <c r="AX413" i="18"/>
  <c r="Z129" i="19"/>
  <c r="Z233" i="19"/>
  <c r="Z324" i="19"/>
  <c r="Z413" i="19"/>
  <c r="AX413" i="19"/>
  <c r="AW37" i="9"/>
  <c r="Y129" i="18"/>
  <c r="Y233" i="18"/>
  <c r="Y324" i="18"/>
  <c r="Y413" i="18"/>
  <c r="AW413" i="18"/>
  <c r="Y129" i="19"/>
  <c r="Y233" i="19"/>
  <c r="Y324" i="19"/>
  <c r="Y413" i="19"/>
  <c r="AW413" i="19"/>
  <c r="AV37" i="9"/>
  <c r="X129" i="18"/>
  <c r="X233" i="18"/>
  <c r="X324" i="18"/>
  <c r="X413" i="18"/>
  <c r="AV413" i="18"/>
  <c r="X129" i="19"/>
  <c r="X233" i="19"/>
  <c r="X324" i="19"/>
  <c r="X413" i="19"/>
  <c r="AV413" i="19"/>
  <c r="AU37" i="9"/>
  <c r="W129" i="18"/>
  <c r="W233" i="18"/>
  <c r="W324" i="18"/>
  <c r="W413" i="18"/>
  <c r="AU413" i="18"/>
  <c r="W129" i="19"/>
  <c r="W233" i="19"/>
  <c r="W324" i="19"/>
  <c r="W413" i="19"/>
  <c r="AU413" i="19"/>
  <c r="AT37" i="9"/>
  <c r="V129" i="18"/>
  <c r="V233" i="18"/>
  <c r="V324" i="18"/>
  <c r="V413" i="18"/>
  <c r="AT413" i="18"/>
  <c r="V129" i="19"/>
  <c r="V233" i="19"/>
  <c r="V324" i="19"/>
  <c r="V413" i="19"/>
  <c r="AT413" i="19"/>
  <c r="AS37" i="9"/>
  <c r="U129" i="18"/>
  <c r="U233" i="18"/>
  <c r="U324" i="18"/>
  <c r="U413" i="18"/>
  <c r="AS413" i="18"/>
  <c r="U129" i="19"/>
  <c r="U233" i="19"/>
  <c r="U324" i="19"/>
  <c r="U413" i="19"/>
  <c r="AS413" i="19"/>
  <c r="AR37" i="9"/>
  <c r="T129" i="18"/>
  <c r="T233" i="18"/>
  <c r="T324" i="18"/>
  <c r="T413" i="18"/>
  <c r="AR413" i="18"/>
  <c r="T129" i="19"/>
  <c r="T233" i="19"/>
  <c r="T324" i="19"/>
  <c r="T413" i="19"/>
  <c r="AR413" i="19"/>
  <c r="AQ37" i="9"/>
  <c r="S129" i="18"/>
  <c r="S233" i="18"/>
  <c r="S324" i="18"/>
  <c r="S413" i="18"/>
  <c r="AQ413" i="18"/>
  <c r="S129" i="19"/>
  <c r="S233" i="19"/>
  <c r="S324" i="19"/>
  <c r="S413" i="19"/>
  <c r="AQ413" i="19"/>
  <c r="AP37" i="9"/>
  <c r="R129" i="18"/>
  <c r="R233" i="18"/>
  <c r="R324" i="18"/>
  <c r="R413" i="18"/>
  <c r="AP413" i="18"/>
  <c r="R129" i="19"/>
  <c r="R233" i="19"/>
  <c r="R324" i="19"/>
  <c r="R413" i="19"/>
  <c r="AP413" i="19"/>
  <c r="AO37" i="9"/>
  <c r="Q129" i="18"/>
  <c r="Q233" i="18"/>
  <c r="Q324" i="18"/>
  <c r="Q413" i="18"/>
  <c r="AO413" i="18"/>
  <c r="Q129" i="19"/>
  <c r="Q233" i="19"/>
  <c r="Q324" i="19"/>
  <c r="Q413" i="19"/>
  <c r="AO413" i="19"/>
  <c r="AN37" i="9"/>
  <c r="D232" i="18"/>
  <c r="N128" i="18"/>
  <c r="N232" i="18"/>
  <c r="N323" i="18"/>
  <c r="D322" i="18"/>
  <c r="N412" i="18"/>
  <c r="AL128" i="18"/>
  <c r="AL232" i="18"/>
  <c r="AL323" i="18"/>
  <c r="AL412" i="18"/>
  <c r="D232" i="19"/>
  <c r="N128" i="19"/>
  <c r="N232" i="19"/>
  <c r="N323" i="19"/>
  <c r="D322" i="19"/>
  <c r="N412" i="19"/>
  <c r="AL128" i="19"/>
  <c r="AL232" i="19"/>
  <c r="AL323" i="19"/>
  <c r="AL412" i="19"/>
  <c r="BI36" i="9"/>
  <c r="M128" i="18"/>
  <c r="M232" i="18"/>
  <c r="M323" i="18"/>
  <c r="M412" i="18"/>
  <c r="AK128" i="18"/>
  <c r="AK232" i="18"/>
  <c r="AK323" i="18"/>
  <c r="AK412" i="18"/>
  <c r="M128" i="19"/>
  <c r="M232" i="19"/>
  <c r="M323" i="19"/>
  <c r="M412" i="19"/>
  <c r="AK128" i="19"/>
  <c r="AK232" i="19"/>
  <c r="AK323" i="19"/>
  <c r="AK412" i="19"/>
  <c r="BH36" i="9"/>
  <c r="L128" i="18"/>
  <c r="L232" i="18"/>
  <c r="L323" i="18"/>
  <c r="L412" i="18"/>
  <c r="AJ128" i="18"/>
  <c r="AJ232" i="18"/>
  <c r="AJ323" i="18"/>
  <c r="AJ412" i="18"/>
  <c r="L128" i="19"/>
  <c r="L232" i="19"/>
  <c r="L323" i="19"/>
  <c r="L412" i="19"/>
  <c r="AJ128" i="19"/>
  <c r="AJ232" i="19"/>
  <c r="AJ323" i="19"/>
  <c r="AJ412" i="19"/>
  <c r="BG36" i="9"/>
  <c r="K128" i="18"/>
  <c r="K232" i="18"/>
  <c r="K323" i="18"/>
  <c r="K412" i="18"/>
  <c r="AI128" i="18"/>
  <c r="AI232" i="18"/>
  <c r="AI323" i="18"/>
  <c r="AI412" i="18"/>
  <c r="K128" i="19"/>
  <c r="K232" i="19"/>
  <c r="K323" i="19"/>
  <c r="K412" i="19"/>
  <c r="AI128" i="19"/>
  <c r="AI232" i="19"/>
  <c r="AI323" i="19"/>
  <c r="AI412" i="19"/>
  <c r="BF36" i="9"/>
  <c r="J128" i="18"/>
  <c r="J232" i="18"/>
  <c r="J323" i="18"/>
  <c r="J412" i="18"/>
  <c r="AH128" i="18"/>
  <c r="AH232" i="18"/>
  <c r="AH323" i="18"/>
  <c r="AH412" i="18"/>
  <c r="J128" i="19"/>
  <c r="J232" i="19"/>
  <c r="J323" i="19"/>
  <c r="J412" i="19"/>
  <c r="AH128" i="19"/>
  <c r="AH232" i="19"/>
  <c r="AH323" i="19"/>
  <c r="AH412" i="19"/>
  <c r="BE36" i="9"/>
  <c r="I128" i="18"/>
  <c r="I232" i="18"/>
  <c r="I323" i="18"/>
  <c r="I412" i="18"/>
  <c r="AG128" i="18"/>
  <c r="AG232" i="18"/>
  <c r="AG323" i="18"/>
  <c r="AG412" i="18"/>
  <c r="I128" i="19"/>
  <c r="I232" i="19"/>
  <c r="I323" i="19"/>
  <c r="I412" i="19"/>
  <c r="AG128" i="19"/>
  <c r="AG232" i="19"/>
  <c r="AG323" i="19"/>
  <c r="AG412" i="19"/>
  <c r="BD36" i="9"/>
  <c r="H128" i="18"/>
  <c r="H232" i="18"/>
  <c r="H323" i="18"/>
  <c r="H412" i="18"/>
  <c r="AF128" i="18"/>
  <c r="AF232" i="18"/>
  <c r="AF323" i="18"/>
  <c r="AF412" i="18"/>
  <c r="H128" i="19"/>
  <c r="H232" i="19"/>
  <c r="H323" i="19"/>
  <c r="H412" i="19"/>
  <c r="AF128" i="19"/>
  <c r="AF232" i="19"/>
  <c r="AF323" i="19"/>
  <c r="AF412" i="19"/>
  <c r="BC36" i="9"/>
  <c r="G128" i="18"/>
  <c r="G232" i="18"/>
  <c r="G323" i="18"/>
  <c r="G412" i="18"/>
  <c r="AE128" i="18"/>
  <c r="AE232" i="18"/>
  <c r="AE323" i="18"/>
  <c r="AE412" i="18"/>
  <c r="G128" i="19"/>
  <c r="G232" i="19"/>
  <c r="G323" i="19"/>
  <c r="G412" i="19"/>
  <c r="AE128" i="19"/>
  <c r="AE232" i="19"/>
  <c r="AE323" i="19"/>
  <c r="AE412" i="19"/>
  <c r="BB36" i="9"/>
  <c r="F128" i="18"/>
  <c r="F232" i="18"/>
  <c r="F323" i="18"/>
  <c r="F412" i="18"/>
  <c r="AD128" i="18"/>
  <c r="AD232" i="18"/>
  <c r="AD323" i="18"/>
  <c r="AD412" i="18"/>
  <c r="F128" i="19"/>
  <c r="F232" i="19"/>
  <c r="F323" i="19"/>
  <c r="F412" i="19"/>
  <c r="AD128" i="19"/>
  <c r="AD232" i="19"/>
  <c r="AD323" i="19"/>
  <c r="AD412" i="19"/>
  <c r="BA36" i="9"/>
  <c r="E128" i="18"/>
  <c r="E232" i="18"/>
  <c r="E323" i="18"/>
  <c r="E412" i="18"/>
  <c r="AC128" i="18"/>
  <c r="AC232" i="18"/>
  <c r="AC323" i="18"/>
  <c r="AC412" i="18"/>
  <c r="E128" i="19"/>
  <c r="E232" i="19"/>
  <c r="E323" i="19"/>
  <c r="E412" i="19"/>
  <c r="AC128" i="19"/>
  <c r="AC232" i="19"/>
  <c r="AC323" i="19"/>
  <c r="AC412" i="19"/>
  <c r="AZ36" i="9"/>
  <c r="Z128" i="18"/>
  <c r="Z232" i="18"/>
  <c r="Z323" i="18"/>
  <c r="Z412" i="18"/>
  <c r="AX412" i="18"/>
  <c r="Z128" i="19"/>
  <c r="Z232" i="19"/>
  <c r="Z323" i="19"/>
  <c r="Z412" i="19"/>
  <c r="AX412" i="19"/>
  <c r="AW36" i="9"/>
  <c r="Y128" i="18"/>
  <c r="Y232" i="18"/>
  <c r="Y323" i="18"/>
  <c r="Y412" i="18"/>
  <c r="AW412" i="18"/>
  <c r="Y128" i="19"/>
  <c r="Y232" i="19"/>
  <c r="Y323" i="19"/>
  <c r="Y412" i="19"/>
  <c r="AW412" i="19"/>
  <c r="AV36" i="9"/>
  <c r="X128" i="18"/>
  <c r="X232" i="18"/>
  <c r="X323" i="18"/>
  <c r="X412" i="18"/>
  <c r="AV412" i="18"/>
  <c r="X128" i="19"/>
  <c r="X232" i="19"/>
  <c r="X323" i="19"/>
  <c r="X412" i="19"/>
  <c r="AV412" i="19"/>
  <c r="AU36" i="9"/>
  <c r="W128" i="18"/>
  <c r="W232" i="18"/>
  <c r="W323" i="18"/>
  <c r="W412" i="18"/>
  <c r="AU412" i="18"/>
  <c r="W128" i="19"/>
  <c r="W232" i="19"/>
  <c r="W323" i="19"/>
  <c r="W412" i="19"/>
  <c r="AU412" i="19"/>
  <c r="AT36" i="9"/>
  <c r="V128" i="18"/>
  <c r="V232" i="18"/>
  <c r="V323" i="18"/>
  <c r="V412" i="18"/>
  <c r="AT412" i="18"/>
  <c r="V128" i="19"/>
  <c r="V232" i="19"/>
  <c r="V323" i="19"/>
  <c r="V412" i="19"/>
  <c r="AT412" i="19"/>
  <c r="AS36" i="9"/>
  <c r="U128" i="18"/>
  <c r="U232" i="18"/>
  <c r="U323" i="18"/>
  <c r="U412" i="18"/>
  <c r="AS412" i="18"/>
  <c r="U128" i="19"/>
  <c r="U232" i="19"/>
  <c r="U323" i="19"/>
  <c r="U412" i="19"/>
  <c r="AS412" i="19"/>
  <c r="AR36" i="9"/>
  <c r="T128" i="18"/>
  <c r="T232" i="18"/>
  <c r="T323" i="18"/>
  <c r="T412" i="18"/>
  <c r="AR412" i="18"/>
  <c r="T128" i="19"/>
  <c r="T232" i="19"/>
  <c r="T323" i="19"/>
  <c r="T412" i="19"/>
  <c r="AR412" i="19"/>
  <c r="AQ36" i="9"/>
  <c r="S128" i="18"/>
  <c r="S232" i="18"/>
  <c r="S323" i="18"/>
  <c r="S412" i="18"/>
  <c r="AQ412" i="18"/>
  <c r="S128" i="19"/>
  <c r="S232" i="19"/>
  <c r="S323" i="19"/>
  <c r="S412" i="19"/>
  <c r="AQ412" i="19"/>
  <c r="AP36" i="9"/>
  <c r="R128" i="18"/>
  <c r="R232" i="18"/>
  <c r="R323" i="18"/>
  <c r="R412" i="18"/>
  <c r="AP412" i="18"/>
  <c r="R128" i="19"/>
  <c r="R232" i="19"/>
  <c r="R323" i="19"/>
  <c r="R412" i="19"/>
  <c r="AP412" i="19"/>
  <c r="AO36" i="9"/>
  <c r="Q128" i="18"/>
  <c r="Q232" i="18"/>
  <c r="Q323" i="18"/>
  <c r="Q412" i="18"/>
  <c r="AO412" i="18"/>
  <c r="Q128" i="19"/>
  <c r="Q232" i="19"/>
  <c r="Q323" i="19"/>
  <c r="Q412" i="19"/>
  <c r="AO412" i="19"/>
  <c r="AN36" i="9"/>
  <c r="D231" i="18"/>
  <c r="N127" i="18"/>
  <c r="N231" i="18"/>
  <c r="N322" i="18"/>
  <c r="D321" i="18"/>
  <c r="N411" i="18"/>
  <c r="AL127" i="18"/>
  <c r="AL231" i="18"/>
  <c r="AL322" i="18"/>
  <c r="AL411" i="18"/>
  <c r="D231" i="19"/>
  <c r="N127" i="19"/>
  <c r="N231" i="19"/>
  <c r="N322" i="19"/>
  <c r="D321" i="19"/>
  <c r="N411" i="19"/>
  <c r="AL127" i="19"/>
  <c r="AL231" i="19"/>
  <c r="AL322" i="19"/>
  <c r="AL411" i="19"/>
  <c r="BI35" i="9"/>
  <c r="M127" i="18"/>
  <c r="M231" i="18"/>
  <c r="M322" i="18"/>
  <c r="M411" i="18"/>
  <c r="AK127" i="18"/>
  <c r="AK231" i="18"/>
  <c r="AK322" i="18"/>
  <c r="AK411" i="18"/>
  <c r="M127" i="19"/>
  <c r="M231" i="19"/>
  <c r="M322" i="19"/>
  <c r="M411" i="19"/>
  <c r="AK127" i="19"/>
  <c r="AK231" i="19"/>
  <c r="AK322" i="19"/>
  <c r="AK411" i="19"/>
  <c r="BH35" i="9"/>
  <c r="L127" i="18"/>
  <c r="L231" i="18"/>
  <c r="L322" i="18"/>
  <c r="L411" i="18"/>
  <c r="AJ127" i="18"/>
  <c r="AJ231" i="18"/>
  <c r="AJ322" i="18"/>
  <c r="AJ411" i="18"/>
  <c r="L127" i="19"/>
  <c r="L231" i="19"/>
  <c r="L322" i="19"/>
  <c r="L411" i="19"/>
  <c r="AJ127" i="19"/>
  <c r="AJ231" i="19"/>
  <c r="AJ322" i="19"/>
  <c r="AJ411" i="19"/>
  <c r="BG35" i="9"/>
  <c r="K127" i="18"/>
  <c r="K231" i="18"/>
  <c r="K322" i="18"/>
  <c r="K411" i="18"/>
  <c r="AI127" i="18"/>
  <c r="AI231" i="18"/>
  <c r="AI322" i="18"/>
  <c r="AI411" i="18"/>
  <c r="K127" i="19"/>
  <c r="K231" i="19"/>
  <c r="K322" i="19"/>
  <c r="K411" i="19"/>
  <c r="AI127" i="19"/>
  <c r="AI231" i="19"/>
  <c r="AI322" i="19"/>
  <c r="AI411" i="19"/>
  <c r="BF35" i="9"/>
  <c r="J127" i="18"/>
  <c r="J231" i="18"/>
  <c r="J322" i="18"/>
  <c r="J411" i="18"/>
  <c r="AH127" i="18"/>
  <c r="AH231" i="18"/>
  <c r="AH322" i="18"/>
  <c r="AH411" i="18"/>
  <c r="J127" i="19"/>
  <c r="J231" i="19"/>
  <c r="J322" i="19"/>
  <c r="J411" i="19"/>
  <c r="AH127" i="19"/>
  <c r="AH231" i="19"/>
  <c r="AH322" i="19"/>
  <c r="AH411" i="19"/>
  <c r="BE35" i="9"/>
  <c r="I127" i="18"/>
  <c r="I231" i="18"/>
  <c r="I322" i="18"/>
  <c r="I411" i="18"/>
  <c r="AG127" i="18"/>
  <c r="AG231" i="18"/>
  <c r="AG322" i="18"/>
  <c r="AG411" i="18"/>
  <c r="I127" i="19"/>
  <c r="I231" i="19"/>
  <c r="I322" i="19"/>
  <c r="I411" i="19"/>
  <c r="AG127" i="19"/>
  <c r="AG231" i="19"/>
  <c r="AG322" i="19"/>
  <c r="AG411" i="19"/>
  <c r="BD35" i="9"/>
  <c r="H127" i="18"/>
  <c r="H231" i="18"/>
  <c r="H322" i="18"/>
  <c r="H411" i="18"/>
  <c r="AF127" i="18"/>
  <c r="AF231" i="18"/>
  <c r="AF322" i="18"/>
  <c r="AF411" i="18"/>
  <c r="H127" i="19"/>
  <c r="H231" i="19"/>
  <c r="H322" i="19"/>
  <c r="H411" i="19"/>
  <c r="AF127" i="19"/>
  <c r="AF231" i="19"/>
  <c r="AF322" i="19"/>
  <c r="AF411" i="19"/>
  <c r="BC35" i="9"/>
  <c r="G127" i="18"/>
  <c r="G231" i="18"/>
  <c r="G322" i="18"/>
  <c r="G411" i="18"/>
  <c r="AE127" i="18"/>
  <c r="AE231" i="18"/>
  <c r="AE322" i="18"/>
  <c r="AE411" i="18"/>
  <c r="G127" i="19"/>
  <c r="G231" i="19"/>
  <c r="G322" i="19"/>
  <c r="G411" i="19"/>
  <c r="AE127" i="19"/>
  <c r="AE231" i="19"/>
  <c r="AE322" i="19"/>
  <c r="AE411" i="19"/>
  <c r="BB35" i="9"/>
  <c r="F127" i="18"/>
  <c r="F231" i="18"/>
  <c r="F322" i="18"/>
  <c r="F411" i="18"/>
  <c r="AD127" i="18"/>
  <c r="AD231" i="18"/>
  <c r="AD322" i="18"/>
  <c r="AD411" i="18"/>
  <c r="F127" i="19"/>
  <c r="F231" i="19"/>
  <c r="F322" i="19"/>
  <c r="F411" i="19"/>
  <c r="AD127" i="19"/>
  <c r="AD231" i="19"/>
  <c r="AD322" i="19"/>
  <c r="AD411" i="19"/>
  <c r="BA35" i="9"/>
  <c r="E127" i="18"/>
  <c r="E231" i="18"/>
  <c r="E322" i="18"/>
  <c r="E411" i="18"/>
  <c r="AC127" i="18"/>
  <c r="AC231" i="18"/>
  <c r="AC322" i="18"/>
  <c r="AC411" i="18"/>
  <c r="E127" i="19"/>
  <c r="E231" i="19"/>
  <c r="E322" i="19"/>
  <c r="E411" i="19"/>
  <c r="AC127" i="19"/>
  <c r="AC231" i="19"/>
  <c r="AC322" i="19"/>
  <c r="AC411" i="19"/>
  <c r="AZ35" i="9"/>
  <c r="Z127" i="18"/>
  <c r="Z231" i="18"/>
  <c r="Z322" i="18"/>
  <c r="Z411" i="18"/>
  <c r="AX411" i="18"/>
  <c r="Z127" i="19"/>
  <c r="Z231" i="19"/>
  <c r="Z322" i="19"/>
  <c r="Z411" i="19"/>
  <c r="AX411" i="19"/>
  <c r="AW35" i="9"/>
  <c r="Y127" i="18"/>
  <c r="Y231" i="18"/>
  <c r="Y322" i="18"/>
  <c r="Y411" i="18"/>
  <c r="AW411" i="18"/>
  <c r="Y127" i="19"/>
  <c r="Y231" i="19"/>
  <c r="Y322" i="19"/>
  <c r="Y411" i="19"/>
  <c r="AW411" i="19"/>
  <c r="AV35" i="9"/>
  <c r="X127" i="18"/>
  <c r="X231" i="18"/>
  <c r="X322" i="18"/>
  <c r="X411" i="18"/>
  <c r="AV411" i="18"/>
  <c r="X127" i="19"/>
  <c r="X231" i="19"/>
  <c r="X322" i="19"/>
  <c r="X411" i="19"/>
  <c r="AV411" i="19"/>
  <c r="AU35" i="9"/>
  <c r="W127" i="18"/>
  <c r="W231" i="18"/>
  <c r="W322" i="18"/>
  <c r="W411" i="18"/>
  <c r="AU411" i="18"/>
  <c r="W127" i="19"/>
  <c r="W231" i="19"/>
  <c r="W322" i="19"/>
  <c r="W411" i="19"/>
  <c r="AU411" i="19"/>
  <c r="AT35" i="9"/>
  <c r="V127" i="18"/>
  <c r="V231" i="18"/>
  <c r="V322" i="18"/>
  <c r="V411" i="18"/>
  <c r="AT411" i="18"/>
  <c r="V127" i="19"/>
  <c r="V231" i="19"/>
  <c r="V322" i="19"/>
  <c r="V411" i="19"/>
  <c r="AT411" i="19"/>
  <c r="AS35" i="9"/>
  <c r="U127" i="18"/>
  <c r="U231" i="18"/>
  <c r="U322" i="18"/>
  <c r="U411" i="18"/>
  <c r="AS411" i="18"/>
  <c r="U127" i="19"/>
  <c r="U231" i="19"/>
  <c r="U322" i="19"/>
  <c r="U411" i="19"/>
  <c r="AS411" i="19"/>
  <c r="AR35" i="9"/>
  <c r="T127" i="18"/>
  <c r="T231" i="18"/>
  <c r="T322" i="18"/>
  <c r="T411" i="18"/>
  <c r="AR411" i="18"/>
  <c r="T127" i="19"/>
  <c r="T231" i="19"/>
  <c r="T322" i="19"/>
  <c r="T411" i="19"/>
  <c r="AR411" i="19"/>
  <c r="AQ35" i="9"/>
  <c r="S127" i="18"/>
  <c r="S231" i="18"/>
  <c r="S322" i="18"/>
  <c r="S411" i="18"/>
  <c r="AQ411" i="18"/>
  <c r="S127" i="19"/>
  <c r="S231" i="19"/>
  <c r="S322" i="19"/>
  <c r="S411" i="19"/>
  <c r="AQ411" i="19"/>
  <c r="AP35" i="9"/>
  <c r="R127" i="18"/>
  <c r="R231" i="18"/>
  <c r="R322" i="18"/>
  <c r="R411" i="18"/>
  <c r="AP411" i="18"/>
  <c r="R127" i="19"/>
  <c r="R231" i="19"/>
  <c r="R322" i="19"/>
  <c r="R411" i="19"/>
  <c r="AP411" i="19"/>
  <c r="AO35" i="9"/>
  <c r="Q127" i="18"/>
  <c r="Q231" i="18"/>
  <c r="Q322" i="18"/>
  <c r="Q411" i="18"/>
  <c r="AO411" i="18"/>
  <c r="Q127" i="19"/>
  <c r="Q231" i="19"/>
  <c r="Q322" i="19"/>
  <c r="Q411" i="19"/>
  <c r="AO411" i="19"/>
  <c r="AN35" i="9"/>
  <c r="D230" i="18"/>
  <c r="N126" i="18"/>
  <c r="N230" i="18"/>
  <c r="N321" i="18"/>
  <c r="D320" i="18"/>
  <c r="N410" i="18"/>
  <c r="AL126" i="18"/>
  <c r="AL230" i="18"/>
  <c r="AL321" i="18"/>
  <c r="AL410" i="18"/>
  <c r="D230" i="19"/>
  <c r="N126" i="19"/>
  <c r="N230" i="19"/>
  <c r="N321" i="19"/>
  <c r="D320" i="19"/>
  <c r="N410" i="19"/>
  <c r="AL126" i="19"/>
  <c r="AL230" i="19"/>
  <c r="AL321" i="19"/>
  <c r="AL410" i="19"/>
  <c r="BI34" i="9"/>
  <c r="M126" i="18"/>
  <c r="M230" i="18"/>
  <c r="M321" i="18"/>
  <c r="M410" i="18"/>
  <c r="AK126" i="18"/>
  <c r="AK230" i="18"/>
  <c r="AK321" i="18"/>
  <c r="AK410" i="18"/>
  <c r="M126" i="19"/>
  <c r="M230" i="19"/>
  <c r="M321" i="19"/>
  <c r="M410" i="19"/>
  <c r="AK126" i="19"/>
  <c r="AK230" i="19"/>
  <c r="AK321" i="19"/>
  <c r="AK410" i="19"/>
  <c r="BH34" i="9"/>
  <c r="L126" i="18"/>
  <c r="L230" i="18"/>
  <c r="L321" i="18"/>
  <c r="L410" i="18"/>
  <c r="AJ126" i="18"/>
  <c r="AJ230" i="18"/>
  <c r="AJ321" i="18"/>
  <c r="AJ410" i="18"/>
  <c r="L126" i="19"/>
  <c r="L230" i="19"/>
  <c r="L321" i="19"/>
  <c r="L410" i="19"/>
  <c r="AJ126" i="19"/>
  <c r="AJ230" i="19"/>
  <c r="AJ321" i="19"/>
  <c r="AJ410" i="19"/>
  <c r="BG34" i="9"/>
  <c r="K126" i="18"/>
  <c r="K230" i="18"/>
  <c r="K321" i="18"/>
  <c r="K410" i="18"/>
  <c r="AI126" i="18"/>
  <c r="AI230" i="18"/>
  <c r="AI321" i="18"/>
  <c r="AI410" i="18"/>
  <c r="K126" i="19"/>
  <c r="K230" i="19"/>
  <c r="K321" i="19"/>
  <c r="K410" i="19"/>
  <c r="AI126" i="19"/>
  <c r="AI230" i="19"/>
  <c r="AI321" i="19"/>
  <c r="AI410" i="19"/>
  <c r="BF34" i="9"/>
  <c r="J126" i="18"/>
  <c r="J230" i="18"/>
  <c r="J321" i="18"/>
  <c r="J410" i="18"/>
  <c r="AH126" i="18"/>
  <c r="AH230" i="18"/>
  <c r="AH321" i="18"/>
  <c r="AH410" i="18"/>
  <c r="J126" i="19"/>
  <c r="J230" i="19"/>
  <c r="J321" i="19"/>
  <c r="J410" i="19"/>
  <c r="AH126" i="19"/>
  <c r="AH230" i="19"/>
  <c r="AH321" i="19"/>
  <c r="AH410" i="19"/>
  <c r="BE34" i="9"/>
  <c r="I126" i="18"/>
  <c r="I230" i="18"/>
  <c r="I321" i="18"/>
  <c r="I410" i="18"/>
  <c r="AG126" i="18"/>
  <c r="AG230" i="18"/>
  <c r="AG321" i="18"/>
  <c r="AG410" i="18"/>
  <c r="I126" i="19"/>
  <c r="I230" i="19"/>
  <c r="I321" i="19"/>
  <c r="I410" i="19"/>
  <c r="AG126" i="19"/>
  <c r="AG230" i="19"/>
  <c r="AG321" i="19"/>
  <c r="AG410" i="19"/>
  <c r="BD34" i="9"/>
  <c r="H126" i="18"/>
  <c r="H230" i="18"/>
  <c r="H321" i="18"/>
  <c r="H410" i="18"/>
  <c r="AF126" i="18"/>
  <c r="AF230" i="18"/>
  <c r="AF321" i="18"/>
  <c r="AF410" i="18"/>
  <c r="H126" i="19"/>
  <c r="H230" i="19"/>
  <c r="H321" i="19"/>
  <c r="H410" i="19"/>
  <c r="AF126" i="19"/>
  <c r="AF230" i="19"/>
  <c r="AF321" i="19"/>
  <c r="AF410" i="19"/>
  <c r="BC34" i="9"/>
  <c r="G126" i="18"/>
  <c r="G230" i="18"/>
  <c r="G321" i="18"/>
  <c r="G410" i="18"/>
  <c r="AE126" i="18"/>
  <c r="AE230" i="18"/>
  <c r="AE321" i="18"/>
  <c r="AE410" i="18"/>
  <c r="G126" i="19"/>
  <c r="G230" i="19"/>
  <c r="G321" i="19"/>
  <c r="G410" i="19"/>
  <c r="AE126" i="19"/>
  <c r="AE230" i="19"/>
  <c r="AE321" i="19"/>
  <c r="AE410" i="19"/>
  <c r="BB34" i="9"/>
  <c r="F126" i="18"/>
  <c r="F230" i="18"/>
  <c r="F321" i="18"/>
  <c r="F410" i="18"/>
  <c r="AD126" i="18"/>
  <c r="AD230" i="18"/>
  <c r="AD321" i="18"/>
  <c r="AD410" i="18"/>
  <c r="F126" i="19"/>
  <c r="F230" i="19"/>
  <c r="F321" i="19"/>
  <c r="F410" i="19"/>
  <c r="AD126" i="19"/>
  <c r="AD230" i="19"/>
  <c r="AD321" i="19"/>
  <c r="AD410" i="19"/>
  <c r="BA34" i="9"/>
  <c r="E126" i="18"/>
  <c r="E230" i="18"/>
  <c r="E321" i="18"/>
  <c r="E410" i="18"/>
  <c r="AC126" i="18"/>
  <c r="AC230" i="18"/>
  <c r="AC321" i="18"/>
  <c r="AC410" i="18"/>
  <c r="E126" i="19"/>
  <c r="E230" i="19"/>
  <c r="E321" i="19"/>
  <c r="E410" i="19"/>
  <c r="AC126" i="19"/>
  <c r="AC230" i="19"/>
  <c r="AC321" i="19"/>
  <c r="AC410" i="19"/>
  <c r="AZ34" i="9"/>
  <c r="Z126" i="18"/>
  <c r="Z230" i="18"/>
  <c r="Z321" i="18"/>
  <c r="Z410" i="18"/>
  <c r="AX410" i="18"/>
  <c r="Z126" i="19"/>
  <c r="Z230" i="19"/>
  <c r="Z321" i="19"/>
  <c r="Z410" i="19"/>
  <c r="AX410" i="19"/>
  <c r="AW34" i="9"/>
  <c r="Y126" i="18"/>
  <c r="Y230" i="18"/>
  <c r="Y321" i="18"/>
  <c r="Y410" i="18"/>
  <c r="AW410" i="18"/>
  <c r="Y126" i="19"/>
  <c r="Y230" i="19"/>
  <c r="Y321" i="19"/>
  <c r="Y410" i="19"/>
  <c r="AW410" i="19"/>
  <c r="AV34" i="9"/>
  <c r="X126" i="18"/>
  <c r="X230" i="18"/>
  <c r="X321" i="18"/>
  <c r="X410" i="18"/>
  <c r="AV410" i="18"/>
  <c r="X126" i="19"/>
  <c r="X230" i="19"/>
  <c r="X321" i="19"/>
  <c r="X410" i="19"/>
  <c r="AV410" i="19"/>
  <c r="AU34" i="9"/>
  <c r="W126" i="18"/>
  <c r="W230" i="18"/>
  <c r="W321" i="18"/>
  <c r="W410" i="18"/>
  <c r="AU410" i="18"/>
  <c r="W126" i="19"/>
  <c r="W230" i="19"/>
  <c r="W321" i="19"/>
  <c r="W410" i="19"/>
  <c r="AU410" i="19"/>
  <c r="AT34" i="9"/>
  <c r="V126" i="18"/>
  <c r="V230" i="18"/>
  <c r="V321" i="18"/>
  <c r="V410" i="18"/>
  <c r="AT410" i="18"/>
  <c r="V126" i="19"/>
  <c r="V230" i="19"/>
  <c r="V321" i="19"/>
  <c r="V410" i="19"/>
  <c r="AT410" i="19"/>
  <c r="AS34" i="9"/>
  <c r="U126" i="18"/>
  <c r="U230" i="18"/>
  <c r="U321" i="18"/>
  <c r="U410" i="18"/>
  <c r="AS410" i="18"/>
  <c r="U126" i="19"/>
  <c r="U230" i="19"/>
  <c r="U321" i="19"/>
  <c r="U410" i="19"/>
  <c r="AS410" i="19"/>
  <c r="AR34" i="9"/>
  <c r="T126" i="18"/>
  <c r="T230" i="18"/>
  <c r="T321" i="18"/>
  <c r="T410" i="18"/>
  <c r="AR410" i="18"/>
  <c r="T126" i="19"/>
  <c r="T230" i="19"/>
  <c r="T321" i="19"/>
  <c r="T410" i="19"/>
  <c r="AR410" i="19"/>
  <c r="AQ34" i="9"/>
  <c r="S126" i="18"/>
  <c r="S230" i="18"/>
  <c r="S321" i="18"/>
  <c r="S410" i="18"/>
  <c r="AQ410" i="18"/>
  <c r="S126" i="19"/>
  <c r="S230" i="19"/>
  <c r="S321" i="19"/>
  <c r="S410" i="19"/>
  <c r="AQ410" i="19"/>
  <c r="AP34" i="9"/>
  <c r="R126" i="18"/>
  <c r="R230" i="18"/>
  <c r="R321" i="18"/>
  <c r="R410" i="18"/>
  <c r="AP410" i="18"/>
  <c r="R126" i="19"/>
  <c r="R230" i="19"/>
  <c r="R321" i="19"/>
  <c r="R410" i="19"/>
  <c r="AP410" i="19"/>
  <c r="AO34" i="9"/>
  <c r="Q126" i="18"/>
  <c r="Q230" i="18"/>
  <c r="Q321" i="18"/>
  <c r="Q410" i="18"/>
  <c r="AO410" i="18"/>
  <c r="Q126" i="19"/>
  <c r="Q230" i="19"/>
  <c r="Q321" i="19"/>
  <c r="Q410" i="19"/>
  <c r="AO410" i="19"/>
  <c r="AN34" i="9"/>
  <c r="D229" i="18"/>
  <c r="N125" i="18"/>
  <c r="N229" i="18"/>
  <c r="N320" i="18"/>
  <c r="D319" i="18"/>
  <c r="N409" i="18"/>
  <c r="AL125" i="18"/>
  <c r="AL229" i="18"/>
  <c r="AL320" i="18"/>
  <c r="AL409" i="18"/>
  <c r="D229" i="19"/>
  <c r="N125" i="19"/>
  <c r="N229" i="19"/>
  <c r="N320" i="19"/>
  <c r="D319" i="19"/>
  <c r="N409" i="19"/>
  <c r="AL125" i="19"/>
  <c r="AL229" i="19"/>
  <c r="AL320" i="19"/>
  <c r="AL409" i="19"/>
  <c r="BI33" i="9"/>
  <c r="M125" i="18"/>
  <c r="M229" i="18"/>
  <c r="M320" i="18"/>
  <c r="M409" i="18"/>
  <c r="AK125" i="18"/>
  <c r="AK229" i="18"/>
  <c r="AK320" i="18"/>
  <c r="AK409" i="18"/>
  <c r="M125" i="19"/>
  <c r="M229" i="19"/>
  <c r="M320" i="19"/>
  <c r="M409" i="19"/>
  <c r="AK125" i="19"/>
  <c r="AK229" i="19"/>
  <c r="AK320" i="19"/>
  <c r="AK409" i="19"/>
  <c r="BH33" i="9"/>
  <c r="L125" i="18"/>
  <c r="L229" i="18"/>
  <c r="L320" i="18"/>
  <c r="L409" i="18"/>
  <c r="AJ125" i="18"/>
  <c r="AJ229" i="18"/>
  <c r="AJ320" i="18"/>
  <c r="AJ409" i="18"/>
  <c r="L125" i="19"/>
  <c r="L229" i="19"/>
  <c r="L320" i="19"/>
  <c r="L409" i="19"/>
  <c r="AJ125" i="19"/>
  <c r="AJ229" i="19"/>
  <c r="AJ320" i="19"/>
  <c r="AJ409" i="19"/>
  <c r="BG33" i="9"/>
  <c r="K125" i="18"/>
  <c r="K229" i="18"/>
  <c r="K320" i="18"/>
  <c r="K409" i="18"/>
  <c r="AI125" i="18"/>
  <c r="AI229" i="18"/>
  <c r="AI320" i="18"/>
  <c r="AI409" i="18"/>
  <c r="K125" i="19"/>
  <c r="K229" i="19"/>
  <c r="K320" i="19"/>
  <c r="K409" i="19"/>
  <c r="AI125" i="19"/>
  <c r="AI229" i="19"/>
  <c r="AI320" i="19"/>
  <c r="AI409" i="19"/>
  <c r="BF33" i="9"/>
  <c r="J125" i="18"/>
  <c r="J229" i="18"/>
  <c r="J320" i="18"/>
  <c r="J409" i="18"/>
  <c r="AH125" i="18"/>
  <c r="AH229" i="18"/>
  <c r="AH320" i="18"/>
  <c r="AH409" i="18"/>
  <c r="J125" i="19"/>
  <c r="J229" i="19"/>
  <c r="J320" i="19"/>
  <c r="J409" i="19"/>
  <c r="AH125" i="19"/>
  <c r="AH229" i="19"/>
  <c r="AH320" i="19"/>
  <c r="AH409" i="19"/>
  <c r="BE33" i="9"/>
  <c r="I125" i="18"/>
  <c r="I229" i="18"/>
  <c r="I320" i="18"/>
  <c r="I409" i="18"/>
  <c r="AG125" i="18"/>
  <c r="AG229" i="18"/>
  <c r="AG320" i="18"/>
  <c r="AG409" i="18"/>
  <c r="I125" i="19"/>
  <c r="I229" i="19"/>
  <c r="I320" i="19"/>
  <c r="I409" i="19"/>
  <c r="AG125" i="19"/>
  <c r="AG229" i="19"/>
  <c r="AG320" i="19"/>
  <c r="AG409" i="19"/>
  <c r="BD33" i="9"/>
  <c r="H125" i="18"/>
  <c r="H229" i="18"/>
  <c r="H320" i="18"/>
  <c r="H409" i="18"/>
  <c r="AF125" i="18"/>
  <c r="AF229" i="18"/>
  <c r="AF320" i="18"/>
  <c r="AF409" i="18"/>
  <c r="H125" i="19"/>
  <c r="H229" i="19"/>
  <c r="H320" i="19"/>
  <c r="H409" i="19"/>
  <c r="AF125" i="19"/>
  <c r="AF229" i="19"/>
  <c r="AF320" i="19"/>
  <c r="AF409" i="19"/>
  <c r="BC33" i="9"/>
  <c r="G125" i="18"/>
  <c r="G229" i="18"/>
  <c r="G320" i="18"/>
  <c r="G409" i="18"/>
  <c r="AE125" i="18"/>
  <c r="AE229" i="18"/>
  <c r="AE320" i="18"/>
  <c r="AE409" i="18"/>
  <c r="G125" i="19"/>
  <c r="G229" i="19"/>
  <c r="G320" i="19"/>
  <c r="G409" i="19"/>
  <c r="AE125" i="19"/>
  <c r="AE229" i="19"/>
  <c r="AE320" i="19"/>
  <c r="AE409" i="19"/>
  <c r="BB33" i="9"/>
  <c r="F125" i="18"/>
  <c r="F229" i="18"/>
  <c r="F320" i="18"/>
  <c r="F409" i="18"/>
  <c r="AD125" i="18"/>
  <c r="AD229" i="18"/>
  <c r="AD320" i="18"/>
  <c r="AD409" i="18"/>
  <c r="F125" i="19"/>
  <c r="F229" i="19"/>
  <c r="F320" i="19"/>
  <c r="F409" i="19"/>
  <c r="AD125" i="19"/>
  <c r="AD229" i="19"/>
  <c r="AD320" i="19"/>
  <c r="AD409" i="19"/>
  <c r="BA33" i="9"/>
  <c r="E125" i="18"/>
  <c r="E229" i="18"/>
  <c r="E320" i="18"/>
  <c r="E409" i="18"/>
  <c r="AC125" i="18"/>
  <c r="AC229" i="18"/>
  <c r="AC320" i="18"/>
  <c r="AC409" i="18"/>
  <c r="E125" i="19"/>
  <c r="E229" i="19"/>
  <c r="E320" i="19"/>
  <c r="E409" i="19"/>
  <c r="AC125" i="19"/>
  <c r="AC229" i="19"/>
  <c r="AC320" i="19"/>
  <c r="AC409" i="19"/>
  <c r="AZ33" i="9"/>
  <c r="Z125" i="18"/>
  <c r="Z229" i="18"/>
  <c r="Z320" i="18"/>
  <c r="Z409" i="18"/>
  <c r="AX409" i="18"/>
  <c r="Z125" i="19"/>
  <c r="Z229" i="19"/>
  <c r="Z320" i="19"/>
  <c r="Z409" i="19"/>
  <c r="AX409" i="19"/>
  <c r="AW33" i="9"/>
  <c r="Y125" i="18"/>
  <c r="Y229" i="18"/>
  <c r="Y320" i="18"/>
  <c r="Y409" i="18"/>
  <c r="AW409" i="18"/>
  <c r="Y125" i="19"/>
  <c r="Y229" i="19"/>
  <c r="Y320" i="19"/>
  <c r="Y409" i="19"/>
  <c r="AW409" i="19"/>
  <c r="AV33" i="9"/>
  <c r="X125" i="18"/>
  <c r="X229" i="18"/>
  <c r="X320" i="18"/>
  <c r="X409" i="18"/>
  <c r="AV409" i="18"/>
  <c r="X125" i="19"/>
  <c r="X229" i="19"/>
  <c r="X320" i="19"/>
  <c r="X409" i="19"/>
  <c r="AV409" i="19"/>
  <c r="AU33" i="9"/>
  <c r="W125" i="18"/>
  <c r="W229" i="18"/>
  <c r="W320" i="18"/>
  <c r="W409" i="18"/>
  <c r="AU409" i="18"/>
  <c r="W125" i="19"/>
  <c r="W229" i="19"/>
  <c r="W320" i="19"/>
  <c r="W409" i="19"/>
  <c r="AU409" i="19"/>
  <c r="AT33" i="9"/>
  <c r="V125" i="18"/>
  <c r="V229" i="18"/>
  <c r="V320" i="18"/>
  <c r="V409" i="18"/>
  <c r="AT409" i="18"/>
  <c r="V125" i="19"/>
  <c r="V229" i="19"/>
  <c r="V320" i="19"/>
  <c r="V409" i="19"/>
  <c r="AT409" i="19"/>
  <c r="AS33" i="9"/>
  <c r="U125" i="18"/>
  <c r="U229" i="18"/>
  <c r="U320" i="18"/>
  <c r="U409" i="18"/>
  <c r="AS409" i="18"/>
  <c r="U125" i="19"/>
  <c r="U229" i="19"/>
  <c r="U320" i="19"/>
  <c r="U409" i="19"/>
  <c r="AS409" i="19"/>
  <c r="AR33" i="9"/>
  <c r="T125" i="18"/>
  <c r="T229" i="18"/>
  <c r="T320" i="18"/>
  <c r="T409" i="18"/>
  <c r="AR409" i="18"/>
  <c r="T125" i="19"/>
  <c r="T229" i="19"/>
  <c r="T320" i="19"/>
  <c r="T409" i="19"/>
  <c r="AR409" i="19"/>
  <c r="AQ33" i="9"/>
  <c r="S125" i="18"/>
  <c r="S229" i="18"/>
  <c r="S320" i="18"/>
  <c r="S409" i="18"/>
  <c r="AQ409" i="18"/>
  <c r="S125" i="19"/>
  <c r="S229" i="19"/>
  <c r="S320" i="19"/>
  <c r="S409" i="19"/>
  <c r="AQ409" i="19"/>
  <c r="AP33" i="9"/>
  <c r="R125" i="18"/>
  <c r="R229" i="18"/>
  <c r="R320" i="18"/>
  <c r="R409" i="18"/>
  <c r="AP409" i="18"/>
  <c r="R125" i="19"/>
  <c r="R229" i="19"/>
  <c r="R320" i="19"/>
  <c r="R409" i="19"/>
  <c r="AP409" i="19"/>
  <c r="AO33" i="9"/>
  <c r="Q125" i="18"/>
  <c r="Q229" i="18"/>
  <c r="Q320" i="18"/>
  <c r="Q409" i="18"/>
  <c r="AO409" i="18"/>
  <c r="Q125" i="19"/>
  <c r="Q229" i="19"/>
  <c r="Q320" i="19"/>
  <c r="Q409" i="19"/>
  <c r="AO409" i="19"/>
  <c r="AN33" i="9"/>
  <c r="D228" i="18"/>
  <c r="N124" i="18"/>
  <c r="N228" i="18"/>
  <c r="N319" i="18"/>
  <c r="D318" i="18"/>
  <c r="N408" i="18"/>
  <c r="AL124" i="18"/>
  <c r="AL228" i="18"/>
  <c r="AL319" i="18"/>
  <c r="AL408" i="18"/>
  <c r="D228" i="19"/>
  <c r="N124" i="19"/>
  <c r="N228" i="19"/>
  <c r="N319" i="19"/>
  <c r="D318" i="19"/>
  <c r="N408" i="19"/>
  <c r="AL124" i="19"/>
  <c r="AL228" i="19"/>
  <c r="AL319" i="19"/>
  <c r="AL408" i="19"/>
  <c r="BI32" i="9"/>
  <c r="M124" i="18"/>
  <c r="M228" i="18"/>
  <c r="M319" i="18"/>
  <c r="M408" i="18"/>
  <c r="AK124" i="18"/>
  <c r="AK228" i="18"/>
  <c r="AK319" i="18"/>
  <c r="AK408" i="18"/>
  <c r="M124" i="19"/>
  <c r="M228" i="19"/>
  <c r="M319" i="19"/>
  <c r="M408" i="19"/>
  <c r="AK124" i="19"/>
  <c r="AK228" i="19"/>
  <c r="AK319" i="19"/>
  <c r="AK408" i="19"/>
  <c r="BH32" i="9"/>
  <c r="L124" i="18"/>
  <c r="L228" i="18"/>
  <c r="L319" i="18"/>
  <c r="L408" i="18"/>
  <c r="AJ124" i="18"/>
  <c r="AJ228" i="18"/>
  <c r="AJ319" i="18"/>
  <c r="AJ408" i="18"/>
  <c r="L124" i="19"/>
  <c r="L228" i="19"/>
  <c r="L319" i="19"/>
  <c r="L408" i="19"/>
  <c r="AJ124" i="19"/>
  <c r="AJ228" i="19"/>
  <c r="AJ319" i="19"/>
  <c r="AJ408" i="19"/>
  <c r="BG32" i="9"/>
  <c r="K124" i="18"/>
  <c r="K228" i="18"/>
  <c r="K319" i="18"/>
  <c r="K408" i="18"/>
  <c r="AI124" i="18"/>
  <c r="AI228" i="18"/>
  <c r="AI319" i="18"/>
  <c r="AI408" i="18"/>
  <c r="K124" i="19"/>
  <c r="K228" i="19"/>
  <c r="K319" i="19"/>
  <c r="K408" i="19"/>
  <c r="AI124" i="19"/>
  <c r="AI228" i="19"/>
  <c r="AI319" i="19"/>
  <c r="AI408" i="19"/>
  <c r="BF32" i="9"/>
  <c r="J124" i="18"/>
  <c r="J228" i="18"/>
  <c r="J319" i="18"/>
  <c r="J408" i="18"/>
  <c r="AH124" i="18"/>
  <c r="AH228" i="18"/>
  <c r="AH319" i="18"/>
  <c r="AH408" i="18"/>
  <c r="J124" i="19"/>
  <c r="J228" i="19"/>
  <c r="J319" i="19"/>
  <c r="J408" i="19"/>
  <c r="AH124" i="19"/>
  <c r="AH228" i="19"/>
  <c r="AH319" i="19"/>
  <c r="AH408" i="19"/>
  <c r="BE32" i="9"/>
  <c r="I124" i="18"/>
  <c r="I228" i="18"/>
  <c r="I319" i="18"/>
  <c r="I408" i="18"/>
  <c r="AG124" i="18"/>
  <c r="AG228" i="18"/>
  <c r="AG319" i="18"/>
  <c r="AG408" i="18"/>
  <c r="I124" i="19"/>
  <c r="I228" i="19"/>
  <c r="I319" i="19"/>
  <c r="I408" i="19"/>
  <c r="AG124" i="19"/>
  <c r="AG228" i="19"/>
  <c r="AG319" i="19"/>
  <c r="AG408" i="19"/>
  <c r="BD32" i="9"/>
  <c r="H124" i="18"/>
  <c r="H228" i="18"/>
  <c r="H319" i="18"/>
  <c r="H408" i="18"/>
  <c r="AF124" i="18"/>
  <c r="AF228" i="18"/>
  <c r="AF319" i="18"/>
  <c r="AF408" i="18"/>
  <c r="H124" i="19"/>
  <c r="H228" i="19"/>
  <c r="H319" i="19"/>
  <c r="H408" i="19"/>
  <c r="AF124" i="19"/>
  <c r="AF228" i="19"/>
  <c r="AF319" i="19"/>
  <c r="AF408" i="19"/>
  <c r="BC32" i="9"/>
  <c r="G124" i="18"/>
  <c r="G228" i="18"/>
  <c r="G319" i="18"/>
  <c r="G408" i="18"/>
  <c r="AE124" i="18"/>
  <c r="AE228" i="18"/>
  <c r="AE319" i="18"/>
  <c r="AE408" i="18"/>
  <c r="G124" i="19"/>
  <c r="G228" i="19"/>
  <c r="G319" i="19"/>
  <c r="G408" i="19"/>
  <c r="AE124" i="19"/>
  <c r="AE228" i="19"/>
  <c r="AE319" i="19"/>
  <c r="AE408" i="19"/>
  <c r="BB32" i="9"/>
  <c r="F124" i="18"/>
  <c r="F228" i="18"/>
  <c r="F319" i="18"/>
  <c r="F408" i="18"/>
  <c r="AD124" i="18"/>
  <c r="AD228" i="18"/>
  <c r="AD319" i="18"/>
  <c r="AD408" i="18"/>
  <c r="F124" i="19"/>
  <c r="F228" i="19"/>
  <c r="F319" i="19"/>
  <c r="F408" i="19"/>
  <c r="AD124" i="19"/>
  <c r="AD228" i="19"/>
  <c r="AD319" i="19"/>
  <c r="AD408" i="19"/>
  <c r="BA32" i="9"/>
  <c r="E124" i="18"/>
  <c r="E228" i="18"/>
  <c r="E319" i="18"/>
  <c r="E408" i="18"/>
  <c r="AC124" i="18"/>
  <c r="AC228" i="18"/>
  <c r="AC319" i="18"/>
  <c r="AC408" i="18"/>
  <c r="E124" i="19"/>
  <c r="E228" i="19"/>
  <c r="E319" i="19"/>
  <c r="E408" i="19"/>
  <c r="AC124" i="19"/>
  <c r="AC228" i="19"/>
  <c r="AC319" i="19"/>
  <c r="AC408" i="19"/>
  <c r="AZ32" i="9"/>
  <c r="Z124" i="18"/>
  <c r="Z228" i="18"/>
  <c r="Z319" i="18"/>
  <c r="Z408" i="18"/>
  <c r="AX408" i="18"/>
  <c r="Z124" i="19"/>
  <c r="Z228" i="19"/>
  <c r="Z319" i="19"/>
  <c r="Z408" i="19"/>
  <c r="AX408" i="19"/>
  <c r="AW32" i="9"/>
  <c r="Y124" i="18"/>
  <c r="Y228" i="18"/>
  <c r="Y319" i="18"/>
  <c r="Y408" i="18"/>
  <c r="AW408" i="18"/>
  <c r="Y124" i="19"/>
  <c r="Y228" i="19"/>
  <c r="Y319" i="19"/>
  <c r="Y408" i="19"/>
  <c r="AW408" i="19"/>
  <c r="AV32" i="9"/>
  <c r="X124" i="18"/>
  <c r="X228" i="18"/>
  <c r="X319" i="18"/>
  <c r="X408" i="18"/>
  <c r="AV408" i="18"/>
  <c r="X124" i="19"/>
  <c r="X228" i="19"/>
  <c r="X319" i="19"/>
  <c r="X408" i="19"/>
  <c r="AV408" i="19"/>
  <c r="AU32" i="9"/>
  <c r="W124" i="18"/>
  <c r="W228" i="18"/>
  <c r="W319" i="18"/>
  <c r="W408" i="18"/>
  <c r="AU408" i="18"/>
  <c r="W124" i="19"/>
  <c r="W228" i="19"/>
  <c r="W319" i="19"/>
  <c r="W408" i="19"/>
  <c r="AU408" i="19"/>
  <c r="AT32" i="9"/>
  <c r="V124" i="18"/>
  <c r="V228" i="18"/>
  <c r="V319" i="18"/>
  <c r="V408" i="18"/>
  <c r="AT408" i="18"/>
  <c r="V124" i="19"/>
  <c r="V228" i="19"/>
  <c r="V319" i="19"/>
  <c r="V408" i="19"/>
  <c r="AT408" i="19"/>
  <c r="AS32" i="9"/>
  <c r="U124" i="18"/>
  <c r="U228" i="18"/>
  <c r="U319" i="18"/>
  <c r="U408" i="18"/>
  <c r="AS408" i="18"/>
  <c r="U124" i="19"/>
  <c r="U228" i="19"/>
  <c r="U319" i="19"/>
  <c r="U408" i="19"/>
  <c r="AS408" i="19"/>
  <c r="AR32" i="9"/>
  <c r="T124" i="18"/>
  <c r="T228" i="18"/>
  <c r="T319" i="18"/>
  <c r="T408" i="18"/>
  <c r="AR408" i="18"/>
  <c r="T124" i="19"/>
  <c r="T228" i="19"/>
  <c r="T319" i="19"/>
  <c r="T408" i="19"/>
  <c r="AR408" i="19"/>
  <c r="AQ32" i="9"/>
  <c r="S124" i="18"/>
  <c r="S228" i="18"/>
  <c r="S319" i="18"/>
  <c r="S408" i="18"/>
  <c r="AQ408" i="18"/>
  <c r="S124" i="19"/>
  <c r="S228" i="19"/>
  <c r="S319" i="19"/>
  <c r="S408" i="19"/>
  <c r="AQ408" i="19"/>
  <c r="AP32" i="9"/>
  <c r="R124" i="18"/>
  <c r="R228" i="18"/>
  <c r="R319" i="18"/>
  <c r="R408" i="18"/>
  <c r="AP408" i="18"/>
  <c r="R124" i="19"/>
  <c r="R228" i="19"/>
  <c r="R319" i="19"/>
  <c r="R408" i="19"/>
  <c r="AP408" i="19"/>
  <c r="AO32" i="9"/>
  <c r="Q124" i="18"/>
  <c r="Q228" i="18"/>
  <c r="Q319" i="18"/>
  <c r="Q408" i="18"/>
  <c r="AO408" i="18"/>
  <c r="Q124" i="19"/>
  <c r="Q228" i="19"/>
  <c r="Q319" i="19"/>
  <c r="Q408" i="19"/>
  <c r="AO408" i="19"/>
  <c r="AN32" i="9"/>
  <c r="D227" i="18"/>
  <c r="N123" i="18"/>
  <c r="N227" i="18"/>
  <c r="N318" i="18"/>
  <c r="D317" i="18"/>
  <c r="N407" i="18"/>
  <c r="AL123" i="18"/>
  <c r="AL227" i="18"/>
  <c r="AL318" i="18"/>
  <c r="AL407" i="18"/>
  <c r="D227" i="19"/>
  <c r="N123" i="19"/>
  <c r="N227" i="19"/>
  <c r="N318" i="19"/>
  <c r="D317" i="19"/>
  <c r="N407" i="19"/>
  <c r="AL123" i="19"/>
  <c r="AL227" i="19"/>
  <c r="AL318" i="19"/>
  <c r="AL407" i="19"/>
  <c r="BI31" i="9"/>
  <c r="M123" i="18"/>
  <c r="M227" i="18"/>
  <c r="M318" i="18"/>
  <c r="M407" i="18"/>
  <c r="AK123" i="18"/>
  <c r="AK227" i="18"/>
  <c r="AK318" i="18"/>
  <c r="AK407" i="18"/>
  <c r="M123" i="19"/>
  <c r="M227" i="19"/>
  <c r="M318" i="19"/>
  <c r="M407" i="19"/>
  <c r="AK123" i="19"/>
  <c r="AK227" i="19"/>
  <c r="AK318" i="19"/>
  <c r="AK407" i="19"/>
  <c r="BH31" i="9"/>
  <c r="L123" i="18"/>
  <c r="L227" i="18"/>
  <c r="L318" i="18"/>
  <c r="L407" i="18"/>
  <c r="AJ123" i="18"/>
  <c r="AJ227" i="18"/>
  <c r="AJ318" i="18"/>
  <c r="AJ407" i="18"/>
  <c r="L123" i="19"/>
  <c r="L227" i="19"/>
  <c r="L318" i="19"/>
  <c r="L407" i="19"/>
  <c r="AJ123" i="19"/>
  <c r="AJ227" i="19"/>
  <c r="AJ318" i="19"/>
  <c r="AJ407" i="19"/>
  <c r="BG31" i="9"/>
  <c r="K123" i="18"/>
  <c r="K227" i="18"/>
  <c r="K318" i="18"/>
  <c r="K407" i="18"/>
  <c r="AI123" i="18"/>
  <c r="AI227" i="18"/>
  <c r="AI318" i="18"/>
  <c r="AI407" i="18"/>
  <c r="K123" i="19"/>
  <c r="K227" i="19"/>
  <c r="K318" i="19"/>
  <c r="K407" i="19"/>
  <c r="AI123" i="19"/>
  <c r="AI227" i="19"/>
  <c r="AI318" i="19"/>
  <c r="AI407" i="19"/>
  <c r="BF31" i="9"/>
  <c r="J123" i="18"/>
  <c r="J227" i="18"/>
  <c r="J318" i="18"/>
  <c r="J407" i="18"/>
  <c r="AH123" i="18"/>
  <c r="AH227" i="18"/>
  <c r="AH318" i="18"/>
  <c r="AH407" i="18"/>
  <c r="J123" i="19"/>
  <c r="J227" i="19"/>
  <c r="J318" i="19"/>
  <c r="J407" i="19"/>
  <c r="AH123" i="19"/>
  <c r="AH227" i="19"/>
  <c r="AH318" i="19"/>
  <c r="AH407" i="19"/>
  <c r="BE31" i="9"/>
  <c r="I123" i="18"/>
  <c r="I227" i="18"/>
  <c r="I318" i="18"/>
  <c r="I407" i="18"/>
  <c r="AG123" i="18"/>
  <c r="AG227" i="18"/>
  <c r="AG318" i="18"/>
  <c r="AG407" i="18"/>
  <c r="I123" i="19"/>
  <c r="I227" i="19"/>
  <c r="I318" i="19"/>
  <c r="I407" i="19"/>
  <c r="AG123" i="19"/>
  <c r="AG227" i="19"/>
  <c r="AG318" i="19"/>
  <c r="AG407" i="19"/>
  <c r="BD31" i="9"/>
  <c r="H123" i="18"/>
  <c r="H227" i="18"/>
  <c r="H318" i="18"/>
  <c r="H407" i="18"/>
  <c r="AF123" i="18"/>
  <c r="AF227" i="18"/>
  <c r="AF318" i="18"/>
  <c r="AF407" i="18"/>
  <c r="H123" i="19"/>
  <c r="H227" i="19"/>
  <c r="H318" i="19"/>
  <c r="H407" i="19"/>
  <c r="AF123" i="19"/>
  <c r="AF227" i="19"/>
  <c r="AF318" i="19"/>
  <c r="AF407" i="19"/>
  <c r="BC31" i="9"/>
  <c r="G123" i="18"/>
  <c r="G227" i="18"/>
  <c r="G318" i="18"/>
  <c r="G407" i="18"/>
  <c r="AE123" i="18"/>
  <c r="AE227" i="18"/>
  <c r="AE318" i="18"/>
  <c r="AE407" i="18"/>
  <c r="G123" i="19"/>
  <c r="G227" i="19"/>
  <c r="G318" i="19"/>
  <c r="G407" i="19"/>
  <c r="AE123" i="19"/>
  <c r="AE227" i="19"/>
  <c r="AE318" i="19"/>
  <c r="AE407" i="19"/>
  <c r="BB31" i="9"/>
  <c r="F123" i="18"/>
  <c r="F227" i="18"/>
  <c r="F318" i="18"/>
  <c r="F407" i="18"/>
  <c r="AD123" i="18"/>
  <c r="AD227" i="18"/>
  <c r="AD318" i="18"/>
  <c r="AD407" i="18"/>
  <c r="F123" i="19"/>
  <c r="F227" i="19"/>
  <c r="F318" i="19"/>
  <c r="F407" i="19"/>
  <c r="AD123" i="19"/>
  <c r="AD227" i="19"/>
  <c r="AD318" i="19"/>
  <c r="AD407" i="19"/>
  <c r="BA31" i="9"/>
  <c r="E123" i="18"/>
  <c r="E227" i="18"/>
  <c r="E318" i="18"/>
  <c r="E407" i="18"/>
  <c r="AC123" i="18"/>
  <c r="AC227" i="18"/>
  <c r="AC318" i="18"/>
  <c r="AC407" i="18"/>
  <c r="E123" i="19"/>
  <c r="E227" i="19"/>
  <c r="E318" i="19"/>
  <c r="E407" i="19"/>
  <c r="AC123" i="19"/>
  <c r="AC227" i="19"/>
  <c r="AC318" i="19"/>
  <c r="AC407" i="19"/>
  <c r="AZ31" i="9"/>
  <c r="Z123" i="18"/>
  <c r="Z227" i="18"/>
  <c r="Z318" i="18"/>
  <c r="Z407" i="18"/>
  <c r="AX407" i="18"/>
  <c r="Z123" i="19"/>
  <c r="Z227" i="19"/>
  <c r="Z318" i="19"/>
  <c r="Z407" i="19"/>
  <c r="AX407" i="19"/>
  <c r="AW31" i="9"/>
  <c r="Y123" i="18"/>
  <c r="Y227" i="18"/>
  <c r="Y318" i="18"/>
  <c r="Y407" i="18"/>
  <c r="AW407" i="18"/>
  <c r="Y123" i="19"/>
  <c r="Y227" i="19"/>
  <c r="Y318" i="19"/>
  <c r="Y407" i="19"/>
  <c r="AW407" i="19"/>
  <c r="AV31" i="9"/>
  <c r="X123" i="18"/>
  <c r="X227" i="18"/>
  <c r="X318" i="18"/>
  <c r="X407" i="18"/>
  <c r="AV407" i="18"/>
  <c r="X123" i="19"/>
  <c r="X227" i="19"/>
  <c r="X318" i="19"/>
  <c r="X407" i="19"/>
  <c r="AV407" i="19"/>
  <c r="AU31" i="9"/>
  <c r="W123" i="18"/>
  <c r="W227" i="18"/>
  <c r="W318" i="18"/>
  <c r="W407" i="18"/>
  <c r="AU407" i="18"/>
  <c r="W123" i="19"/>
  <c r="W227" i="19"/>
  <c r="W318" i="19"/>
  <c r="W407" i="19"/>
  <c r="AU407" i="19"/>
  <c r="AT31" i="9"/>
  <c r="V123" i="18"/>
  <c r="V227" i="18"/>
  <c r="V318" i="18"/>
  <c r="V407" i="18"/>
  <c r="AT407" i="18"/>
  <c r="V123" i="19"/>
  <c r="V227" i="19"/>
  <c r="V318" i="19"/>
  <c r="V407" i="19"/>
  <c r="AT407" i="19"/>
  <c r="AS31" i="9"/>
  <c r="U123" i="18"/>
  <c r="U227" i="18"/>
  <c r="U318" i="18"/>
  <c r="U407" i="18"/>
  <c r="AS407" i="18"/>
  <c r="U123" i="19"/>
  <c r="U227" i="19"/>
  <c r="U318" i="19"/>
  <c r="U407" i="19"/>
  <c r="AS407" i="19"/>
  <c r="AR31" i="9"/>
  <c r="T123" i="18"/>
  <c r="T227" i="18"/>
  <c r="T318" i="18"/>
  <c r="T407" i="18"/>
  <c r="AR407" i="18"/>
  <c r="T123" i="19"/>
  <c r="T227" i="19"/>
  <c r="T318" i="19"/>
  <c r="T407" i="19"/>
  <c r="AR407" i="19"/>
  <c r="AQ31" i="9"/>
  <c r="S123" i="18"/>
  <c r="S227" i="18"/>
  <c r="S318" i="18"/>
  <c r="S407" i="18"/>
  <c r="AQ407" i="18"/>
  <c r="S123" i="19"/>
  <c r="S227" i="19"/>
  <c r="S318" i="19"/>
  <c r="S407" i="19"/>
  <c r="AQ407" i="19"/>
  <c r="AP31" i="9"/>
  <c r="R123" i="18"/>
  <c r="R227" i="18"/>
  <c r="R318" i="18"/>
  <c r="R407" i="18"/>
  <c r="AP407" i="18"/>
  <c r="R123" i="19"/>
  <c r="R227" i="19"/>
  <c r="R318" i="19"/>
  <c r="R407" i="19"/>
  <c r="AP407" i="19"/>
  <c r="AO31" i="9"/>
  <c r="Q123" i="18"/>
  <c r="Q227" i="18"/>
  <c r="Q318" i="18"/>
  <c r="Q407" i="18"/>
  <c r="AO407" i="18"/>
  <c r="Q123" i="19"/>
  <c r="Q227" i="19"/>
  <c r="Q318" i="19"/>
  <c r="Q407" i="19"/>
  <c r="AO407" i="19"/>
  <c r="AN31" i="9"/>
  <c r="D226" i="18"/>
  <c r="N122" i="18"/>
  <c r="N226" i="18"/>
  <c r="N317" i="18"/>
  <c r="D316" i="18"/>
  <c r="N406" i="18"/>
  <c r="AL122" i="18"/>
  <c r="AL226" i="18"/>
  <c r="AL317" i="18"/>
  <c r="AL406" i="18"/>
  <c r="D226" i="19"/>
  <c r="N122" i="19"/>
  <c r="N226" i="19"/>
  <c r="N317" i="19"/>
  <c r="D316" i="19"/>
  <c r="N406" i="19"/>
  <c r="AL122" i="19"/>
  <c r="AL226" i="19"/>
  <c r="AL317" i="19"/>
  <c r="AL406" i="19"/>
  <c r="BI30" i="9"/>
  <c r="M122" i="18"/>
  <c r="M226" i="18"/>
  <c r="M317" i="18"/>
  <c r="M406" i="18"/>
  <c r="AK122" i="18"/>
  <c r="AK226" i="18"/>
  <c r="AK317" i="18"/>
  <c r="AK406" i="18"/>
  <c r="M122" i="19"/>
  <c r="M226" i="19"/>
  <c r="M317" i="19"/>
  <c r="M406" i="19"/>
  <c r="AK122" i="19"/>
  <c r="AK226" i="19"/>
  <c r="AK317" i="19"/>
  <c r="AK406" i="19"/>
  <c r="BH30" i="9"/>
  <c r="L122" i="18"/>
  <c r="L226" i="18"/>
  <c r="L317" i="18"/>
  <c r="L406" i="18"/>
  <c r="AJ122" i="18"/>
  <c r="AJ226" i="18"/>
  <c r="AJ317" i="18"/>
  <c r="AJ406" i="18"/>
  <c r="L122" i="19"/>
  <c r="L226" i="19"/>
  <c r="L317" i="19"/>
  <c r="L406" i="19"/>
  <c r="AJ122" i="19"/>
  <c r="AJ226" i="19"/>
  <c r="AJ317" i="19"/>
  <c r="AJ406" i="19"/>
  <c r="BG30" i="9"/>
  <c r="K122" i="18"/>
  <c r="K226" i="18"/>
  <c r="K317" i="18"/>
  <c r="K406" i="18"/>
  <c r="AI122" i="18"/>
  <c r="AI226" i="18"/>
  <c r="AI317" i="18"/>
  <c r="AI406" i="18"/>
  <c r="K122" i="19"/>
  <c r="K226" i="19"/>
  <c r="K317" i="19"/>
  <c r="K406" i="19"/>
  <c r="AI122" i="19"/>
  <c r="AI226" i="19"/>
  <c r="AI317" i="19"/>
  <c r="AI406" i="19"/>
  <c r="BF30" i="9"/>
  <c r="J122" i="18"/>
  <c r="J226" i="18"/>
  <c r="J317" i="18"/>
  <c r="J406" i="18"/>
  <c r="AH122" i="18"/>
  <c r="AH226" i="18"/>
  <c r="AH317" i="18"/>
  <c r="AH406" i="18"/>
  <c r="J122" i="19"/>
  <c r="J226" i="19"/>
  <c r="J317" i="19"/>
  <c r="J406" i="19"/>
  <c r="AH122" i="19"/>
  <c r="AH226" i="19"/>
  <c r="AH317" i="19"/>
  <c r="AH406" i="19"/>
  <c r="BE30" i="9"/>
  <c r="I122" i="18"/>
  <c r="I226" i="18"/>
  <c r="I317" i="18"/>
  <c r="I406" i="18"/>
  <c r="AG122" i="18"/>
  <c r="AG226" i="18"/>
  <c r="AG317" i="18"/>
  <c r="AG406" i="18"/>
  <c r="I122" i="19"/>
  <c r="I226" i="19"/>
  <c r="I317" i="19"/>
  <c r="I406" i="19"/>
  <c r="AG122" i="19"/>
  <c r="AG226" i="19"/>
  <c r="AG317" i="19"/>
  <c r="AG406" i="19"/>
  <c r="BD30" i="9"/>
  <c r="H122" i="18"/>
  <c r="H226" i="18"/>
  <c r="H317" i="18"/>
  <c r="H406" i="18"/>
  <c r="AF122" i="18"/>
  <c r="AF226" i="18"/>
  <c r="AF317" i="18"/>
  <c r="AF406" i="18"/>
  <c r="H122" i="19"/>
  <c r="H226" i="19"/>
  <c r="H317" i="19"/>
  <c r="H406" i="19"/>
  <c r="AF122" i="19"/>
  <c r="AF226" i="19"/>
  <c r="AF317" i="19"/>
  <c r="AF406" i="19"/>
  <c r="BC30" i="9"/>
  <c r="G122" i="18"/>
  <c r="G226" i="18"/>
  <c r="G317" i="18"/>
  <c r="G406" i="18"/>
  <c r="AE122" i="18"/>
  <c r="AE226" i="18"/>
  <c r="AE317" i="18"/>
  <c r="AE406" i="18"/>
  <c r="G122" i="19"/>
  <c r="G226" i="19"/>
  <c r="G317" i="19"/>
  <c r="G406" i="19"/>
  <c r="AE122" i="19"/>
  <c r="AE226" i="19"/>
  <c r="AE317" i="19"/>
  <c r="AE406" i="19"/>
  <c r="BB30" i="9"/>
  <c r="F122" i="18"/>
  <c r="F226" i="18"/>
  <c r="F317" i="18"/>
  <c r="F406" i="18"/>
  <c r="AD122" i="18"/>
  <c r="AD226" i="18"/>
  <c r="AD317" i="18"/>
  <c r="AD406" i="18"/>
  <c r="F122" i="19"/>
  <c r="F226" i="19"/>
  <c r="F317" i="19"/>
  <c r="F406" i="19"/>
  <c r="AD122" i="19"/>
  <c r="AD226" i="19"/>
  <c r="AD317" i="19"/>
  <c r="AD406" i="19"/>
  <c r="BA30" i="9"/>
  <c r="E122" i="18"/>
  <c r="E226" i="18"/>
  <c r="E317" i="18"/>
  <c r="E406" i="18"/>
  <c r="AC122" i="18"/>
  <c r="AC226" i="18"/>
  <c r="AC317" i="18"/>
  <c r="AC406" i="18"/>
  <c r="E122" i="19"/>
  <c r="E226" i="19"/>
  <c r="E317" i="19"/>
  <c r="E406" i="19"/>
  <c r="AC122" i="19"/>
  <c r="AC226" i="19"/>
  <c r="AC317" i="19"/>
  <c r="AC406" i="19"/>
  <c r="AZ30" i="9"/>
  <c r="Z122" i="18"/>
  <c r="Z226" i="18"/>
  <c r="Z317" i="18"/>
  <c r="Z406" i="18"/>
  <c r="AX406" i="18"/>
  <c r="Z122" i="19"/>
  <c r="Z226" i="19"/>
  <c r="Z317" i="19"/>
  <c r="Z406" i="19"/>
  <c r="AX406" i="19"/>
  <c r="AW30" i="9"/>
  <c r="Y122" i="18"/>
  <c r="Y226" i="18"/>
  <c r="Y317" i="18"/>
  <c r="Y406" i="18"/>
  <c r="AW406" i="18"/>
  <c r="Y122" i="19"/>
  <c r="Y226" i="19"/>
  <c r="Y317" i="19"/>
  <c r="Y406" i="19"/>
  <c r="AW406" i="19"/>
  <c r="AV30" i="9"/>
  <c r="X122" i="18"/>
  <c r="X226" i="18"/>
  <c r="X317" i="18"/>
  <c r="X406" i="18"/>
  <c r="AV406" i="18"/>
  <c r="X122" i="19"/>
  <c r="X226" i="19"/>
  <c r="X317" i="19"/>
  <c r="X406" i="19"/>
  <c r="AV406" i="19"/>
  <c r="AU30" i="9"/>
  <c r="W122" i="18"/>
  <c r="W226" i="18"/>
  <c r="W317" i="18"/>
  <c r="W406" i="18"/>
  <c r="AU406" i="18"/>
  <c r="W122" i="19"/>
  <c r="W226" i="19"/>
  <c r="W317" i="19"/>
  <c r="W406" i="19"/>
  <c r="AU406" i="19"/>
  <c r="AT30" i="9"/>
  <c r="V122" i="18"/>
  <c r="V226" i="18"/>
  <c r="V317" i="18"/>
  <c r="V406" i="18"/>
  <c r="AT406" i="18"/>
  <c r="V122" i="19"/>
  <c r="V226" i="19"/>
  <c r="V317" i="19"/>
  <c r="V406" i="19"/>
  <c r="AT406" i="19"/>
  <c r="AS30" i="9"/>
  <c r="U122" i="18"/>
  <c r="U226" i="18"/>
  <c r="U317" i="18"/>
  <c r="U406" i="18"/>
  <c r="AS406" i="18"/>
  <c r="U122" i="19"/>
  <c r="U226" i="19"/>
  <c r="U317" i="19"/>
  <c r="U406" i="19"/>
  <c r="AS406" i="19"/>
  <c r="AR30" i="9"/>
  <c r="T122" i="18"/>
  <c r="T226" i="18"/>
  <c r="T317" i="18"/>
  <c r="T406" i="18"/>
  <c r="AR406" i="18"/>
  <c r="T122" i="19"/>
  <c r="T226" i="19"/>
  <c r="T317" i="19"/>
  <c r="T406" i="19"/>
  <c r="AR406" i="19"/>
  <c r="AQ30" i="9"/>
  <c r="S122" i="18"/>
  <c r="S226" i="18"/>
  <c r="S317" i="18"/>
  <c r="S406" i="18"/>
  <c r="AQ406" i="18"/>
  <c r="S122" i="19"/>
  <c r="S226" i="19"/>
  <c r="S317" i="19"/>
  <c r="S406" i="19"/>
  <c r="AQ406" i="19"/>
  <c r="AP30" i="9"/>
  <c r="R122" i="18"/>
  <c r="R226" i="18"/>
  <c r="R317" i="18"/>
  <c r="R406" i="18"/>
  <c r="AP406" i="18"/>
  <c r="R122" i="19"/>
  <c r="R226" i="19"/>
  <c r="R317" i="19"/>
  <c r="R406" i="19"/>
  <c r="AP406" i="19"/>
  <c r="AO30" i="9"/>
  <c r="Q122" i="18"/>
  <c r="Q226" i="18"/>
  <c r="Q317" i="18"/>
  <c r="Q406" i="18"/>
  <c r="AO406" i="18"/>
  <c r="Q122" i="19"/>
  <c r="Q226" i="19"/>
  <c r="Q317" i="19"/>
  <c r="Q406" i="19"/>
  <c r="AO406" i="19"/>
  <c r="AN30" i="9"/>
  <c r="D225" i="18"/>
  <c r="N121" i="18"/>
  <c r="N225" i="18"/>
  <c r="N316" i="18"/>
  <c r="D315" i="18"/>
  <c r="N405" i="18"/>
  <c r="AL121" i="18"/>
  <c r="AL225" i="18"/>
  <c r="AL316" i="18"/>
  <c r="AL405" i="18"/>
  <c r="D225" i="19"/>
  <c r="N121" i="19"/>
  <c r="N225" i="19"/>
  <c r="N316" i="19"/>
  <c r="D315" i="19"/>
  <c r="N405" i="19"/>
  <c r="AL121" i="19"/>
  <c r="AL225" i="19"/>
  <c r="AL316" i="19"/>
  <c r="AL405" i="19"/>
  <c r="BI29" i="9"/>
  <c r="M121" i="18"/>
  <c r="M225" i="18"/>
  <c r="M316" i="18"/>
  <c r="M405" i="18"/>
  <c r="AK121" i="18"/>
  <c r="AK225" i="18"/>
  <c r="AK316" i="18"/>
  <c r="AK405" i="18"/>
  <c r="M121" i="19"/>
  <c r="M225" i="19"/>
  <c r="M316" i="19"/>
  <c r="M405" i="19"/>
  <c r="AK121" i="19"/>
  <c r="AK225" i="19"/>
  <c r="AK316" i="19"/>
  <c r="AK405" i="19"/>
  <c r="BH29" i="9"/>
  <c r="L121" i="18"/>
  <c r="L225" i="18"/>
  <c r="L316" i="18"/>
  <c r="L405" i="18"/>
  <c r="AJ121" i="18"/>
  <c r="AJ225" i="18"/>
  <c r="AJ316" i="18"/>
  <c r="AJ405" i="18"/>
  <c r="L121" i="19"/>
  <c r="L225" i="19"/>
  <c r="L316" i="19"/>
  <c r="L405" i="19"/>
  <c r="AJ121" i="19"/>
  <c r="AJ225" i="19"/>
  <c r="AJ316" i="19"/>
  <c r="AJ405" i="19"/>
  <c r="BG29" i="9"/>
  <c r="K121" i="18"/>
  <c r="K225" i="18"/>
  <c r="K316" i="18"/>
  <c r="K405" i="18"/>
  <c r="AI121" i="18"/>
  <c r="AI225" i="18"/>
  <c r="AI316" i="18"/>
  <c r="AI405" i="18"/>
  <c r="K121" i="19"/>
  <c r="K225" i="19"/>
  <c r="K316" i="19"/>
  <c r="K405" i="19"/>
  <c r="AI121" i="19"/>
  <c r="AI225" i="19"/>
  <c r="AI316" i="19"/>
  <c r="AI405" i="19"/>
  <c r="BF29" i="9"/>
  <c r="J121" i="18"/>
  <c r="J225" i="18"/>
  <c r="J316" i="18"/>
  <c r="J405" i="18"/>
  <c r="AH121" i="18"/>
  <c r="AH225" i="18"/>
  <c r="AH316" i="18"/>
  <c r="AH405" i="18"/>
  <c r="J121" i="19"/>
  <c r="J225" i="19"/>
  <c r="J316" i="19"/>
  <c r="J405" i="19"/>
  <c r="AH121" i="19"/>
  <c r="AH225" i="19"/>
  <c r="AH316" i="19"/>
  <c r="AH405" i="19"/>
  <c r="BE29" i="9"/>
  <c r="I121" i="18"/>
  <c r="I225" i="18"/>
  <c r="I316" i="18"/>
  <c r="I405" i="18"/>
  <c r="AG121" i="18"/>
  <c r="AG225" i="18"/>
  <c r="AG316" i="18"/>
  <c r="AG405" i="18"/>
  <c r="I121" i="19"/>
  <c r="I225" i="19"/>
  <c r="I316" i="19"/>
  <c r="I405" i="19"/>
  <c r="AG121" i="19"/>
  <c r="AG225" i="19"/>
  <c r="AG316" i="19"/>
  <c r="AG405" i="19"/>
  <c r="BD29" i="9"/>
  <c r="H121" i="18"/>
  <c r="H225" i="18"/>
  <c r="H316" i="18"/>
  <c r="H405" i="18"/>
  <c r="AF121" i="18"/>
  <c r="AF225" i="18"/>
  <c r="AF316" i="18"/>
  <c r="AF405" i="18"/>
  <c r="H121" i="19"/>
  <c r="H225" i="19"/>
  <c r="H316" i="19"/>
  <c r="H405" i="19"/>
  <c r="AF121" i="19"/>
  <c r="AF225" i="19"/>
  <c r="AF316" i="19"/>
  <c r="AF405" i="19"/>
  <c r="BC29" i="9"/>
  <c r="G121" i="18"/>
  <c r="G225" i="18"/>
  <c r="G316" i="18"/>
  <c r="G405" i="18"/>
  <c r="AE121" i="18"/>
  <c r="AE225" i="18"/>
  <c r="AE316" i="18"/>
  <c r="AE405" i="18"/>
  <c r="G121" i="19"/>
  <c r="G225" i="19"/>
  <c r="G316" i="19"/>
  <c r="G405" i="19"/>
  <c r="AE121" i="19"/>
  <c r="AE225" i="19"/>
  <c r="AE316" i="19"/>
  <c r="AE405" i="19"/>
  <c r="BB29" i="9"/>
  <c r="F121" i="18"/>
  <c r="F225" i="18"/>
  <c r="F316" i="18"/>
  <c r="F405" i="18"/>
  <c r="AD121" i="18"/>
  <c r="AD225" i="18"/>
  <c r="AD316" i="18"/>
  <c r="AD405" i="18"/>
  <c r="F121" i="19"/>
  <c r="F225" i="19"/>
  <c r="F316" i="19"/>
  <c r="F405" i="19"/>
  <c r="AD121" i="19"/>
  <c r="AD225" i="19"/>
  <c r="AD316" i="19"/>
  <c r="AD405" i="19"/>
  <c r="BA29" i="9"/>
  <c r="E121" i="18"/>
  <c r="E225" i="18"/>
  <c r="E316" i="18"/>
  <c r="E405" i="18"/>
  <c r="AC121" i="18"/>
  <c r="AC225" i="18"/>
  <c r="AC316" i="18"/>
  <c r="AC405" i="18"/>
  <c r="E121" i="19"/>
  <c r="E225" i="19"/>
  <c r="E316" i="19"/>
  <c r="E405" i="19"/>
  <c r="AC121" i="19"/>
  <c r="AC225" i="19"/>
  <c r="AC316" i="19"/>
  <c r="AC405" i="19"/>
  <c r="AZ29" i="9"/>
  <c r="Z121" i="18"/>
  <c r="Z225" i="18"/>
  <c r="Z316" i="18"/>
  <c r="Z405" i="18"/>
  <c r="AX405" i="18"/>
  <c r="Z121" i="19"/>
  <c r="Z225" i="19"/>
  <c r="Z316" i="19"/>
  <c r="Z405" i="19"/>
  <c r="AX405" i="19"/>
  <c r="AW29" i="9"/>
  <c r="Y121" i="18"/>
  <c r="Y225" i="18"/>
  <c r="Y316" i="18"/>
  <c r="Y405" i="18"/>
  <c r="AW405" i="18"/>
  <c r="Y121" i="19"/>
  <c r="Y225" i="19"/>
  <c r="Y316" i="19"/>
  <c r="Y405" i="19"/>
  <c r="AW405" i="19"/>
  <c r="AV29" i="9"/>
  <c r="X121" i="18"/>
  <c r="X225" i="18"/>
  <c r="X316" i="18"/>
  <c r="X405" i="18"/>
  <c r="AV405" i="18"/>
  <c r="X121" i="19"/>
  <c r="X225" i="19"/>
  <c r="X316" i="19"/>
  <c r="X405" i="19"/>
  <c r="AV405" i="19"/>
  <c r="AU29" i="9"/>
  <c r="W121" i="18"/>
  <c r="W225" i="18"/>
  <c r="W316" i="18"/>
  <c r="W405" i="18"/>
  <c r="AU405" i="18"/>
  <c r="W121" i="19"/>
  <c r="W225" i="19"/>
  <c r="W316" i="19"/>
  <c r="W405" i="19"/>
  <c r="AU405" i="19"/>
  <c r="AT29" i="9"/>
  <c r="V121" i="18"/>
  <c r="V225" i="18"/>
  <c r="V316" i="18"/>
  <c r="V405" i="18"/>
  <c r="AT405" i="18"/>
  <c r="V121" i="19"/>
  <c r="V225" i="19"/>
  <c r="V316" i="19"/>
  <c r="V405" i="19"/>
  <c r="AT405" i="19"/>
  <c r="AS29" i="9"/>
  <c r="U121" i="18"/>
  <c r="U225" i="18"/>
  <c r="U316" i="18"/>
  <c r="U405" i="18"/>
  <c r="AS405" i="18"/>
  <c r="U121" i="19"/>
  <c r="U225" i="19"/>
  <c r="U316" i="19"/>
  <c r="U405" i="19"/>
  <c r="AS405" i="19"/>
  <c r="AR29" i="9"/>
  <c r="T121" i="18"/>
  <c r="T225" i="18"/>
  <c r="T316" i="18"/>
  <c r="T405" i="18"/>
  <c r="AR405" i="18"/>
  <c r="T121" i="19"/>
  <c r="T225" i="19"/>
  <c r="T316" i="19"/>
  <c r="T405" i="19"/>
  <c r="AR405" i="19"/>
  <c r="AQ29" i="9"/>
  <c r="S121" i="18"/>
  <c r="S225" i="18"/>
  <c r="S316" i="18"/>
  <c r="S405" i="18"/>
  <c r="AQ405" i="18"/>
  <c r="S121" i="19"/>
  <c r="S225" i="19"/>
  <c r="S316" i="19"/>
  <c r="S405" i="19"/>
  <c r="AQ405" i="19"/>
  <c r="AP29" i="9"/>
  <c r="R121" i="18"/>
  <c r="R225" i="18"/>
  <c r="R316" i="18"/>
  <c r="R405" i="18"/>
  <c r="AP405" i="18"/>
  <c r="R121" i="19"/>
  <c r="R225" i="19"/>
  <c r="R316" i="19"/>
  <c r="R405" i="19"/>
  <c r="AP405" i="19"/>
  <c r="AO29" i="9"/>
  <c r="Q121" i="18"/>
  <c r="Q225" i="18"/>
  <c r="Q316" i="18"/>
  <c r="Q405" i="18"/>
  <c r="AO405" i="18"/>
  <c r="Q121" i="19"/>
  <c r="Q225" i="19"/>
  <c r="Q316" i="19"/>
  <c r="Q405" i="19"/>
  <c r="AO405" i="19"/>
  <c r="AN29" i="9"/>
  <c r="D224" i="18"/>
  <c r="N120" i="18"/>
  <c r="N224" i="18"/>
  <c r="N315" i="18"/>
  <c r="D314" i="18"/>
  <c r="N404" i="18"/>
  <c r="AL120" i="18"/>
  <c r="AL224" i="18"/>
  <c r="AL315" i="18"/>
  <c r="AL404" i="18"/>
  <c r="D224" i="19"/>
  <c r="N120" i="19"/>
  <c r="N224" i="19"/>
  <c r="N315" i="19"/>
  <c r="D314" i="19"/>
  <c r="N404" i="19"/>
  <c r="AL120" i="19"/>
  <c r="AL224" i="19"/>
  <c r="AL315" i="19"/>
  <c r="AL404" i="19"/>
  <c r="BI28" i="9"/>
  <c r="M120" i="18"/>
  <c r="M224" i="18"/>
  <c r="M315" i="18"/>
  <c r="M404" i="18"/>
  <c r="AK120" i="18"/>
  <c r="AK224" i="18"/>
  <c r="AK315" i="18"/>
  <c r="AK404" i="18"/>
  <c r="M120" i="19"/>
  <c r="M224" i="19"/>
  <c r="M315" i="19"/>
  <c r="M404" i="19"/>
  <c r="AK120" i="19"/>
  <c r="AK224" i="19"/>
  <c r="AK315" i="19"/>
  <c r="AK404" i="19"/>
  <c r="BH28" i="9"/>
  <c r="L120" i="18"/>
  <c r="L224" i="18"/>
  <c r="L315" i="18"/>
  <c r="L404" i="18"/>
  <c r="AJ120" i="18"/>
  <c r="AJ224" i="18"/>
  <c r="AJ315" i="18"/>
  <c r="AJ404" i="18"/>
  <c r="L120" i="19"/>
  <c r="L224" i="19"/>
  <c r="L315" i="19"/>
  <c r="L404" i="19"/>
  <c r="AJ120" i="19"/>
  <c r="AJ224" i="19"/>
  <c r="AJ315" i="19"/>
  <c r="AJ404" i="19"/>
  <c r="BG28" i="9"/>
  <c r="K120" i="18"/>
  <c r="K224" i="18"/>
  <c r="K315" i="18"/>
  <c r="K404" i="18"/>
  <c r="AI120" i="18"/>
  <c r="AI224" i="18"/>
  <c r="AI315" i="18"/>
  <c r="AI404" i="18"/>
  <c r="K120" i="19"/>
  <c r="K224" i="19"/>
  <c r="K315" i="19"/>
  <c r="K404" i="19"/>
  <c r="AI120" i="19"/>
  <c r="AI224" i="19"/>
  <c r="AI315" i="19"/>
  <c r="AI404" i="19"/>
  <c r="BF28" i="9"/>
  <c r="J120" i="18"/>
  <c r="J224" i="18"/>
  <c r="J315" i="18"/>
  <c r="J404" i="18"/>
  <c r="AH120" i="18"/>
  <c r="AH224" i="18"/>
  <c r="AH315" i="18"/>
  <c r="AH404" i="18"/>
  <c r="J120" i="19"/>
  <c r="J224" i="19"/>
  <c r="J315" i="19"/>
  <c r="J404" i="19"/>
  <c r="AH120" i="19"/>
  <c r="AH224" i="19"/>
  <c r="AH315" i="19"/>
  <c r="AH404" i="19"/>
  <c r="BE28" i="9"/>
  <c r="I120" i="18"/>
  <c r="I224" i="18"/>
  <c r="I315" i="18"/>
  <c r="I404" i="18"/>
  <c r="AG120" i="18"/>
  <c r="AG224" i="18"/>
  <c r="AG315" i="18"/>
  <c r="AG404" i="18"/>
  <c r="I120" i="19"/>
  <c r="I224" i="19"/>
  <c r="I315" i="19"/>
  <c r="I404" i="19"/>
  <c r="AG120" i="19"/>
  <c r="AG224" i="19"/>
  <c r="AG315" i="19"/>
  <c r="AG404" i="19"/>
  <c r="BD28" i="9"/>
  <c r="H120" i="18"/>
  <c r="H224" i="18"/>
  <c r="H315" i="18"/>
  <c r="H404" i="18"/>
  <c r="AF120" i="18"/>
  <c r="AF224" i="18"/>
  <c r="AF315" i="18"/>
  <c r="AF404" i="18"/>
  <c r="H120" i="19"/>
  <c r="H224" i="19"/>
  <c r="H315" i="19"/>
  <c r="H404" i="19"/>
  <c r="AF120" i="19"/>
  <c r="AF224" i="19"/>
  <c r="AF315" i="19"/>
  <c r="AF404" i="19"/>
  <c r="BC28" i="9"/>
  <c r="G120" i="18"/>
  <c r="G224" i="18"/>
  <c r="G315" i="18"/>
  <c r="G404" i="18"/>
  <c r="AE120" i="18"/>
  <c r="AE224" i="18"/>
  <c r="AE315" i="18"/>
  <c r="AE404" i="18"/>
  <c r="G120" i="19"/>
  <c r="G224" i="19"/>
  <c r="G315" i="19"/>
  <c r="G404" i="19"/>
  <c r="AE120" i="19"/>
  <c r="AE224" i="19"/>
  <c r="AE315" i="19"/>
  <c r="AE404" i="19"/>
  <c r="BB28" i="9"/>
  <c r="F120" i="18"/>
  <c r="F224" i="18"/>
  <c r="F315" i="18"/>
  <c r="F404" i="18"/>
  <c r="AD120" i="18"/>
  <c r="AD224" i="18"/>
  <c r="AD315" i="18"/>
  <c r="AD404" i="18"/>
  <c r="F120" i="19"/>
  <c r="F224" i="19"/>
  <c r="F315" i="19"/>
  <c r="F404" i="19"/>
  <c r="AD120" i="19"/>
  <c r="AD224" i="19"/>
  <c r="AD315" i="19"/>
  <c r="AD404" i="19"/>
  <c r="BA28" i="9"/>
  <c r="E120" i="18"/>
  <c r="E224" i="18"/>
  <c r="E315" i="18"/>
  <c r="E404" i="18"/>
  <c r="AC120" i="18"/>
  <c r="AC224" i="18"/>
  <c r="AC315" i="18"/>
  <c r="AC404" i="18"/>
  <c r="E120" i="19"/>
  <c r="E224" i="19"/>
  <c r="E315" i="19"/>
  <c r="E404" i="19"/>
  <c r="AC120" i="19"/>
  <c r="AC224" i="19"/>
  <c r="AC315" i="19"/>
  <c r="AC404" i="19"/>
  <c r="AZ28" i="9"/>
  <c r="Z120" i="18"/>
  <c r="Z224" i="18"/>
  <c r="Z315" i="18"/>
  <c r="Z404" i="18"/>
  <c r="AX404" i="18"/>
  <c r="Z120" i="19"/>
  <c r="Z224" i="19"/>
  <c r="Z315" i="19"/>
  <c r="Z404" i="19"/>
  <c r="AX404" i="19"/>
  <c r="AW28" i="9"/>
  <c r="Y120" i="18"/>
  <c r="Y224" i="18"/>
  <c r="Y315" i="18"/>
  <c r="Y404" i="18"/>
  <c r="AW404" i="18"/>
  <c r="Y120" i="19"/>
  <c r="Y224" i="19"/>
  <c r="Y315" i="19"/>
  <c r="Y404" i="19"/>
  <c r="AW404" i="19"/>
  <c r="AV28" i="9"/>
  <c r="X120" i="18"/>
  <c r="X224" i="18"/>
  <c r="X315" i="18"/>
  <c r="X404" i="18"/>
  <c r="AV404" i="18"/>
  <c r="X120" i="19"/>
  <c r="X224" i="19"/>
  <c r="X315" i="19"/>
  <c r="X404" i="19"/>
  <c r="AV404" i="19"/>
  <c r="AU28" i="9"/>
  <c r="W120" i="18"/>
  <c r="W224" i="18"/>
  <c r="W315" i="18"/>
  <c r="W404" i="18"/>
  <c r="AU404" i="18"/>
  <c r="W120" i="19"/>
  <c r="W224" i="19"/>
  <c r="W315" i="19"/>
  <c r="W404" i="19"/>
  <c r="AU404" i="19"/>
  <c r="AT28" i="9"/>
  <c r="V120" i="18"/>
  <c r="V224" i="18"/>
  <c r="V315" i="18"/>
  <c r="V404" i="18"/>
  <c r="AT404" i="18"/>
  <c r="V120" i="19"/>
  <c r="V224" i="19"/>
  <c r="V315" i="19"/>
  <c r="V404" i="19"/>
  <c r="AT404" i="19"/>
  <c r="AS28" i="9"/>
  <c r="U120" i="18"/>
  <c r="U224" i="18"/>
  <c r="U315" i="18"/>
  <c r="U404" i="18"/>
  <c r="AS404" i="18"/>
  <c r="U120" i="19"/>
  <c r="U224" i="19"/>
  <c r="U315" i="19"/>
  <c r="U404" i="19"/>
  <c r="AS404" i="19"/>
  <c r="AR28" i="9"/>
  <c r="T120" i="18"/>
  <c r="T224" i="18"/>
  <c r="T315" i="18"/>
  <c r="T404" i="18"/>
  <c r="AR404" i="18"/>
  <c r="T120" i="19"/>
  <c r="T224" i="19"/>
  <c r="T315" i="19"/>
  <c r="T404" i="19"/>
  <c r="AR404" i="19"/>
  <c r="AQ28" i="9"/>
  <c r="S120" i="18"/>
  <c r="S224" i="18"/>
  <c r="S315" i="18"/>
  <c r="S404" i="18"/>
  <c r="AQ404" i="18"/>
  <c r="S120" i="19"/>
  <c r="S224" i="19"/>
  <c r="S315" i="19"/>
  <c r="S404" i="19"/>
  <c r="AQ404" i="19"/>
  <c r="AP28" i="9"/>
  <c r="R120" i="18"/>
  <c r="R224" i="18"/>
  <c r="R315" i="18"/>
  <c r="R404" i="18"/>
  <c r="AP404" i="18"/>
  <c r="R120" i="19"/>
  <c r="R224" i="19"/>
  <c r="R315" i="19"/>
  <c r="R404" i="19"/>
  <c r="AP404" i="19"/>
  <c r="AO28" i="9"/>
  <c r="Q120" i="18"/>
  <c r="Q224" i="18"/>
  <c r="Q315" i="18"/>
  <c r="Q404" i="18"/>
  <c r="AO404" i="18"/>
  <c r="Q120" i="19"/>
  <c r="Q224" i="19"/>
  <c r="Q315" i="19"/>
  <c r="Q404" i="19"/>
  <c r="AO404" i="19"/>
  <c r="AN28" i="9"/>
  <c r="D223" i="18"/>
  <c r="N119" i="18"/>
  <c r="N223" i="18"/>
  <c r="N314" i="18"/>
  <c r="D313" i="18"/>
  <c r="N403" i="18"/>
  <c r="AL119" i="18"/>
  <c r="AL223" i="18"/>
  <c r="AL314" i="18"/>
  <c r="AL403" i="18"/>
  <c r="D223" i="19"/>
  <c r="N119" i="19"/>
  <c r="N223" i="19"/>
  <c r="N314" i="19"/>
  <c r="D313" i="19"/>
  <c r="N403" i="19"/>
  <c r="AL119" i="19"/>
  <c r="AL223" i="19"/>
  <c r="AL314" i="19"/>
  <c r="AL403" i="19"/>
  <c r="BI27" i="9"/>
  <c r="M119" i="18"/>
  <c r="M223" i="18"/>
  <c r="M314" i="18"/>
  <c r="M403" i="18"/>
  <c r="AK119" i="18"/>
  <c r="AK223" i="18"/>
  <c r="AK314" i="18"/>
  <c r="AK403" i="18"/>
  <c r="M119" i="19"/>
  <c r="M223" i="19"/>
  <c r="M314" i="19"/>
  <c r="M403" i="19"/>
  <c r="AK119" i="19"/>
  <c r="AK223" i="19"/>
  <c r="AK314" i="19"/>
  <c r="AK403" i="19"/>
  <c r="BH27" i="9"/>
  <c r="L119" i="18"/>
  <c r="L223" i="18"/>
  <c r="L314" i="18"/>
  <c r="L403" i="18"/>
  <c r="AJ119" i="18"/>
  <c r="AJ223" i="18"/>
  <c r="AJ314" i="18"/>
  <c r="AJ403" i="18"/>
  <c r="L119" i="19"/>
  <c r="L223" i="19"/>
  <c r="L314" i="19"/>
  <c r="L403" i="19"/>
  <c r="AJ119" i="19"/>
  <c r="AJ223" i="19"/>
  <c r="AJ314" i="19"/>
  <c r="AJ403" i="19"/>
  <c r="BG27" i="9"/>
  <c r="K119" i="18"/>
  <c r="K223" i="18"/>
  <c r="K314" i="18"/>
  <c r="K403" i="18"/>
  <c r="AI119" i="18"/>
  <c r="AI223" i="18"/>
  <c r="AI314" i="18"/>
  <c r="AI403" i="18"/>
  <c r="K119" i="19"/>
  <c r="K223" i="19"/>
  <c r="K314" i="19"/>
  <c r="K403" i="19"/>
  <c r="AI119" i="19"/>
  <c r="AI223" i="19"/>
  <c r="AI314" i="19"/>
  <c r="AI403" i="19"/>
  <c r="BF27" i="9"/>
  <c r="J119" i="18"/>
  <c r="J223" i="18"/>
  <c r="J314" i="18"/>
  <c r="J403" i="18"/>
  <c r="AH119" i="18"/>
  <c r="AH223" i="18"/>
  <c r="AH314" i="18"/>
  <c r="AH403" i="18"/>
  <c r="J119" i="19"/>
  <c r="J223" i="19"/>
  <c r="J314" i="19"/>
  <c r="J403" i="19"/>
  <c r="AH119" i="19"/>
  <c r="AH223" i="19"/>
  <c r="AH314" i="19"/>
  <c r="AH403" i="19"/>
  <c r="BE27" i="9"/>
  <c r="I119" i="18"/>
  <c r="I223" i="18"/>
  <c r="I314" i="18"/>
  <c r="I403" i="18"/>
  <c r="AG119" i="18"/>
  <c r="AG223" i="18"/>
  <c r="AG314" i="18"/>
  <c r="AG403" i="18"/>
  <c r="I119" i="19"/>
  <c r="I223" i="19"/>
  <c r="I314" i="19"/>
  <c r="I403" i="19"/>
  <c r="AG119" i="19"/>
  <c r="AG223" i="19"/>
  <c r="AG314" i="19"/>
  <c r="AG403" i="19"/>
  <c r="BD27" i="9"/>
  <c r="H119" i="18"/>
  <c r="H223" i="18"/>
  <c r="H314" i="18"/>
  <c r="H403" i="18"/>
  <c r="AF119" i="18"/>
  <c r="AF223" i="18"/>
  <c r="AF314" i="18"/>
  <c r="AF403" i="18"/>
  <c r="H119" i="19"/>
  <c r="H223" i="19"/>
  <c r="H314" i="19"/>
  <c r="H403" i="19"/>
  <c r="AF119" i="19"/>
  <c r="AF223" i="19"/>
  <c r="AF314" i="19"/>
  <c r="AF403" i="19"/>
  <c r="BC27" i="9"/>
  <c r="G119" i="18"/>
  <c r="G223" i="18"/>
  <c r="G314" i="18"/>
  <c r="G403" i="18"/>
  <c r="AE119" i="18"/>
  <c r="AE223" i="18"/>
  <c r="AE314" i="18"/>
  <c r="AE403" i="18"/>
  <c r="G119" i="19"/>
  <c r="G223" i="19"/>
  <c r="G314" i="19"/>
  <c r="G403" i="19"/>
  <c r="AE119" i="19"/>
  <c r="AE223" i="19"/>
  <c r="AE314" i="19"/>
  <c r="AE403" i="19"/>
  <c r="BB27" i="9"/>
  <c r="F119" i="18"/>
  <c r="F223" i="18"/>
  <c r="F314" i="18"/>
  <c r="F403" i="18"/>
  <c r="AD119" i="18"/>
  <c r="AD223" i="18"/>
  <c r="AD314" i="18"/>
  <c r="AD403" i="18"/>
  <c r="F119" i="19"/>
  <c r="F223" i="19"/>
  <c r="F314" i="19"/>
  <c r="F403" i="19"/>
  <c r="AD119" i="19"/>
  <c r="AD223" i="19"/>
  <c r="AD314" i="19"/>
  <c r="AD403" i="19"/>
  <c r="BA27" i="9"/>
  <c r="E119" i="18"/>
  <c r="E223" i="18"/>
  <c r="E314" i="18"/>
  <c r="E403" i="18"/>
  <c r="AC119" i="18"/>
  <c r="AC223" i="18"/>
  <c r="AC314" i="18"/>
  <c r="AC403" i="18"/>
  <c r="E119" i="19"/>
  <c r="E223" i="19"/>
  <c r="E314" i="19"/>
  <c r="E403" i="19"/>
  <c r="AC119" i="19"/>
  <c r="AC223" i="19"/>
  <c r="AC314" i="19"/>
  <c r="AC403" i="19"/>
  <c r="AZ27" i="9"/>
  <c r="Z119" i="18"/>
  <c r="Z223" i="18"/>
  <c r="Z314" i="18"/>
  <c r="Z403" i="18"/>
  <c r="AX403" i="18"/>
  <c r="Z119" i="19"/>
  <c r="Z223" i="19"/>
  <c r="Z314" i="19"/>
  <c r="Z403" i="19"/>
  <c r="AX403" i="19"/>
  <c r="AW27" i="9"/>
  <c r="Y119" i="18"/>
  <c r="Y223" i="18"/>
  <c r="Y314" i="18"/>
  <c r="Y403" i="18"/>
  <c r="AW403" i="18"/>
  <c r="Y119" i="19"/>
  <c r="Y223" i="19"/>
  <c r="Y314" i="19"/>
  <c r="Y403" i="19"/>
  <c r="AW403" i="19"/>
  <c r="AV27" i="9"/>
  <c r="X119" i="18"/>
  <c r="X223" i="18"/>
  <c r="X314" i="18"/>
  <c r="X403" i="18"/>
  <c r="AV403" i="18"/>
  <c r="X119" i="19"/>
  <c r="X223" i="19"/>
  <c r="X314" i="19"/>
  <c r="X403" i="19"/>
  <c r="AV403" i="19"/>
  <c r="AU27" i="9"/>
  <c r="W119" i="18"/>
  <c r="W223" i="18"/>
  <c r="W314" i="18"/>
  <c r="W403" i="18"/>
  <c r="AU403" i="18"/>
  <c r="W119" i="19"/>
  <c r="W223" i="19"/>
  <c r="W314" i="19"/>
  <c r="W403" i="19"/>
  <c r="AU403" i="19"/>
  <c r="AT27" i="9"/>
  <c r="V119" i="18"/>
  <c r="V223" i="18"/>
  <c r="V314" i="18"/>
  <c r="V403" i="18"/>
  <c r="AT403" i="18"/>
  <c r="V119" i="19"/>
  <c r="V223" i="19"/>
  <c r="V314" i="19"/>
  <c r="V403" i="19"/>
  <c r="AT403" i="19"/>
  <c r="AS27" i="9"/>
  <c r="U119" i="18"/>
  <c r="U223" i="18"/>
  <c r="U314" i="18"/>
  <c r="U403" i="18"/>
  <c r="AS403" i="18"/>
  <c r="U119" i="19"/>
  <c r="U223" i="19"/>
  <c r="U314" i="19"/>
  <c r="U403" i="19"/>
  <c r="AS403" i="19"/>
  <c r="AR27" i="9"/>
  <c r="T119" i="18"/>
  <c r="T223" i="18"/>
  <c r="T314" i="18"/>
  <c r="T403" i="18"/>
  <c r="AR403" i="18"/>
  <c r="T119" i="19"/>
  <c r="T223" i="19"/>
  <c r="T314" i="19"/>
  <c r="T403" i="19"/>
  <c r="AR403" i="19"/>
  <c r="AQ27" i="9"/>
  <c r="S119" i="18"/>
  <c r="S223" i="18"/>
  <c r="S314" i="18"/>
  <c r="S403" i="18"/>
  <c r="AQ403" i="18"/>
  <c r="S119" i="19"/>
  <c r="S223" i="19"/>
  <c r="S314" i="19"/>
  <c r="S403" i="19"/>
  <c r="AQ403" i="19"/>
  <c r="AP27" i="9"/>
  <c r="R119" i="18"/>
  <c r="R223" i="18"/>
  <c r="R314" i="18"/>
  <c r="R403" i="18"/>
  <c r="AP403" i="18"/>
  <c r="R119" i="19"/>
  <c r="R223" i="19"/>
  <c r="R314" i="19"/>
  <c r="R403" i="19"/>
  <c r="AP403" i="19"/>
  <c r="AO27" i="9"/>
  <c r="Q119" i="18"/>
  <c r="Q223" i="18"/>
  <c r="Q314" i="18"/>
  <c r="Q403" i="18"/>
  <c r="AO403" i="18"/>
  <c r="Q119" i="19"/>
  <c r="Q223" i="19"/>
  <c r="Q314" i="19"/>
  <c r="Q403" i="19"/>
  <c r="AO403" i="19"/>
  <c r="AN27" i="9"/>
  <c r="D222" i="18"/>
  <c r="N118" i="18"/>
  <c r="N222" i="18"/>
  <c r="N313" i="18"/>
  <c r="D312" i="18"/>
  <c r="N402" i="18"/>
  <c r="AL118" i="18"/>
  <c r="AL222" i="18"/>
  <c r="AL313" i="18"/>
  <c r="AL402" i="18"/>
  <c r="D222" i="19"/>
  <c r="N118" i="19"/>
  <c r="N222" i="19"/>
  <c r="N313" i="19"/>
  <c r="D312" i="19"/>
  <c r="N402" i="19"/>
  <c r="AL118" i="19"/>
  <c r="AL222" i="19"/>
  <c r="AL313" i="19"/>
  <c r="AL402" i="19"/>
  <c r="BI26" i="9"/>
  <c r="M118" i="18"/>
  <c r="M222" i="18"/>
  <c r="M313" i="18"/>
  <c r="M402" i="18"/>
  <c r="AK118" i="18"/>
  <c r="AK222" i="18"/>
  <c r="AK313" i="18"/>
  <c r="AK402" i="18"/>
  <c r="M118" i="19"/>
  <c r="M222" i="19"/>
  <c r="M313" i="19"/>
  <c r="M402" i="19"/>
  <c r="AK118" i="19"/>
  <c r="AK222" i="19"/>
  <c r="AK313" i="19"/>
  <c r="AK402" i="19"/>
  <c r="BH26" i="9"/>
  <c r="L118" i="18"/>
  <c r="L222" i="18"/>
  <c r="L313" i="18"/>
  <c r="L402" i="18"/>
  <c r="AJ118" i="18"/>
  <c r="AJ222" i="18"/>
  <c r="AJ313" i="18"/>
  <c r="AJ402" i="18"/>
  <c r="L118" i="19"/>
  <c r="L222" i="19"/>
  <c r="L313" i="19"/>
  <c r="L402" i="19"/>
  <c r="AJ118" i="19"/>
  <c r="AJ222" i="19"/>
  <c r="AJ313" i="19"/>
  <c r="AJ402" i="19"/>
  <c r="BG26" i="9"/>
  <c r="K118" i="18"/>
  <c r="K222" i="18"/>
  <c r="K313" i="18"/>
  <c r="K402" i="18"/>
  <c r="AI118" i="18"/>
  <c r="AI222" i="18"/>
  <c r="AI313" i="18"/>
  <c r="AI402" i="18"/>
  <c r="K118" i="19"/>
  <c r="K222" i="19"/>
  <c r="K313" i="19"/>
  <c r="K402" i="19"/>
  <c r="AI118" i="19"/>
  <c r="AI222" i="19"/>
  <c r="AI313" i="19"/>
  <c r="AI402" i="19"/>
  <c r="BF26" i="9"/>
  <c r="J118" i="18"/>
  <c r="J222" i="18"/>
  <c r="J313" i="18"/>
  <c r="J402" i="18"/>
  <c r="AH118" i="18"/>
  <c r="AH222" i="18"/>
  <c r="AH313" i="18"/>
  <c r="AH402" i="18"/>
  <c r="J118" i="19"/>
  <c r="J222" i="19"/>
  <c r="J313" i="19"/>
  <c r="J402" i="19"/>
  <c r="AH118" i="19"/>
  <c r="AH222" i="19"/>
  <c r="AH313" i="19"/>
  <c r="AH402" i="19"/>
  <c r="BE26" i="9"/>
  <c r="I118" i="18"/>
  <c r="I222" i="18"/>
  <c r="I313" i="18"/>
  <c r="I402" i="18"/>
  <c r="AG118" i="18"/>
  <c r="AG222" i="18"/>
  <c r="AG313" i="18"/>
  <c r="AG402" i="18"/>
  <c r="I118" i="19"/>
  <c r="I222" i="19"/>
  <c r="I313" i="19"/>
  <c r="I402" i="19"/>
  <c r="AG118" i="19"/>
  <c r="AG222" i="19"/>
  <c r="AG313" i="19"/>
  <c r="AG402" i="19"/>
  <c r="BD26" i="9"/>
  <c r="H118" i="18"/>
  <c r="H222" i="18"/>
  <c r="H313" i="18"/>
  <c r="H402" i="18"/>
  <c r="AF118" i="18"/>
  <c r="AF222" i="18"/>
  <c r="AF313" i="18"/>
  <c r="AF402" i="18"/>
  <c r="H118" i="19"/>
  <c r="H222" i="19"/>
  <c r="H313" i="19"/>
  <c r="H402" i="19"/>
  <c r="AF118" i="19"/>
  <c r="AF222" i="19"/>
  <c r="AF313" i="19"/>
  <c r="AF402" i="19"/>
  <c r="BC26" i="9"/>
  <c r="G118" i="18"/>
  <c r="G222" i="18"/>
  <c r="G313" i="18"/>
  <c r="G402" i="18"/>
  <c r="AE118" i="18"/>
  <c r="AE222" i="18"/>
  <c r="AE313" i="18"/>
  <c r="AE402" i="18"/>
  <c r="G118" i="19"/>
  <c r="G222" i="19"/>
  <c r="G313" i="19"/>
  <c r="G402" i="19"/>
  <c r="AE118" i="19"/>
  <c r="AE222" i="19"/>
  <c r="AE313" i="19"/>
  <c r="AE402" i="19"/>
  <c r="BB26" i="9"/>
  <c r="F118" i="18"/>
  <c r="F222" i="18"/>
  <c r="F313" i="18"/>
  <c r="F402" i="18"/>
  <c r="AD118" i="18"/>
  <c r="AD222" i="18"/>
  <c r="AD313" i="18"/>
  <c r="AD402" i="18"/>
  <c r="F118" i="19"/>
  <c r="F222" i="19"/>
  <c r="F313" i="19"/>
  <c r="F402" i="19"/>
  <c r="AD118" i="19"/>
  <c r="AD222" i="19"/>
  <c r="AD313" i="19"/>
  <c r="AD402" i="19"/>
  <c r="BA26" i="9"/>
  <c r="E118" i="18"/>
  <c r="E222" i="18"/>
  <c r="E313" i="18"/>
  <c r="E402" i="18"/>
  <c r="AC118" i="18"/>
  <c r="AC222" i="18"/>
  <c r="AC313" i="18"/>
  <c r="AC402" i="18"/>
  <c r="E118" i="19"/>
  <c r="E222" i="19"/>
  <c r="E313" i="19"/>
  <c r="E402" i="19"/>
  <c r="AC118" i="19"/>
  <c r="AC222" i="19"/>
  <c r="AC313" i="19"/>
  <c r="AC402" i="19"/>
  <c r="AZ26" i="9"/>
  <c r="Z118" i="18"/>
  <c r="Z222" i="18"/>
  <c r="Z313" i="18"/>
  <c r="Z402" i="18"/>
  <c r="AX402" i="18"/>
  <c r="Z118" i="19"/>
  <c r="Z222" i="19"/>
  <c r="Z313" i="19"/>
  <c r="Z402" i="19"/>
  <c r="AX402" i="19"/>
  <c r="AW26" i="9"/>
  <c r="Y118" i="18"/>
  <c r="Y222" i="18"/>
  <c r="Y313" i="18"/>
  <c r="Y402" i="18"/>
  <c r="AW402" i="18"/>
  <c r="Y118" i="19"/>
  <c r="Y222" i="19"/>
  <c r="Y313" i="19"/>
  <c r="Y402" i="19"/>
  <c r="AW402" i="19"/>
  <c r="AV26" i="9"/>
  <c r="X118" i="18"/>
  <c r="X222" i="18"/>
  <c r="X313" i="18"/>
  <c r="X402" i="18"/>
  <c r="AV402" i="18"/>
  <c r="X118" i="19"/>
  <c r="X222" i="19"/>
  <c r="X313" i="19"/>
  <c r="X402" i="19"/>
  <c r="AV402" i="19"/>
  <c r="AU26" i="9"/>
  <c r="W118" i="18"/>
  <c r="W222" i="18"/>
  <c r="W313" i="18"/>
  <c r="W402" i="18"/>
  <c r="AU402" i="18"/>
  <c r="W118" i="19"/>
  <c r="W222" i="19"/>
  <c r="W313" i="19"/>
  <c r="W402" i="19"/>
  <c r="AU402" i="19"/>
  <c r="AT26" i="9"/>
  <c r="V118" i="18"/>
  <c r="V222" i="18"/>
  <c r="V313" i="18"/>
  <c r="V402" i="18"/>
  <c r="AT402" i="18"/>
  <c r="V118" i="19"/>
  <c r="V222" i="19"/>
  <c r="V313" i="19"/>
  <c r="V402" i="19"/>
  <c r="AT402" i="19"/>
  <c r="AS26" i="9"/>
  <c r="U118" i="18"/>
  <c r="U222" i="18"/>
  <c r="U313" i="18"/>
  <c r="U402" i="18"/>
  <c r="AS402" i="18"/>
  <c r="U118" i="19"/>
  <c r="U222" i="19"/>
  <c r="U313" i="19"/>
  <c r="U402" i="19"/>
  <c r="AS402" i="19"/>
  <c r="AR26" i="9"/>
  <c r="T118" i="18"/>
  <c r="T222" i="18"/>
  <c r="T313" i="18"/>
  <c r="T402" i="18"/>
  <c r="AR402" i="18"/>
  <c r="T118" i="19"/>
  <c r="T222" i="19"/>
  <c r="T313" i="19"/>
  <c r="T402" i="19"/>
  <c r="AR402" i="19"/>
  <c r="AQ26" i="9"/>
  <c r="S118" i="18"/>
  <c r="S222" i="18"/>
  <c r="S313" i="18"/>
  <c r="S402" i="18"/>
  <c r="AQ402" i="18"/>
  <c r="S118" i="19"/>
  <c r="S222" i="19"/>
  <c r="S313" i="19"/>
  <c r="S402" i="19"/>
  <c r="AQ402" i="19"/>
  <c r="AP26" i="9"/>
  <c r="R118" i="18"/>
  <c r="R222" i="18"/>
  <c r="R313" i="18"/>
  <c r="R402" i="18"/>
  <c r="AP402" i="18"/>
  <c r="R118" i="19"/>
  <c r="R222" i="19"/>
  <c r="R313" i="19"/>
  <c r="R402" i="19"/>
  <c r="AP402" i="19"/>
  <c r="AO26" i="9"/>
  <c r="Q118" i="18"/>
  <c r="Q222" i="18"/>
  <c r="Q313" i="18"/>
  <c r="Q402" i="18"/>
  <c r="AO402" i="18"/>
  <c r="Q118" i="19"/>
  <c r="Q222" i="19"/>
  <c r="Q313" i="19"/>
  <c r="Q402" i="19"/>
  <c r="AO402" i="19"/>
  <c r="AN26" i="9"/>
  <c r="D107" i="18"/>
  <c r="D108" i="18"/>
  <c r="D109" i="18"/>
  <c r="D110" i="18"/>
  <c r="D111" i="18"/>
  <c r="D112" i="18"/>
  <c r="D113" i="18"/>
  <c r="D114" i="18"/>
  <c r="D115" i="18"/>
  <c r="D116" i="18"/>
  <c r="D117" i="18"/>
  <c r="D221" i="18"/>
  <c r="N117" i="18"/>
  <c r="N221" i="18"/>
  <c r="N312" i="18"/>
  <c r="D311" i="18"/>
  <c r="N401" i="18"/>
  <c r="AL117" i="18"/>
  <c r="AL221" i="18"/>
  <c r="AL312" i="18"/>
  <c r="AL401" i="18"/>
  <c r="D107" i="19"/>
  <c r="D108" i="19"/>
  <c r="D109" i="19"/>
  <c r="D110" i="19"/>
  <c r="D111" i="19"/>
  <c r="D112" i="19"/>
  <c r="D113" i="19"/>
  <c r="D114" i="19"/>
  <c r="D115" i="19"/>
  <c r="D116" i="19"/>
  <c r="D117" i="19"/>
  <c r="D221" i="19"/>
  <c r="N117" i="19"/>
  <c r="N221" i="19"/>
  <c r="N312" i="19"/>
  <c r="D311" i="19"/>
  <c r="N401" i="19"/>
  <c r="AL117" i="19"/>
  <c r="AL221" i="19"/>
  <c r="AL312" i="19"/>
  <c r="AL401" i="19"/>
  <c r="BI25" i="9"/>
  <c r="M117" i="18"/>
  <c r="M221" i="18"/>
  <c r="M312" i="18"/>
  <c r="M401" i="18"/>
  <c r="AK117" i="18"/>
  <c r="AK221" i="18"/>
  <c r="AK312" i="18"/>
  <c r="AK401" i="18"/>
  <c r="M117" i="19"/>
  <c r="M221" i="19"/>
  <c r="M312" i="19"/>
  <c r="M401" i="19"/>
  <c r="AK117" i="19"/>
  <c r="AK221" i="19"/>
  <c r="AK312" i="19"/>
  <c r="AK401" i="19"/>
  <c r="BH25" i="9"/>
  <c r="L117" i="18"/>
  <c r="L221" i="18"/>
  <c r="L312" i="18"/>
  <c r="L401" i="18"/>
  <c r="AJ117" i="18"/>
  <c r="AJ221" i="18"/>
  <c r="AJ312" i="18"/>
  <c r="AJ401" i="18"/>
  <c r="L117" i="19"/>
  <c r="L221" i="19"/>
  <c r="L312" i="19"/>
  <c r="L401" i="19"/>
  <c r="AJ117" i="19"/>
  <c r="AJ221" i="19"/>
  <c r="AJ312" i="19"/>
  <c r="AJ401" i="19"/>
  <c r="BG25" i="9"/>
  <c r="K117" i="18"/>
  <c r="K221" i="18"/>
  <c r="K312" i="18"/>
  <c r="K401" i="18"/>
  <c r="AI117" i="18"/>
  <c r="AI221" i="18"/>
  <c r="AI312" i="18"/>
  <c r="AI401" i="18"/>
  <c r="K117" i="19"/>
  <c r="K221" i="19"/>
  <c r="K312" i="19"/>
  <c r="K401" i="19"/>
  <c r="AI117" i="19"/>
  <c r="AI221" i="19"/>
  <c r="AI312" i="19"/>
  <c r="AI401" i="19"/>
  <c r="BF25" i="9"/>
  <c r="J117" i="18"/>
  <c r="J221" i="18"/>
  <c r="J312" i="18"/>
  <c r="J401" i="18"/>
  <c r="AH117" i="18"/>
  <c r="AH221" i="18"/>
  <c r="AH312" i="18"/>
  <c r="AH401" i="18"/>
  <c r="J117" i="19"/>
  <c r="J221" i="19"/>
  <c r="J312" i="19"/>
  <c r="J401" i="19"/>
  <c r="AH117" i="19"/>
  <c r="AH221" i="19"/>
  <c r="AH312" i="19"/>
  <c r="AH401" i="19"/>
  <c r="BE25" i="9"/>
  <c r="I117" i="18"/>
  <c r="I221" i="18"/>
  <c r="I312" i="18"/>
  <c r="I401" i="18"/>
  <c r="AG117" i="18"/>
  <c r="AG221" i="18"/>
  <c r="AG312" i="18"/>
  <c r="AG401" i="18"/>
  <c r="I117" i="19"/>
  <c r="I221" i="19"/>
  <c r="I312" i="19"/>
  <c r="I401" i="19"/>
  <c r="AG117" i="19"/>
  <c r="AG221" i="19"/>
  <c r="AG312" i="19"/>
  <c r="AG401" i="19"/>
  <c r="BD25" i="9"/>
  <c r="H117" i="18"/>
  <c r="H221" i="18"/>
  <c r="H312" i="18"/>
  <c r="H401" i="18"/>
  <c r="AF117" i="18"/>
  <c r="AF221" i="18"/>
  <c r="AF312" i="18"/>
  <c r="AF401" i="18"/>
  <c r="H117" i="19"/>
  <c r="H221" i="19"/>
  <c r="H312" i="19"/>
  <c r="H401" i="19"/>
  <c r="AF117" i="19"/>
  <c r="AF221" i="19"/>
  <c r="AF312" i="19"/>
  <c r="AF401" i="19"/>
  <c r="BC25" i="9"/>
  <c r="G117" i="18"/>
  <c r="G221" i="18"/>
  <c r="G312" i="18"/>
  <c r="G401" i="18"/>
  <c r="AE117" i="18"/>
  <c r="AE221" i="18"/>
  <c r="AE312" i="18"/>
  <c r="AE401" i="18"/>
  <c r="G117" i="19"/>
  <c r="G221" i="19"/>
  <c r="G312" i="19"/>
  <c r="G401" i="19"/>
  <c r="AE117" i="19"/>
  <c r="AE221" i="19"/>
  <c r="AE312" i="19"/>
  <c r="AE401" i="19"/>
  <c r="BB25" i="9"/>
  <c r="F117" i="18"/>
  <c r="F221" i="18"/>
  <c r="F312" i="18"/>
  <c r="F401" i="18"/>
  <c r="AD117" i="18"/>
  <c r="AD221" i="18"/>
  <c r="AD312" i="18"/>
  <c r="AD401" i="18"/>
  <c r="F117" i="19"/>
  <c r="F221" i="19"/>
  <c r="F312" i="19"/>
  <c r="F401" i="19"/>
  <c r="AD117" i="19"/>
  <c r="AD221" i="19"/>
  <c r="AD312" i="19"/>
  <c r="AD401" i="19"/>
  <c r="BA25" i="9"/>
  <c r="E117" i="18"/>
  <c r="E221" i="18"/>
  <c r="E312" i="18"/>
  <c r="E401" i="18"/>
  <c r="AB107" i="18"/>
  <c r="AB108" i="18"/>
  <c r="AB109" i="18"/>
  <c r="AB110" i="18"/>
  <c r="AB111" i="18"/>
  <c r="AB112" i="18"/>
  <c r="AB113" i="18"/>
  <c r="AB114" i="18"/>
  <c r="AB115" i="18"/>
  <c r="AB116" i="18"/>
  <c r="AB117" i="18"/>
  <c r="AC117" i="18"/>
  <c r="AC221" i="18"/>
  <c r="AC312" i="18"/>
  <c r="AC401" i="18"/>
  <c r="E117" i="19"/>
  <c r="E221" i="19"/>
  <c r="E312" i="19"/>
  <c r="E401" i="19"/>
  <c r="AB107" i="19"/>
  <c r="AB108" i="19"/>
  <c r="AB109" i="19"/>
  <c r="AB110" i="19"/>
  <c r="AB111" i="19"/>
  <c r="AB112" i="19"/>
  <c r="AB113" i="19"/>
  <c r="AB114" i="19"/>
  <c r="AB115" i="19"/>
  <c r="AB116" i="19"/>
  <c r="AB117" i="19"/>
  <c r="AC117" i="19"/>
  <c r="AC221" i="19"/>
  <c r="AC312" i="19"/>
  <c r="AC401" i="19"/>
  <c r="AZ25" i="9"/>
  <c r="Z117" i="18"/>
  <c r="Z221" i="18"/>
  <c r="Z312" i="18"/>
  <c r="Z401" i="18"/>
  <c r="AX401" i="18"/>
  <c r="Z117" i="19"/>
  <c r="Z221" i="19"/>
  <c r="Z312" i="19"/>
  <c r="Z401" i="19"/>
  <c r="AX401" i="19"/>
  <c r="AW25" i="9"/>
  <c r="Y117" i="18"/>
  <c r="Y221" i="18"/>
  <c r="Y312" i="18"/>
  <c r="Y401" i="18"/>
  <c r="AW401" i="18"/>
  <c r="Y117" i="19"/>
  <c r="Y221" i="19"/>
  <c r="Y312" i="19"/>
  <c r="Y401" i="19"/>
  <c r="AW401" i="19"/>
  <c r="AV25" i="9"/>
  <c r="X117" i="18"/>
  <c r="X221" i="18"/>
  <c r="X312" i="18"/>
  <c r="X401" i="18"/>
  <c r="AV401" i="18"/>
  <c r="X117" i="19"/>
  <c r="X221" i="19"/>
  <c r="X312" i="19"/>
  <c r="X401" i="19"/>
  <c r="AV401" i="19"/>
  <c r="AU25" i="9"/>
  <c r="W117" i="18"/>
  <c r="W221" i="18"/>
  <c r="W312" i="18"/>
  <c r="W401" i="18"/>
  <c r="AU401" i="18"/>
  <c r="W117" i="19"/>
  <c r="W221" i="19"/>
  <c r="W312" i="19"/>
  <c r="W401" i="19"/>
  <c r="AU401" i="19"/>
  <c r="AT25" i="9"/>
  <c r="V117" i="18"/>
  <c r="V221" i="18"/>
  <c r="V312" i="18"/>
  <c r="V401" i="18"/>
  <c r="AT401" i="18"/>
  <c r="V117" i="19"/>
  <c r="V221" i="19"/>
  <c r="V312" i="19"/>
  <c r="V401" i="19"/>
  <c r="AT401" i="19"/>
  <c r="AS25" i="9"/>
  <c r="U117" i="18"/>
  <c r="U221" i="18"/>
  <c r="U312" i="18"/>
  <c r="U401" i="18"/>
  <c r="AS401" i="18"/>
  <c r="U117" i="19"/>
  <c r="U221" i="19"/>
  <c r="U312" i="19"/>
  <c r="U401" i="19"/>
  <c r="AS401" i="19"/>
  <c r="AR25" i="9"/>
  <c r="T117" i="18"/>
  <c r="T221" i="18"/>
  <c r="T312" i="18"/>
  <c r="T401" i="18"/>
  <c r="AR401" i="18"/>
  <c r="T117" i="19"/>
  <c r="T221" i="19"/>
  <c r="T312" i="19"/>
  <c r="T401" i="19"/>
  <c r="AR401" i="19"/>
  <c r="AQ25" i="9"/>
  <c r="S117" i="18"/>
  <c r="S221" i="18"/>
  <c r="S312" i="18"/>
  <c r="S401" i="18"/>
  <c r="AQ401" i="18"/>
  <c r="S117" i="19"/>
  <c r="S221" i="19"/>
  <c r="S312" i="19"/>
  <c r="S401" i="19"/>
  <c r="AQ401" i="19"/>
  <c r="AP25" i="9"/>
  <c r="R117" i="18"/>
  <c r="R221" i="18"/>
  <c r="R312" i="18"/>
  <c r="R401" i="18"/>
  <c r="AP401" i="18"/>
  <c r="R117" i="19"/>
  <c r="R221" i="19"/>
  <c r="R312" i="19"/>
  <c r="R401" i="19"/>
  <c r="AP401" i="19"/>
  <c r="AO25" i="9"/>
  <c r="P107" i="18"/>
  <c r="P108" i="18"/>
  <c r="P109" i="18"/>
  <c r="P110" i="18"/>
  <c r="P111" i="18"/>
  <c r="P112" i="18"/>
  <c r="P113" i="18"/>
  <c r="P114" i="18"/>
  <c r="P115" i="18"/>
  <c r="P116" i="18"/>
  <c r="P117" i="18"/>
  <c r="Q117" i="18"/>
  <c r="Q221" i="18"/>
  <c r="Q312" i="18"/>
  <c r="Q401" i="18"/>
  <c r="AO401" i="18"/>
  <c r="P107" i="19"/>
  <c r="P108" i="19"/>
  <c r="P109" i="19"/>
  <c r="P110" i="19"/>
  <c r="P111" i="19"/>
  <c r="P112" i="19"/>
  <c r="P113" i="19"/>
  <c r="P114" i="19"/>
  <c r="P115" i="19"/>
  <c r="P116" i="19"/>
  <c r="P117" i="19"/>
  <c r="Q117" i="19"/>
  <c r="Q221" i="19"/>
  <c r="Q312" i="19"/>
  <c r="Q401" i="19"/>
  <c r="AO401" i="19"/>
  <c r="AN25" i="9"/>
  <c r="D220" i="18"/>
  <c r="N116" i="18"/>
  <c r="N220" i="18"/>
  <c r="N311" i="18"/>
  <c r="D310" i="18"/>
  <c r="N400" i="18"/>
  <c r="AL116" i="18"/>
  <c r="AL220" i="18"/>
  <c r="AL311" i="18"/>
  <c r="AL400" i="18"/>
  <c r="D220" i="19"/>
  <c r="N116" i="19"/>
  <c r="N220" i="19"/>
  <c r="N311" i="19"/>
  <c r="D310" i="19"/>
  <c r="N400" i="19"/>
  <c r="AL116" i="19"/>
  <c r="AL220" i="19"/>
  <c r="AL311" i="19"/>
  <c r="AL400" i="19"/>
  <c r="BI24" i="9"/>
  <c r="M116" i="18"/>
  <c r="M220" i="18"/>
  <c r="M311" i="18"/>
  <c r="M400" i="18"/>
  <c r="AK116" i="18"/>
  <c r="AK220" i="18"/>
  <c r="AK311" i="18"/>
  <c r="AK400" i="18"/>
  <c r="M116" i="19"/>
  <c r="M220" i="19"/>
  <c r="M311" i="19"/>
  <c r="M400" i="19"/>
  <c r="AK116" i="19"/>
  <c r="AK220" i="19"/>
  <c r="AK311" i="19"/>
  <c r="AK400" i="19"/>
  <c r="BH24" i="9"/>
  <c r="L116" i="18"/>
  <c r="L220" i="18"/>
  <c r="L311" i="18"/>
  <c r="L400" i="18"/>
  <c r="AJ116" i="18"/>
  <c r="AJ220" i="18"/>
  <c r="AJ311" i="18"/>
  <c r="AJ400" i="18"/>
  <c r="L116" i="19"/>
  <c r="L220" i="19"/>
  <c r="L311" i="19"/>
  <c r="L400" i="19"/>
  <c r="AJ116" i="19"/>
  <c r="AJ220" i="19"/>
  <c r="AJ311" i="19"/>
  <c r="AJ400" i="19"/>
  <c r="BG24" i="9"/>
  <c r="K116" i="18"/>
  <c r="K220" i="18"/>
  <c r="K311" i="18"/>
  <c r="K400" i="18"/>
  <c r="AI116" i="18"/>
  <c r="AI220" i="18"/>
  <c r="AI311" i="18"/>
  <c r="AI400" i="18"/>
  <c r="K116" i="19"/>
  <c r="K220" i="19"/>
  <c r="K311" i="19"/>
  <c r="K400" i="19"/>
  <c r="AI116" i="19"/>
  <c r="AI220" i="19"/>
  <c r="AI311" i="19"/>
  <c r="AI400" i="19"/>
  <c r="BF24" i="9"/>
  <c r="J116" i="18"/>
  <c r="J220" i="18"/>
  <c r="J311" i="18"/>
  <c r="J400" i="18"/>
  <c r="AH116" i="18"/>
  <c r="AH220" i="18"/>
  <c r="AH311" i="18"/>
  <c r="AH400" i="18"/>
  <c r="J116" i="19"/>
  <c r="J220" i="19"/>
  <c r="J311" i="19"/>
  <c r="J400" i="19"/>
  <c r="AH116" i="19"/>
  <c r="AH220" i="19"/>
  <c r="AH311" i="19"/>
  <c r="AH400" i="19"/>
  <c r="BE24" i="9"/>
  <c r="I116" i="18"/>
  <c r="I220" i="18"/>
  <c r="I311" i="18"/>
  <c r="I400" i="18"/>
  <c r="AG116" i="18"/>
  <c r="AG220" i="18"/>
  <c r="AG311" i="18"/>
  <c r="AG400" i="18"/>
  <c r="I116" i="19"/>
  <c r="I220" i="19"/>
  <c r="I311" i="19"/>
  <c r="I400" i="19"/>
  <c r="AG116" i="19"/>
  <c r="AG220" i="19"/>
  <c r="AG311" i="19"/>
  <c r="AG400" i="19"/>
  <c r="BD24" i="9"/>
  <c r="H116" i="18"/>
  <c r="H220" i="18"/>
  <c r="H311" i="18"/>
  <c r="H400" i="18"/>
  <c r="AF116" i="18"/>
  <c r="AF220" i="18"/>
  <c r="AF311" i="18"/>
  <c r="AF400" i="18"/>
  <c r="H116" i="19"/>
  <c r="H220" i="19"/>
  <c r="H311" i="19"/>
  <c r="H400" i="19"/>
  <c r="AF116" i="19"/>
  <c r="AF220" i="19"/>
  <c r="AF311" i="19"/>
  <c r="AF400" i="19"/>
  <c r="BC24" i="9"/>
  <c r="G116" i="18"/>
  <c r="G220" i="18"/>
  <c r="G311" i="18"/>
  <c r="G400" i="18"/>
  <c r="AE116" i="18"/>
  <c r="AE220" i="18"/>
  <c r="AE311" i="18"/>
  <c r="AE400" i="18"/>
  <c r="G116" i="19"/>
  <c r="G220" i="19"/>
  <c r="G311" i="19"/>
  <c r="G400" i="19"/>
  <c r="AE116" i="19"/>
  <c r="AE220" i="19"/>
  <c r="AE311" i="19"/>
  <c r="AE400" i="19"/>
  <c r="BB24" i="9"/>
  <c r="F116" i="18"/>
  <c r="F220" i="18"/>
  <c r="F311" i="18"/>
  <c r="F400" i="18"/>
  <c r="AD116" i="18"/>
  <c r="AD220" i="18"/>
  <c r="AD311" i="18"/>
  <c r="AD400" i="18"/>
  <c r="F116" i="19"/>
  <c r="F220" i="19"/>
  <c r="F311" i="19"/>
  <c r="F400" i="19"/>
  <c r="AD116" i="19"/>
  <c r="AD220" i="19"/>
  <c r="AD311" i="19"/>
  <c r="AD400" i="19"/>
  <c r="BA24" i="9"/>
  <c r="E116" i="18"/>
  <c r="E220" i="18"/>
  <c r="E311" i="18"/>
  <c r="E400" i="18"/>
  <c r="AC116" i="18"/>
  <c r="AC220" i="18"/>
  <c r="AC311" i="18"/>
  <c r="AC400" i="18"/>
  <c r="E116" i="19"/>
  <c r="E220" i="19"/>
  <c r="E311" i="19"/>
  <c r="E400" i="19"/>
  <c r="AC116" i="19"/>
  <c r="AC220" i="19"/>
  <c r="AC311" i="19"/>
  <c r="AC400" i="19"/>
  <c r="AZ24" i="9"/>
  <c r="Z116" i="18"/>
  <c r="Z220" i="18"/>
  <c r="Z311" i="18"/>
  <c r="Z400" i="18"/>
  <c r="AX400" i="18"/>
  <c r="Z116" i="19"/>
  <c r="Z220" i="19"/>
  <c r="Z311" i="19"/>
  <c r="Z400" i="19"/>
  <c r="AX400" i="19"/>
  <c r="AW24" i="9"/>
  <c r="Y116" i="18"/>
  <c r="Y220" i="18"/>
  <c r="Y311" i="18"/>
  <c r="Y400" i="18"/>
  <c r="AW400" i="18"/>
  <c r="Y116" i="19"/>
  <c r="Y220" i="19"/>
  <c r="Y311" i="19"/>
  <c r="Y400" i="19"/>
  <c r="AW400" i="19"/>
  <c r="AV24" i="9"/>
  <c r="X116" i="18"/>
  <c r="X220" i="18"/>
  <c r="X311" i="18"/>
  <c r="X400" i="18"/>
  <c r="AV400" i="18"/>
  <c r="X116" i="19"/>
  <c r="X220" i="19"/>
  <c r="X311" i="19"/>
  <c r="X400" i="19"/>
  <c r="AV400" i="19"/>
  <c r="AU24" i="9"/>
  <c r="W116" i="18"/>
  <c r="W220" i="18"/>
  <c r="W311" i="18"/>
  <c r="W400" i="18"/>
  <c r="AU400" i="18"/>
  <c r="W116" i="19"/>
  <c r="W220" i="19"/>
  <c r="W311" i="19"/>
  <c r="W400" i="19"/>
  <c r="AU400" i="19"/>
  <c r="AT24" i="9"/>
  <c r="V116" i="18"/>
  <c r="V220" i="18"/>
  <c r="V311" i="18"/>
  <c r="V400" i="18"/>
  <c r="AT400" i="18"/>
  <c r="V116" i="19"/>
  <c r="V220" i="19"/>
  <c r="V311" i="19"/>
  <c r="V400" i="19"/>
  <c r="AT400" i="19"/>
  <c r="AS24" i="9"/>
  <c r="U116" i="18"/>
  <c r="U220" i="18"/>
  <c r="U311" i="18"/>
  <c r="U400" i="18"/>
  <c r="AS400" i="18"/>
  <c r="U116" i="19"/>
  <c r="U220" i="19"/>
  <c r="U311" i="19"/>
  <c r="U400" i="19"/>
  <c r="AS400" i="19"/>
  <c r="AR24" i="9"/>
  <c r="T116" i="18"/>
  <c r="T220" i="18"/>
  <c r="T311" i="18"/>
  <c r="T400" i="18"/>
  <c r="AR400" i="18"/>
  <c r="T116" i="19"/>
  <c r="T220" i="19"/>
  <c r="T311" i="19"/>
  <c r="T400" i="19"/>
  <c r="AR400" i="19"/>
  <c r="AQ24" i="9"/>
  <c r="S116" i="18"/>
  <c r="S220" i="18"/>
  <c r="S311" i="18"/>
  <c r="S400" i="18"/>
  <c r="AQ400" i="18"/>
  <c r="S116" i="19"/>
  <c r="S220" i="19"/>
  <c r="S311" i="19"/>
  <c r="S400" i="19"/>
  <c r="AQ400" i="19"/>
  <c r="AP24" i="9"/>
  <c r="R116" i="18"/>
  <c r="R220" i="18"/>
  <c r="R311" i="18"/>
  <c r="R400" i="18"/>
  <c r="AP400" i="18"/>
  <c r="R116" i="19"/>
  <c r="R220" i="19"/>
  <c r="R311" i="19"/>
  <c r="R400" i="19"/>
  <c r="AP400" i="19"/>
  <c r="AO24" i="9"/>
  <c r="Q116" i="18"/>
  <c r="Q220" i="18"/>
  <c r="Q311" i="18"/>
  <c r="Q400" i="18"/>
  <c r="AO400" i="18"/>
  <c r="Q116" i="19"/>
  <c r="Q220" i="19"/>
  <c r="Q311" i="19"/>
  <c r="Q400" i="19"/>
  <c r="AO400" i="19"/>
  <c r="AN24" i="9"/>
  <c r="D219" i="18"/>
  <c r="N115" i="18"/>
  <c r="N219" i="18"/>
  <c r="N310" i="18"/>
  <c r="D309" i="18"/>
  <c r="N399" i="18"/>
  <c r="AL115" i="18"/>
  <c r="AL219" i="18"/>
  <c r="AL310" i="18"/>
  <c r="AL399" i="18"/>
  <c r="D219" i="19"/>
  <c r="N115" i="19"/>
  <c r="N219" i="19"/>
  <c r="N310" i="19"/>
  <c r="D309" i="19"/>
  <c r="N399" i="19"/>
  <c r="AL115" i="19"/>
  <c r="AL219" i="19"/>
  <c r="AL310" i="19"/>
  <c r="AL399" i="19"/>
  <c r="BI23" i="9"/>
  <c r="M115" i="18"/>
  <c r="M219" i="18"/>
  <c r="M310" i="18"/>
  <c r="M399" i="18"/>
  <c r="AK115" i="18"/>
  <c r="AK219" i="18"/>
  <c r="AK310" i="18"/>
  <c r="AK399" i="18"/>
  <c r="M115" i="19"/>
  <c r="M219" i="19"/>
  <c r="M310" i="19"/>
  <c r="M399" i="19"/>
  <c r="AK115" i="19"/>
  <c r="AK219" i="19"/>
  <c r="AK310" i="19"/>
  <c r="AK399" i="19"/>
  <c r="BH23" i="9"/>
  <c r="L115" i="18"/>
  <c r="L219" i="18"/>
  <c r="L310" i="18"/>
  <c r="L399" i="18"/>
  <c r="AJ115" i="18"/>
  <c r="AJ219" i="18"/>
  <c r="AJ310" i="18"/>
  <c r="AJ399" i="18"/>
  <c r="L115" i="19"/>
  <c r="L219" i="19"/>
  <c r="L310" i="19"/>
  <c r="L399" i="19"/>
  <c r="AJ115" i="19"/>
  <c r="AJ219" i="19"/>
  <c r="AJ310" i="19"/>
  <c r="AJ399" i="19"/>
  <c r="BG23" i="9"/>
  <c r="K115" i="18"/>
  <c r="K219" i="18"/>
  <c r="K310" i="18"/>
  <c r="K399" i="18"/>
  <c r="AI115" i="18"/>
  <c r="AI219" i="18"/>
  <c r="AI310" i="18"/>
  <c r="AI399" i="18"/>
  <c r="K115" i="19"/>
  <c r="K219" i="19"/>
  <c r="K310" i="19"/>
  <c r="K399" i="19"/>
  <c r="AI115" i="19"/>
  <c r="AI219" i="19"/>
  <c r="AI310" i="19"/>
  <c r="AI399" i="19"/>
  <c r="BF23" i="9"/>
  <c r="J115" i="18"/>
  <c r="J219" i="18"/>
  <c r="J310" i="18"/>
  <c r="J399" i="18"/>
  <c r="AH115" i="18"/>
  <c r="AH219" i="18"/>
  <c r="AH310" i="18"/>
  <c r="AH399" i="18"/>
  <c r="J115" i="19"/>
  <c r="J219" i="19"/>
  <c r="J310" i="19"/>
  <c r="J399" i="19"/>
  <c r="AH115" i="19"/>
  <c r="AH219" i="19"/>
  <c r="AH310" i="19"/>
  <c r="AH399" i="19"/>
  <c r="BE23" i="9"/>
  <c r="I115" i="18"/>
  <c r="I219" i="18"/>
  <c r="I310" i="18"/>
  <c r="I399" i="18"/>
  <c r="AG115" i="18"/>
  <c r="AG219" i="18"/>
  <c r="AG310" i="18"/>
  <c r="AG399" i="18"/>
  <c r="I115" i="19"/>
  <c r="I219" i="19"/>
  <c r="I310" i="19"/>
  <c r="I399" i="19"/>
  <c r="AG115" i="19"/>
  <c r="AG219" i="19"/>
  <c r="AG310" i="19"/>
  <c r="AG399" i="19"/>
  <c r="BD23" i="9"/>
  <c r="H115" i="18"/>
  <c r="H219" i="18"/>
  <c r="H310" i="18"/>
  <c r="H399" i="18"/>
  <c r="AF115" i="18"/>
  <c r="AF219" i="18"/>
  <c r="AF310" i="18"/>
  <c r="AF399" i="18"/>
  <c r="H115" i="19"/>
  <c r="H219" i="19"/>
  <c r="H310" i="19"/>
  <c r="H399" i="19"/>
  <c r="AF115" i="19"/>
  <c r="AF219" i="19"/>
  <c r="AF310" i="19"/>
  <c r="AF399" i="19"/>
  <c r="BC23" i="9"/>
  <c r="G115" i="18"/>
  <c r="G219" i="18"/>
  <c r="G310" i="18"/>
  <c r="G399" i="18"/>
  <c r="AE115" i="18"/>
  <c r="AE219" i="18"/>
  <c r="AE310" i="18"/>
  <c r="AE399" i="18"/>
  <c r="G115" i="19"/>
  <c r="G219" i="19"/>
  <c r="G310" i="19"/>
  <c r="G399" i="19"/>
  <c r="AE115" i="19"/>
  <c r="AE219" i="19"/>
  <c r="AE310" i="19"/>
  <c r="AE399" i="19"/>
  <c r="BB23" i="9"/>
  <c r="F115" i="18"/>
  <c r="F219" i="18"/>
  <c r="F310" i="18"/>
  <c r="F399" i="18"/>
  <c r="AD115" i="18"/>
  <c r="AD219" i="18"/>
  <c r="AD310" i="18"/>
  <c r="AD399" i="18"/>
  <c r="F115" i="19"/>
  <c r="F219" i="19"/>
  <c r="F310" i="19"/>
  <c r="F399" i="19"/>
  <c r="AD115" i="19"/>
  <c r="AD219" i="19"/>
  <c r="AD310" i="19"/>
  <c r="AD399" i="19"/>
  <c r="BA23" i="9"/>
  <c r="E115" i="18"/>
  <c r="E219" i="18"/>
  <c r="E310" i="18"/>
  <c r="E399" i="18"/>
  <c r="AC115" i="18"/>
  <c r="AC219" i="18"/>
  <c r="AC310" i="18"/>
  <c r="AC399" i="18"/>
  <c r="E115" i="19"/>
  <c r="E219" i="19"/>
  <c r="E310" i="19"/>
  <c r="E399" i="19"/>
  <c r="AC115" i="19"/>
  <c r="AC219" i="19"/>
  <c r="AC310" i="19"/>
  <c r="AC399" i="19"/>
  <c r="AZ23" i="9"/>
  <c r="Z115" i="18"/>
  <c r="Z219" i="18"/>
  <c r="Z310" i="18"/>
  <c r="Z399" i="18"/>
  <c r="AX399" i="18"/>
  <c r="Z115" i="19"/>
  <c r="Z219" i="19"/>
  <c r="Z310" i="19"/>
  <c r="Z399" i="19"/>
  <c r="AX399" i="19"/>
  <c r="AW23" i="9"/>
  <c r="Y115" i="18"/>
  <c r="Y219" i="18"/>
  <c r="Y310" i="18"/>
  <c r="Y399" i="18"/>
  <c r="AW399" i="18"/>
  <c r="Y115" i="19"/>
  <c r="Y219" i="19"/>
  <c r="Y310" i="19"/>
  <c r="Y399" i="19"/>
  <c r="AW399" i="19"/>
  <c r="AV23" i="9"/>
  <c r="X115" i="18"/>
  <c r="X219" i="18"/>
  <c r="X310" i="18"/>
  <c r="X399" i="18"/>
  <c r="AV399" i="18"/>
  <c r="X115" i="19"/>
  <c r="X219" i="19"/>
  <c r="X310" i="19"/>
  <c r="X399" i="19"/>
  <c r="AV399" i="19"/>
  <c r="AU23" i="9"/>
  <c r="W115" i="18"/>
  <c r="W219" i="18"/>
  <c r="W310" i="18"/>
  <c r="W399" i="18"/>
  <c r="AU399" i="18"/>
  <c r="W115" i="19"/>
  <c r="W219" i="19"/>
  <c r="W310" i="19"/>
  <c r="W399" i="19"/>
  <c r="AU399" i="19"/>
  <c r="AT23" i="9"/>
  <c r="V115" i="18"/>
  <c r="V219" i="18"/>
  <c r="V310" i="18"/>
  <c r="V399" i="18"/>
  <c r="AT399" i="18"/>
  <c r="V115" i="19"/>
  <c r="V219" i="19"/>
  <c r="V310" i="19"/>
  <c r="V399" i="19"/>
  <c r="AT399" i="19"/>
  <c r="AS23" i="9"/>
  <c r="U115" i="18"/>
  <c r="U219" i="18"/>
  <c r="U310" i="18"/>
  <c r="U399" i="18"/>
  <c r="AS399" i="18"/>
  <c r="U115" i="19"/>
  <c r="U219" i="19"/>
  <c r="U310" i="19"/>
  <c r="U399" i="19"/>
  <c r="AS399" i="19"/>
  <c r="AR23" i="9"/>
  <c r="T115" i="18"/>
  <c r="T219" i="18"/>
  <c r="T310" i="18"/>
  <c r="T399" i="18"/>
  <c r="AR399" i="18"/>
  <c r="T115" i="19"/>
  <c r="T219" i="19"/>
  <c r="T310" i="19"/>
  <c r="T399" i="19"/>
  <c r="AR399" i="19"/>
  <c r="AQ23" i="9"/>
  <c r="S115" i="18"/>
  <c r="S219" i="18"/>
  <c r="S310" i="18"/>
  <c r="S399" i="18"/>
  <c r="AQ399" i="18"/>
  <c r="S115" i="19"/>
  <c r="S219" i="19"/>
  <c r="S310" i="19"/>
  <c r="S399" i="19"/>
  <c r="AQ399" i="19"/>
  <c r="AP23" i="9"/>
  <c r="R115" i="18"/>
  <c r="R219" i="18"/>
  <c r="R310" i="18"/>
  <c r="R399" i="18"/>
  <c r="AP399" i="18"/>
  <c r="R115" i="19"/>
  <c r="R219" i="19"/>
  <c r="R310" i="19"/>
  <c r="R399" i="19"/>
  <c r="AP399" i="19"/>
  <c r="AO23" i="9"/>
  <c r="Q115" i="18"/>
  <c r="Q219" i="18"/>
  <c r="Q310" i="18"/>
  <c r="Q399" i="18"/>
  <c r="AO399" i="18"/>
  <c r="Q115" i="19"/>
  <c r="Q219" i="19"/>
  <c r="Q310" i="19"/>
  <c r="Q399" i="19"/>
  <c r="AO399" i="19"/>
  <c r="AN23" i="9"/>
  <c r="D218" i="18"/>
  <c r="N114" i="18"/>
  <c r="N218" i="18"/>
  <c r="N309" i="18"/>
  <c r="D308" i="18"/>
  <c r="N398" i="18"/>
  <c r="AL114" i="18"/>
  <c r="AL218" i="18"/>
  <c r="AL309" i="18"/>
  <c r="AL398" i="18"/>
  <c r="D218" i="19"/>
  <c r="N114" i="19"/>
  <c r="N218" i="19"/>
  <c r="N309" i="19"/>
  <c r="D308" i="19"/>
  <c r="N398" i="19"/>
  <c r="AL114" i="19"/>
  <c r="AL218" i="19"/>
  <c r="AL309" i="19"/>
  <c r="AL398" i="19"/>
  <c r="BI22" i="9"/>
  <c r="M114" i="18"/>
  <c r="M218" i="18"/>
  <c r="M309" i="18"/>
  <c r="M398" i="18"/>
  <c r="AK114" i="18"/>
  <c r="AK218" i="18"/>
  <c r="AK309" i="18"/>
  <c r="AK398" i="18"/>
  <c r="M114" i="19"/>
  <c r="M218" i="19"/>
  <c r="M309" i="19"/>
  <c r="M398" i="19"/>
  <c r="AK114" i="19"/>
  <c r="AK218" i="19"/>
  <c r="AK309" i="19"/>
  <c r="AK398" i="19"/>
  <c r="BH22" i="9"/>
  <c r="L114" i="18"/>
  <c r="L218" i="18"/>
  <c r="L309" i="18"/>
  <c r="L398" i="18"/>
  <c r="AJ114" i="18"/>
  <c r="AJ218" i="18"/>
  <c r="AJ309" i="18"/>
  <c r="AJ398" i="18"/>
  <c r="L114" i="19"/>
  <c r="L218" i="19"/>
  <c r="L309" i="19"/>
  <c r="L398" i="19"/>
  <c r="AJ114" i="19"/>
  <c r="AJ218" i="19"/>
  <c r="AJ309" i="19"/>
  <c r="AJ398" i="19"/>
  <c r="BG22" i="9"/>
  <c r="K114" i="18"/>
  <c r="K218" i="18"/>
  <c r="K309" i="18"/>
  <c r="K398" i="18"/>
  <c r="AI114" i="18"/>
  <c r="AI218" i="18"/>
  <c r="AI309" i="18"/>
  <c r="AI398" i="18"/>
  <c r="K114" i="19"/>
  <c r="K218" i="19"/>
  <c r="K309" i="19"/>
  <c r="K398" i="19"/>
  <c r="AI114" i="19"/>
  <c r="AI218" i="19"/>
  <c r="AI309" i="19"/>
  <c r="AI398" i="19"/>
  <c r="BF22" i="9"/>
  <c r="J114" i="18"/>
  <c r="J218" i="18"/>
  <c r="J309" i="18"/>
  <c r="J398" i="18"/>
  <c r="AH114" i="18"/>
  <c r="AH218" i="18"/>
  <c r="AH309" i="18"/>
  <c r="AH398" i="18"/>
  <c r="J114" i="19"/>
  <c r="J218" i="19"/>
  <c r="J309" i="19"/>
  <c r="J398" i="19"/>
  <c r="AH114" i="19"/>
  <c r="AH218" i="19"/>
  <c r="AH309" i="19"/>
  <c r="AH398" i="19"/>
  <c r="BE22" i="9"/>
  <c r="I114" i="18"/>
  <c r="I218" i="18"/>
  <c r="I309" i="18"/>
  <c r="I398" i="18"/>
  <c r="AG114" i="18"/>
  <c r="AG218" i="18"/>
  <c r="AG309" i="18"/>
  <c r="AG398" i="18"/>
  <c r="I114" i="19"/>
  <c r="I218" i="19"/>
  <c r="I309" i="19"/>
  <c r="I398" i="19"/>
  <c r="AG114" i="19"/>
  <c r="AG218" i="19"/>
  <c r="AG309" i="19"/>
  <c r="AG398" i="19"/>
  <c r="BD22" i="9"/>
  <c r="H114" i="18"/>
  <c r="H218" i="18"/>
  <c r="H309" i="18"/>
  <c r="H398" i="18"/>
  <c r="AF114" i="18"/>
  <c r="AF218" i="18"/>
  <c r="AF309" i="18"/>
  <c r="AF398" i="18"/>
  <c r="H114" i="19"/>
  <c r="H218" i="19"/>
  <c r="H309" i="19"/>
  <c r="H398" i="19"/>
  <c r="AF114" i="19"/>
  <c r="AF218" i="19"/>
  <c r="AF309" i="19"/>
  <c r="AF398" i="19"/>
  <c r="BC22" i="9"/>
  <c r="G114" i="18"/>
  <c r="G218" i="18"/>
  <c r="G309" i="18"/>
  <c r="G398" i="18"/>
  <c r="AE114" i="18"/>
  <c r="AE218" i="18"/>
  <c r="AE309" i="18"/>
  <c r="AE398" i="18"/>
  <c r="G114" i="19"/>
  <c r="G218" i="19"/>
  <c r="G309" i="19"/>
  <c r="G398" i="19"/>
  <c r="AE114" i="19"/>
  <c r="AE218" i="19"/>
  <c r="AE309" i="19"/>
  <c r="AE398" i="19"/>
  <c r="BB22" i="9"/>
  <c r="F114" i="18"/>
  <c r="F218" i="18"/>
  <c r="F309" i="18"/>
  <c r="F398" i="18"/>
  <c r="AD114" i="18"/>
  <c r="AD218" i="18"/>
  <c r="AD309" i="18"/>
  <c r="AD398" i="18"/>
  <c r="F114" i="19"/>
  <c r="F218" i="19"/>
  <c r="F309" i="19"/>
  <c r="F398" i="19"/>
  <c r="AD114" i="19"/>
  <c r="AD218" i="19"/>
  <c r="AD309" i="19"/>
  <c r="AD398" i="19"/>
  <c r="BA22" i="9"/>
  <c r="E114" i="18"/>
  <c r="E218" i="18"/>
  <c r="E309" i="18"/>
  <c r="E398" i="18"/>
  <c r="AC114" i="18"/>
  <c r="AC218" i="18"/>
  <c r="AC309" i="18"/>
  <c r="AC398" i="18"/>
  <c r="E114" i="19"/>
  <c r="E218" i="19"/>
  <c r="E309" i="19"/>
  <c r="E398" i="19"/>
  <c r="AC114" i="19"/>
  <c r="AC218" i="19"/>
  <c r="AC309" i="19"/>
  <c r="AC398" i="19"/>
  <c r="AZ22" i="9"/>
  <c r="Z114" i="18"/>
  <c r="Z218" i="18"/>
  <c r="Z309" i="18"/>
  <c r="Z398" i="18"/>
  <c r="AX398" i="18"/>
  <c r="Z114" i="19"/>
  <c r="Z218" i="19"/>
  <c r="Z309" i="19"/>
  <c r="Z398" i="19"/>
  <c r="AX398" i="19"/>
  <c r="AW22" i="9"/>
  <c r="Y114" i="18"/>
  <c r="Y218" i="18"/>
  <c r="Y309" i="18"/>
  <c r="Y398" i="18"/>
  <c r="AW398" i="18"/>
  <c r="Y114" i="19"/>
  <c r="Y218" i="19"/>
  <c r="Y309" i="19"/>
  <c r="Y398" i="19"/>
  <c r="AW398" i="19"/>
  <c r="AV22" i="9"/>
  <c r="X114" i="18"/>
  <c r="X218" i="18"/>
  <c r="X309" i="18"/>
  <c r="X398" i="18"/>
  <c r="AV398" i="18"/>
  <c r="X114" i="19"/>
  <c r="X218" i="19"/>
  <c r="X309" i="19"/>
  <c r="X398" i="19"/>
  <c r="AV398" i="19"/>
  <c r="AU22" i="9"/>
  <c r="W114" i="18"/>
  <c r="W218" i="18"/>
  <c r="W309" i="18"/>
  <c r="W398" i="18"/>
  <c r="AU398" i="18"/>
  <c r="W114" i="19"/>
  <c r="W218" i="19"/>
  <c r="W309" i="19"/>
  <c r="W398" i="19"/>
  <c r="AU398" i="19"/>
  <c r="AT22" i="9"/>
  <c r="V114" i="18"/>
  <c r="V218" i="18"/>
  <c r="V309" i="18"/>
  <c r="V398" i="18"/>
  <c r="AT398" i="18"/>
  <c r="V114" i="19"/>
  <c r="V218" i="19"/>
  <c r="V309" i="19"/>
  <c r="V398" i="19"/>
  <c r="AT398" i="19"/>
  <c r="AS22" i="9"/>
  <c r="U114" i="18"/>
  <c r="U218" i="18"/>
  <c r="U309" i="18"/>
  <c r="U398" i="18"/>
  <c r="AS398" i="18"/>
  <c r="U114" i="19"/>
  <c r="U218" i="19"/>
  <c r="U309" i="19"/>
  <c r="U398" i="19"/>
  <c r="AS398" i="19"/>
  <c r="AR22" i="9"/>
  <c r="T114" i="18"/>
  <c r="T218" i="18"/>
  <c r="T309" i="18"/>
  <c r="T398" i="18"/>
  <c r="AR398" i="18"/>
  <c r="T114" i="19"/>
  <c r="T218" i="19"/>
  <c r="T309" i="19"/>
  <c r="T398" i="19"/>
  <c r="AR398" i="19"/>
  <c r="AQ22" i="9"/>
  <c r="S114" i="18"/>
  <c r="S218" i="18"/>
  <c r="S309" i="18"/>
  <c r="S398" i="18"/>
  <c r="AQ398" i="18"/>
  <c r="S114" i="19"/>
  <c r="S218" i="19"/>
  <c r="S309" i="19"/>
  <c r="S398" i="19"/>
  <c r="AQ398" i="19"/>
  <c r="AP22" i="9"/>
  <c r="R114" i="18"/>
  <c r="R218" i="18"/>
  <c r="R309" i="18"/>
  <c r="R398" i="18"/>
  <c r="AP398" i="18"/>
  <c r="R114" i="19"/>
  <c r="R218" i="19"/>
  <c r="R309" i="19"/>
  <c r="R398" i="19"/>
  <c r="AP398" i="19"/>
  <c r="AO22" i="9"/>
  <c r="Q114" i="18"/>
  <c r="Q218" i="18"/>
  <c r="Q309" i="18"/>
  <c r="Q398" i="18"/>
  <c r="AO398" i="18"/>
  <c r="Q114" i="19"/>
  <c r="Q218" i="19"/>
  <c r="Q309" i="19"/>
  <c r="Q398" i="19"/>
  <c r="AO398" i="19"/>
  <c r="AN22" i="9"/>
  <c r="D217" i="18"/>
  <c r="N113" i="18"/>
  <c r="N217" i="18"/>
  <c r="N308" i="18"/>
  <c r="D307" i="18"/>
  <c r="N397" i="18"/>
  <c r="AL113" i="18"/>
  <c r="AL217" i="18"/>
  <c r="AL308" i="18"/>
  <c r="AL397" i="18"/>
  <c r="D217" i="19"/>
  <c r="N113" i="19"/>
  <c r="N217" i="19"/>
  <c r="N308" i="19"/>
  <c r="D307" i="19"/>
  <c r="N397" i="19"/>
  <c r="AL113" i="19"/>
  <c r="AL217" i="19"/>
  <c r="AL308" i="19"/>
  <c r="AL397" i="19"/>
  <c r="BI21" i="9"/>
  <c r="M113" i="18"/>
  <c r="M217" i="18"/>
  <c r="M308" i="18"/>
  <c r="M397" i="18"/>
  <c r="AK113" i="18"/>
  <c r="AK217" i="18"/>
  <c r="AK308" i="18"/>
  <c r="AK397" i="18"/>
  <c r="M113" i="19"/>
  <c r="M217" i="19"/>
  <c r="M308" i="19"/>
  <c r="M397" i="19"/>
  <c r="AK113" i="19"/>
  <c r="AK217" i="19"/>
  <c r="AK308" i="19"/>
  <c r="AK397" i="19"/>
  <c r="BH21" i="9"/>
  <c r="L113" i="18"/>
  <c r="L217" i="18"/>
  <c r="L308" i="18"/>
  <c r="L397" i="18"/>
  <c r="AJ113" i="18"/>
  <c r="AJ217" i="18"/>
  <c r="AJ308" i="18"/>
  <c r="AJ397" i="18"/>
  <c r="L113" i="19"/>
  <c r="L217" i="19"/>
  <c r="L308" i="19"/>
  <c r="L397" i="19"/>
  <c r="AJ113" i="19"/>
  <c r="AJ217" i="19"/>
  <c r="AJ308" i="19"/>
  <c r="AJ397" i="19"/>
  <c r="BG21" i="9"/>
  <c r="K113" i="18"/>
  <c r="K217" i="18"/>
  <c r="K308" i="18"/>
  <c r="K397" i="18"/>
  <c r="AI113" i="18"/>
  <c r="AI217" i="18"/>
  <c r="AI308" i="18"/>
  <c r="AI397" i="18"/>
  <c r="K113" i="19"/>
  <c r="K217" i="19"/>
  <c r="K308" i="19"/>
  <c r="K397" i="19"/>
  <c r="AI113" i="19"/>
  <c r="AI217" i="19"/>
  <c r="AI308" i="19"/>
  <c r="AI397" i="19"/>
  <c r="BF21" i="9"/>
  <c r="J113" i="18"/>
  <c r="J217" i="18"/>
  <c r="J308" i="18"/>
  <c r="J397" i="18"/>
  <c r="AH113" i="18"/>
  <c r="AH217" i="18"/>
  <c r="AH308" i="18"/>
  <c r="AH397" i="18"/>
  <c r="J113" i="19"/>
  <c r="J217" i="19"/>
  <c r="J308" i="19"/>
  <c r="J397" i="19"/>
  <c r="AH113" i="19"/>
  <c r="AH217" i="19"/>
  <c r="AH308" i="19"/>
  <c r="AH397" i="19"/>
  <c r="BE21" i="9"/>
  <c r="I113" i="18"/>
  <c r="I217" i="18"/>
  <c r="I308" i="18"/>
  <c r="I397" i="18"/>
  <c r="AG113" i="18"/>
  <c r="AG217" i="18"/>
  <c r="AG308" i="18"/>
  <c r="AG397" i="18"/>
  <c r="I113" i="19"/>
  <c r="I217" i="19"/>
  <c r="I308" i="19"/>
  <c r="I397" i="19"/>
  <c r="AG113" i="19"/>
  <c r="AG217" i="19"/>
  <c r="AG308" i="19"/>
  <c r="AG397" i="19"/>
  <c r="BD21" i="9"/>
  <c r="H113" i="18"/>
  <c r="H217" i="18"/>
  <c r="H308" i="18"/>
  <c r="H397" i="18"/>
  <c r="AF113" i="18"/>
  <c r="AF217" i="18"/>
  <c r="AF308" i="18"/>
  <c r="AF397" i="18"/>
  <c r="H113" i="19"/>
  <c r="H217" i="19"/>
  <c r="H308" i="19"/>
  <c r="H397" i="19"/>
  <c r="AF113" i="19"/>
  <c r="AF217" i="19"/>
  <c r="AF308" i="19"/>
  <c r="AF397" i="19"/>
  <c r="BC21" i="9"/>
  <c r="G113" i="18"/>
  <c r="G217" i="18"/>
  <c r="G308" i="18"/>
  <c r="G397" i="18"/>
  <c r="AE113" i="18"/>
  <c r="AE217" i="18"/>
  <c r="AE308" i="18"/>
  <c r="AE397" i="18"/>
  <c r="G113" i="19"/>
  <c r="G217" i="19"/>
  <c r="G308" i="19"/>
  <c r="G397" i="19"/>
  <c r="AE113" i="19"/>
  <c r="AE217" i="19"/>
  <c r="AE308" i="19"/>
  <c r="AE397" i="19"/>
  <c r="BB21" i="9"/>
  <c r="F113" i="18"/>
  <c r="F217" i="18"/>
  <c r="F308" i="18"/>
  <c r="F397" i="18"/>
  <c r="AD113" i="18"/>
  <c r="AD217" i="18"/>
  <c r="AD308" i="18"/>
  <c r="AD397" i="18"/>
  <c r="F113" i="19"/>
  <c r="F217" i="19"/>
  <c r="F308" i="19"/>
  <c r="F397" i="19"/>
  <c r="AD113" i="19"/>
  <c r="AD217" i="19"/>
  <c r="AD308" i="19"/>
  <c r="AD397" i="19"/>
  <c r="BA21" i="9"/>
  <c r="E113" i="18"/>
  <c r="E217" i="18"/>
  <c r="E308" i="18"/>
  <c r="E397" i="18"/>
  <c r="AC113" i="18"/>
  <c r="AC217" i="18"/>
  <c r="AC308" i="18"/>
  <c r="AC397" i="18"/>
  <c r="E113" i="19"/>
  <c r="E217" i="19"/>
  <c r="E308" i="19"/>
  <c r="E397" i="19"/>
  <c r="AC113" i="19"/>
  <c r="AC217" i="19"/>
  <c r="AC308" i="19"/>
  <c r="AC397" i="19"/>
  <c r="AZ21" i="9"/>
  <c r="Z113" i="18"/>
  <c r="Z217" i="18"/>
  <c r="Z308" i="18"/>
  <c r="Z397" i="18"/>
  <c r="AX397" i="18"/>
  <c r="Z113" i="19"/>
  <c r="Z217" i="19"/>
  <c r="Z308" i="19"/>
  <c r="Z397" i="19"/>
  <c r="AX397" i="19"/>
  <c r="AW21" i="9"/>
  <c r="Y113" i="18"/>
  <c r="Y217" i="18"/>
  <c r="Y308" i="18"/>
  <c r="Y397" i="18"/>
  <c r="AW397" i="18"/>
  <c r="Y113" i="19"/>
  <c r="Y217" i="19"/>
  <c r="Y308" i="19"/>
  <c r="Y397" i="19"/>
  <c r="AW397" i="19"/>
  <c r="AV21" i="9"/>
  <c r="X113" i="18"/>
  <c r="X217" i="18"/>
  <c r="X308" i="18"/>
  <c r="X397" i="18"/>
  <c r="AV397" i="18"/>
  <c r="X113" i="19"/>
  <c r="X217" i="19"/>
  <c r="X308" i="19"/>
  <c r="X397" i="19"/>
  <c r="AV397" i="19"/>
  <c r="AU21" i="9"/>
  <c r="W113" i="18"/>
  <c r="W217" i="18"/>
  <c r="W308" i="18"/>
  <c r="W397" i="18"/>
  <c r="AU397" i="18"/>
  <c r="W113" i="19"/>
  <c r="W217" i="19"/>
  <c r="W308" i="19"/>
  <c r="W397" i="19"/>
  <c r="AU397" i="19"/>
  <c r="AT21" i="9"/>
  <c r="V113" i="18"/>
  <c r="V217" i="18"/>
  <c r="V308" i="18"/>
  <c r="V397" i="18"/>
  <c r="AT397" i="18"/>
  <c r="V113" i="19"/>
  <c r="V217" i="19"/>
  <c r="V308" i="19"/>
  <c r="V397" i="19"/>
  <c r="AT397" i="19"/>
  <c r="AS21" i="9"/>
  <c r="U113" i="18"/>
  <c r="U217" i="18"/>
  <c r="U308" i="18"/>
  <c r="U397" i="18"/>
  <c r="AS397" i="18"/>
  <c r="U113" i="19"/>
  <c r="U217" i="19"/>
  <c r="U308" i="19"/>
  <c r="U397" i="19"/>
  <c r="AS397" i="19"/>
  <c r="AR21" i="9"/>
  <c r="T113" i="18"/>
  <c r="T217" i="18"/>
  <c r="T308" i="18"/>
  <c r="T397" i="18"/>
  <c r="AR397" i="18"/>
  <c r="T113" i="19"/>
  <c r="T217" i="19"/>
  <c r="T308" i="19"/>
  <c r="T397" i="19"/>
  <c r="AR397" i="19"/>
  <c r="AQ21" i="9"/>
  <c r="S113" i="18"/>
  <c r="S217" i="18"/>
  <c r="S308" i="18"/>
  <c r="S397" i="18"/>
  <c r="AQ397" i="18"/>
  <c r="S113" i="19"/>
  <c r="S217" i="19"/>
  <c r="S308" i="19"/>
  <c r="S397" i="19"/>
  <c r="AQ397" i="19"/>
  <c r="AP21" i="9"/>
  <c r="R113" i="18"/>
  <c r="R217" i="18"/>
  <c r="R308" i="18"/>
  <c r="R397" i="18"/>
  <c r="AP397" i="18"/>
  <c r="R113" i="19"/>
  <c r="R217" i="19"/>
  <c r="R308" i="19"/>
  <c r="R397" i="19"/>
  <c r="AP397" i="19"/>
  <c r="AO21" i="9"/>
  <c r="Q113" i="18"/>
  <c r="Q217" i="18"/>
  <c r="Q308" i="18"/>
  <c r="Q397" i="18"/>
  <c r="AO397" i="18"/>
  <c r="Q113" i="19"/>
  <c r="Q217" i="19"/>
  <c r="Q308" i="19"/>
  <c r="Q397" i="19"/>
  <c r="AO397" i="19"/>
  <c r="AN21" i="9"/>
  <c r="D216" i="18"/>
  <c r="N112" i="18"/>
  <c r="N216" i="18"/>
  <c r="N307" i="18"/>
  <c r="D306" i="18"/>
  <c r="N396" i="18"/>
  <c r="AL112" i="18"/>
  <c r="AL216" i="18"/>
  <c r="AL307" i="18"/>
  <c r="AL396" i="18"/>
  <c r="D216" i="19"/>
  <c r="N112" i="19"/>
  <c r="N216" i="19"/>
  <c r="N307" i="19"/>
  <c r="D306" i="19"/>
  <c r="N396" i="19"/>
  <c r="AL112" i="19"/>
  <c r="AL216" i="19"/>
  <c r="AL307" i="19"/>
  <c r="AL396" i="19"/>
  <c r="BI20" i="9"/>
  <c r="M112" i="18"/>
  <c r="M216" i="18"/>
  <c r="M307" i="18"/>
  <c r="M396" i="18"/>
  <c r="AK112" i="18"/>
  <c r="AK216" i="18"/>
  <c r="AK307" i="18"/>
  <c r="AK396" i="18"/>
  <c r="M112" i="19"/>
  <c r="M216" i="19"/>
  <c r="M307" i="19"/>
  <c r="M396" i="19"/>
  <c r="AK112" i="19"/>
  <c r="AK216" i="19"/>
  <c r="AK307" i="19"/>
  <c r="AK396" i="19"/>
  <c r="BH20" i="9"/>
  <c r="L112" i="18"/>
  <c r="L216" i="18"/>
  <c r="L307" i="18"/>
  <c r="L396" i="18"/>
  <c r="AJ112" i="18"/>
  <c r="AJ216" i="18"/>
  <c r="AJ307" i="18"/>
  <c r="AJ396" i="18"/>
  <c r="L112" i="19"/>
  <c r="L216" i="19"/>
  <c r="L307" i="19"/>
  <c r="L396" i="19"/>
  <c r="AJ112" i="19"/>
  <c r="AJ216" i="19"/>
  <c r="AJ307" i="19"/>
  <c r="AJ396" i="19"/>
  <c r="BG20" i="9"/>
  <c r="K112" i="18"/>
  <c r="K216" i="18"/>
  <c r="K307" i="18"/>
  <c r="K396" i="18"/>
  <c r="AI112" i="18"/>
  <c r="AI216" i="18"/>
  <c r="AI307" i="18"/>
  <c r="AI396" i="18"/>
  <c r="K112" i="19"/>
  <c r="K216" i="19"/>
  <c r="K307" i="19"/>
  <c r="K396" i="19"/>
  <c r="AI112" i="19"/>
  <c r="AI216" i="19"/>
  <c r="AI307" i="19"/>
  <c r="AI396" i="19"/>
  <c r="BF20" i="9"/>
  <c r="J112" i="18"/>
  <c r="J216" i="18"/>
  <c r="J307" i="18"/>
  <c r="J396" i="18"/>
  <c r="AH112" i="18"/>
  <c r="AH216" i="18"/>
  <c r="AH307" i="18"/>
  <c r="AH396" i="18"/>
  <c r="J112" i="19"/>
  <c r="J216" i="19"/>
  <c r="J307" i="19"/>
  <c r="J396" i="19"/>
  <c r="AH112" i="19"/>
  <c r="AH216" i="19"/>
  <c r="AH307" i="19"/>
  <c r="AH396" i="19"/>
  <c r="BE20" i="9"/>
  <c r="I112" i="18"/>
  <c r="I216" i="18"/>
  <c r="I307" i="18"/>
  <c r="I396" i="18"/>
  <c r="AG112" i="18"/>
  <c r="AG216" i="18"/>
  <c r="AG307" i="18"/>
  <c r="AG396" i="18"/>
  <c r="I112" i="19"/>
  <c r="I216" i="19"/>
  <c r="I307" i="19"/>
  <c r="I396" i="19"/>
  <c r="AG112" i="19"/>
  <c r="AG216" i="19"/>
  <c r="AG307" i="19"/>
  <c r="AG396" i="19"/>
  <c r="BD20" i="9"/>
  <c r="H112" i="18"/>
  <c r="H216" i="18"/>
  <c r="H307" i="18"/>
  <c r="H396" i="18"/>
  <c r="AF112" i="18"/>
  <c r="AF216" i="18"/>
  <c r="AF307" i="18"/>
  <c r="AF396" i="18"/>
  <c r="H112" i="19"/>
  <c r="H216" i="19"/>
  <c r="H307" i="19"/>
  <c r="H396" i="19"/>
  <c r="AF112" i="19"/>
  <c r="AF216" i="19"/>
  <c r="AF307" i="19"/>
  <c r="AF396" i="19"/>
  <c r="BC20" i="9"/>
  <c r="G112" i="18"/>
  <c r="G216" i="18"/>
  <c r="G307" i="18"/>
  <c r="G396" i="18"/>
  <c r="AE112" i="18"/>
  <c r="AE216" i="18"/>
  <c r="AE307" i="18"/>
  <c r="AE396" i="18"/>
  <c r="G112" i="19"/>
  <c r="G216" i="19"/>
  <c r="G307" i="19"/>
  <c r="G396" i="19"/>
  <c r="AE112" i="19"/>
  <c r="AE216" i="19"/>
  <c r="AE307" i="19"/>
  <c r="AE396" i="19"/>
  <c r="BB20" i="9"/>
  <c r="F112" i="18"/>
  <c r="F216" i="18"/>
  <c r="F307" i="18"/>
  <c r="F396" i="18"/>
  <c r="AD112" i="18"/>
  <c r="AD216" i="18"/>
  <c r="AD307" i="18"/>
  <c r="AD396" i="18"/>
  <c r="F112" i="19"/>
  <c r="F216" i="19"/>
  <c r="F307" i="19"/>
  <c r="F396" i="19"/>
  <c r="AD112" i="19"/>
  <c r="AD216" i="19"/>
  <c r="AD307" i="19"/>
  <c r="AD396" i="19"/>
  <c r="BA20" i="9"/>
  <c r="E112" i="18"/>
  <c r="E216" i="18"/>
  <c r="E307" i="18"/>
  <c r="E396" i="18"/>
  <c r="AC112" i="18"/>
  <c r="AC216" i="18"/>
  <c r="AC307" i="18"/>
  <c r="AC396" i="18"/>
  <c r="E112" i="19"/>
  <c r="E216" i="19"/>
  <c r="E307" i="19"/>
  <c r="E396" i="19"/>
  <c r="AC112" i="19"/>
  <c r="AC216" i="19"/>
  <c r="AC307" i="19"/>
  <c r="AC396" i="19"/>
  <c r="AZ20" i="9"/>
  <c r="Z112" i="18"/>
  <c r="Z216" i="18"/>
  <c r="Z307" i="18"/>
  <c r="Z396" i="18"/>
  <c r="AX396" i="18"/>
  <c r="Z112" i="19"/>
  <c r="Z216" i="19"/>
  <c r="Z307" i="19"/>
  <c r="Z396" i="19"/>
  <c r="AX396" i="19"/>
  <c r="AW20" i="9"/>
  <c r="Y112" i="18"/>
  <c r="Y216" i="18"/>
  <c r="Y307" i="18"/>
  <c r="Y396" i="18"/>
  <c r="AW396" i="18"/>
  <c r="Y112" i="19"/>
  <c r="Y216" i="19"/>
  <c r="Y307" i="19"/>
  <c r="Y396" i="19"/>
  <c r="AW396" i="19"/>
  <c r="AV20" i="9"/>
  <c r="X112" i="18"/>
  <c r="X216" i="18"/>
  <c r="X307" i="18"/>
  <c r="X396" i="18"/>
  <c r="AV396" i="18"/>
  <c r="X112" i="19"/>
  <c r="X216" i="19"/>
  <c r="X307" i="19"/>
  <c r="X396" i="19"/>
  <c r="AV396" i="19"/>
  <c r="AU20" i="9"/>
  <c r="W112" i="18"/>
  <c r="W216" i="18"/>
  <c r="W307" i="18"/>
  <c r="W396" i="18"/>
  <c r="AU396" i="18"/>
  <c r="W112" i="19"/>
  <c r="W216" i="19"/>
  <c r="W307" i="19"/>
  <c r="W396" i="19"/>
  <c r="AU396" i="19"/>
  <c r="AT20" i="9"/>
  <c r="V112" i="18"/>
  <c r="V216" i="18"/>
  <c r="V307" i="18"/>
  <c r="V396" i="18"/>
  <c r="AT396" i="18"/>
  <c r="V112" i="19"/>
  <c r="V216" i="19"/>
  <c r="V307" i="19"/>
  <c r="V396" i="19"/>
  <c r="AT396" i="19"/>
  <c r="AS20" i="9"/>
  <c r="U112" i="18"/>
  <c r="U216" i="18"/>
  <c r="U307" i="18"/>
  <c r="U396" i="18"/>
  <c r="AS396" i="18"/>
  <c r="U112" i="19"/>
  <c r="U216" i="19"/>
  <c r="U307" i="19"/>
  <c r="U396" i="19"/>
  <c r="AS396" i="19"/>
  <c r="AR20" i="9"/>
  <c r="T112" i="18"/>
  <c r="T216" i="18"/>
  <c r="T307" i="18"/>
  <c r="T396" i="18"/>
  <c r="AR396" i="18"/>
  <c r="T112" i="19"/>
  <c r="T216" i="19"/>
  <c r="T307" i="19"/>
  <c r="T396" i="19"/>
  <c r="AR396" i="19"/>
  <c r="AQ20" i="9"/>
  <c r="S112" i="18"/>
  <c r="S216" i="18"/>
  <c r="S307" i="18"/>
  <c r="S396" i="18"/>
  <c r="AQ396" i="18"/>
  <c r="S112" i="19"/>
  <c r="S216" i="19"/>
  <c r="S307" i="19"/>
  <c r="S396" i="19"/>
  <c r="AQ396" i="19"/>
  <c r="AP20" i="9"/>
  <c r="R112" i="18"/>
  <c r="R216" i="18"/>
  <c r="R307" i="18"/>
  <c r="R396" i="18"/>
  <c r="AP396" i="18"/>
  <c r="R112" i="19"/>
  <c r="R216" i="19"/>
  <c r="R307" i="19"/>
  <c r="R396" i="19"/>
  <c r="AP396" i="19"/>
  <c r="AO20" i="9"/>
  <c r="Q112" i="18"/>
  <c r="Q216" i="18"/>
  <c r="Q307" i="18"/>
  <c r="Q396" i="18"/>
  <c r="AO396" i="18"/>
  <c r="Q112" i="19"/>
  <c r="Q216" i="19"/>
  <c r="Q307" i="19"/>
  <c r="Q396" i="19"/>
  <c r="AO396" i="19"/>
  <c r="AN20" i="9"/>
  <c r="D215" i="18"/>
  <c r="N111" i="18"/>
  <c r="N215" i="18"/>
  <c r="N306" i="18"/>
  <c r="D305" i="18"/>
  <c r="N395" i="18"/>
  <c r="AL111" i="18"/>
  <c r="AL215" i="18"/>
  <c r="AL306" i="18"/>
  <c r="AL395" i="18"/>
  <c r="D215" i="19"/>
  <c r="N111" i="19"/>
  <c r="N215" i="19"/>
  <c r="N306" i="19"/>
  <c r="D305" i="19"/>
  <c r="N395" i="19"/>
  <c r="AL111" i="19"/>
  <c r="AL215" i="19"/>
  <c r="AL306" i="19"/>
  <c r="AL395" i="19"/>
  <c r="BI19" i="9"/>
  <c r="M111" i="18"/>
  <c r="M215" i="18"/>
  <c r="M306" i="18"/>
  <c r="M395" i="18"/>
  <c r="AK111" i="18"/>
  <c r="AK215" i="18"/>
  <c r="AK306" i="18"/>
  <c r="AK395" i="18"/>
  <c r="M111" i="19"/>
  <c r="M215" i="19"/>
  <c r="M306" i="19"/>
  <c r="M395" i="19"/>
  <c r="AK111" i="19"/>
  <c r="AK215" i="19"/>
  <c r="AK306" i="19"/>
  <c r="AK395" i="19"/>
  <c r="BH19" i="9"/>
  <c r="L111" i="18"/>
  <c r="L215" i="18"/>
  <c r="L306" i="18"/>
  <c r="L395" i="18"/>
  <c r="AJ111" i="18"/>
  <c r="AJ215" i="18"/>
  <c r="AJ306" i="18"/>
  <c r="AJ395" i="18"/>
  <c r="L111" i="19"/>
  <c r="L215" i="19"/>
  <c r="L306" i="19"/>
  <c r="L395" i="19"/>
  <c r="AJ111" i="19"/>
  <c r="AJ215" i="19"/>
  <c r="AJ306" i="19"/>
  <c r="AJ395" i="19"/>
  <c r="BG19" i="9"/>
  <c r="K111" i="18"/>
  <c r="K215" i="18"/>
  <c r="K306" i="18"/>
  <c r="K395" i="18"/>
  <c r="AI111" i="18"/>
  <c r="AI215" i="18"/>
  <c r="AI306" i="18"/>
  <c r="AI395" i="18"/>
  <c r="K111" i="19"/>
  <c r="K215" i="19"/>
  <c r="K306" i="19"/>
  <c r="K395" i="19"/>
  <c r="AI111" i="19"/>
  <c r="AI215" i="19"/>
  <c r="AI306" i="19"/>
  <c r="AI395" i="19"/>
  <c r="BF19" i="9"/>
  <c r="J111" i="18"/>
  <c r="J215" i="18"/>
  <c r="J306" i="18"/>
  <c r="J395" i="18"/>
  <c r="AH111" i="18"/>
  <c r="AH215" i="18"/>
  <c r="AH306" i="18"/>
  <c r="AH395" i="18"/>
  <c r="J111" i="19"/>
  <c r="J215" i="19"/>
  <c r="J306" i="19"/>
  <c r="J395" i="19"/>
  <c r="AH111" i="19"/>
  <c r="AH215" i="19"/>
  <c r="AH306" i="19"/>
  <c r="AH395" i="19"/>
  <c r="BE19" i="9"/>
  <c r="I111" i="18"/>
  <c r="I215" i="18"/>
  <c r="I306" i="18"/>
  <c r="I395" i="18"/>
  <c r="AG111" i="18"/>
  <c r="AG215" i="18"/>
  <c r="AG306" i="18"/>
  <c r="AG395" i="18"/>
  <c r="I111" i="19"/>
  <c r="I215" i="19"/>
  <c r="I306" i="19"/>
  <c r="I395" i="19"/>
  <c r="AG111" i="19"/>
  <c r="AG215" i="19"/>
  <c r="AG306" i="19"/>
  <c r="AG395" i="19"/>
  <c r="BD19" i="9"/>
  <c r="H111" i="18"/>
  <c r="H215" i="18"/>
  <c r="H306" i="18"/>
  <c r="H395" i="18"/>
  <c r="AF111" i="18"/>
  <c r="AF215" i="18"/>
  <c r="AF306" i="18"/>
  <c r="AF395" i="18"/>
  <c r="H111" i="19"/>
  <c r="H215" i="19"/>
  <c r="H306" i="19"/>
  <c r="H395" i="19"/>
  <c r="AF111" i="19"/>
  <c r="AF215" i="19"/>
  <c r="AF306" i="19"/>
  <c r="AF395" i="19"/>
  <c r="BC19" i="9"/>
  <c r="G111" i="18"/>
  <c r="G215" i="18"/>
  <c r="G306" i="18"/>
  <c r="G395" i="18"/>
  <c r="AE111" i="18"/>
  <c r="AE215" i="18"/>
  <c r="AE306" i="18"/>
  <c r="AE395" i="18"/>
  <c r="G111" i="19"/>
  <c r="G215" i="19"/>
  <c r="G306" i="19"/>
  <c r="G395" i="19"/>
  <c r="AE111" i="19"/>
  <c r="AE215" i="19"/>
  <c r="AE306" i="19"/>
  <c r="AE395" i="19"/>
  <c r="BB19" i="9"/>
  <c r="F111" i="18"/>
  <c r="F215" i="18"/>
  <c r="F306" i="18"/>
  <c r="F395" i="18"/>
  <c r="AD111" i="18"/>
  <c r="AD215" i="18"/>
  <c r="AD306" i="18"/>
  <c r="AD395" i="18"/>
  <c r="F111" i="19"/>
  <c r="F215" i="19"/>
  <c r="F306" i="19"/>
  <c r="F395" i="19"/>
  <c r="AD111" i="19"/>
  <c r="AD215" i="19"/>
  <c r="AD306" i="19"/>
  <c r="AD395" i="19"/>
  <c r="BA19" i="9"/>
  <c r="E111" i="18"/>
  <c r="E215" i="18"/>
  <c r="E306" i="18"/>
  <c r="E395" i="18"/>
  <c r="AC111" i="18"/>
  <c r="AC215" i="18"/>
  <c r="AC306" i="18"/>
  <c r="AC395" i="18"/>
  <c r="E111" i="19"/>
  <c r="E215" i="19"/>
  <c r="E306" i="19"/>
  <c r="E395" i="19"/>
  <c r="AC111" i="19"/>
  <c r="AC215" i="19"/>
  <c r="AC306" i="19"/>
  <c r="AC395" i="19"/>
  <c r="AZ19" i="9"/>
  <c r="Z111" i="18"/>
  <c r="Z215" i="18"/>
  <c r="Z306" i="18"/>
  <c r="Z395" i="18"/>
  <c r="AX395" i="18"/>
  <c r="Z111" i="19"/>
  <c r="Z215" i="19"/>
  <c r="Z306" i="19"/>
  <c r="Z395" i="19"/>
  <c r="AX395" i="19"/>
  <c r="AW19" i="9"/>
  <c r="Y111" i="18"/>
  <c r="Y215" i="18"/>
  <c r="Y306" i="18"/>
  <c r="Y395" i="18"/>
  <c r="AW395" i="18"/>
  <c r="Y111" i="19"/>
  <c r="Y215" i="19"/>
  <c r="Y306" i="19"/>
  <c r="Y395" i="19"/>
  <c r="AW395" i="19"/>
  <c r="AV19" i="9"/>
  <c r="X111" i="18"/>
  <c r="X215" i="18"/>
  <c r="X306" i="18"/>
  <c r="X395" i="18"/>
  <c r="AV395" i="18"/>
  <c r="X111" i="19"/>
  <c r="X215" i="19"/>
  <c r="X306" i="19"/>
  <c r="X395" i="19"/>
  <c r="AV395" i="19"/>
  <c r="AU19" i="9"/>
  <c r="W111" i="18"/>
  <c r="W215" i="18"/>
  <c r="W306" i="18"/>
  <c r="W395" i="18"/>
  <c r="AU395" i="18"/>
  <c r="W111" i="19"/>
  <c r="W215" i="19"/>
  <c r="W306" i="19"/>
  <c r="W395" i="19"/>
  <c r="AU395" i="19"/>
  <c r="AT19" i="9"/>
  <c r="V111" i="18"/>
  <c r="V215" i="18"/>
  <c r="V306" i="18"/>
  <c r="V395" i="18"/>
  <c r="AT395" i="18"/>
  <c r="V111" i="19"/>
  <c r="V215" i="19"/>
  <c r="V306" i="19"/>
  <c r="V395" i="19"/>
  <c r="AT395" i="19"/>
  <c r="AS19" i="9"/>
  <c r="U111" i="18"/>
  <c r="U215" i="18"/>
  <c r="U306" i="18"/>
  <c r="U395" i="18"/>
  <c r="AS395" i="18"/>
  <c r="U111" i="19"/>
  <c r="U215" i="19"/>
  <c r="U306" i="19"/>
  <c r="U395" i="19"/>
  <c r="AS395" i="19"/>
  <c r="AR19" i="9"/>
  <c r="T111" i="18"/>
  <c r="T215" i="18"/>
  <c r="T306" i="18"/>
  <c r="T395" i="18"/>
  <c r="AR395" i="18"/>
  <c r="T111" i="19"/>
  <c r="T215" i="19"/>
  <c r="T306" i="19"/>
  <c r="T395" i="19"/>
  <c r="AR395" i="19"/>
  <c r="AQ19" i="9"/>
  <c r="S111" i="18"/>
  <c r="S215" i="18"/>
  <c r="S306" i="18"/>
  <c r="S395" i="18"/>
  <c r="AQ395" i="18"/>
  <c r="S111" i="19"/>
  <c r="S215" i="19"/>
  <c r="S306" i="19"/>
  <c r="S395" i="19"/>
  <c r="AQ395" i="19"/>
  <c r="AP19" i="9"/>
  <c r="R111" i="18"/>
  <c r="R215" i="18"/>
  <c r="R306" i="18"/>
  <c r="R395" i="18"/>
  <c r="AP395" i="18"/>
  <c r="R111" i="19"/>
  <c r="R215" i="19"/>
  <c r="R306" i="19"/>
  <c r="R395" i="19"/>
  <c r="AP395" i="19"/>
  <c r="AO19" i="9"/>
  <c r="Q111" i="18"/>
  <c r="Q215" i="18"/>
  <c r="Q306" i="18"/>
  <c r="Q395" i="18"/>
  <c r="AO395" i="18"/>
  <c r="Q111" i="19"/>
  <c r="Q215" i="19"/>
  <c r="Q306" i="19"/>
  <c r="Q395" i="19"/>
  <c r="AO395" i="19"/>
  <c r="AN19" i="9"/>
  <c r="D214" i="18"/>
  <c r="N110" i="18"/>
  <c r="N214" i="18"/>
  <c r="N305" i="18"/>
  <c r="D304" i="18"/>
  <c r="N394" i="18"/>
  <c r="AL110" i="18"/>
  <c r="AL214" i="18"/>
  <c r="AL305" i="18"/>
  <c r="AL394" i="18"/>
  <c r="D214" i="19"/>
  <c r="N110" i="19"/>
  <c r="N214" i="19"/>
  <c r="N305" i="19"/>
  <c r="D304" i="19"/>
  <c r="N394" i="19"/>
  <c r="AL110" i="19"/>
  <c r="AL214" i="19"/>
  <c r="AL305" i="19"/>
  <c r="AL394" i="19"/>
  <c r="BI18" i="9"/>
  <c r="M110" i="18"/>
  <c r="M214" i="18"/>
  <c r="M305" i="18"/>
  <c r="M394" i="18"/>
  <c r="AK110" i="18"/>
  <c r="AK214" i="18"/>
  <c r="AK305" i="18"/>
  <c r="AK394" i="18"/>
  <c r="M110" i="19"/>
  <c r="M214" i="19"/>
  <c r="M305" i="19"/>
  <c r="M394" i="19"/>
  <c r="AK110" i="19"/>
  <c r="AK214" i="19"/>
  <c r="AK305" i="19"/>
  <c r="AK394" i="19"/>
  <c r="BH18" i="9"/>
  <c r="L110" i="18"/>
  <c r="L214" i="18"/>
  <c r="L305" i="18"/>
  <c r="L394" i="18"/>
  <c r="AJ110" i="18"/>
  <c r="AJ214" i="18"/>
  <c r="AJ305" i="18"/>
  <c r="AJ394" i="18"/>
  <c r="L110" i="19"/>
  <c r="L214" i="19"/>
  <c r="L305" i="19"/>
  <c r="L394" i="19"/>
  <c r="AJ110" i="19"/>
  <c r="AJ214" i="19"/>
  <c r="AJ305" i="19"/>
  <c r="AJ394" i="19"/>
  <c r="BG18" i="9"/>
  <c r="K110" i="18"/>
  <c r="K214" i="18"/>
  <c r="K305" i="18"/>
  <c r="K394" i="18"/>
  <c r="AI110" i="18"/>
  <c r="AI214" i="18"/>
  <c r="AI305" i="18"/>
  <c r="AI394" i="18"/>
  <c r="K110" i="19"/>
  <c r="K214" i="19"/>
  <c r="K305" i="19"/>
  <c r="K394" i="19"/>
  <c r="AI110" i="19"/>
  <c r="AI214" i="19"/>
  <c r="AI305" i="19"/>
  <c r="AI394" i="19"/>
  <c r="BF18" i="9"/>
  <c r="J110" i="18"/>
  <c r="J214" i="18"/>
  <c r="J305" i="18"/>
  <c r="J394" i="18"/>
  <c r="AH110" i="18"/>
  <c r="AH214" i="18"/>
  <c r="AH305" i="18"/>
  <c r="AH394" i="18"/>
  <c r="J110" i="19"/>
  <c r="J214" i="19"/>
  <c r="J305" i="19"/>
  <c r="J394" i="19"/>
  <c r="AH110" i="19"/>
  <c r="AH214" i="19"/>
  <c r="AH305" i="19"/>
  <c r="AH394" i="19"/>
  <c r="BE18" i="9"/>
  <c r="I110" i="18"/>
  <c r="I214" i="18"/>
  <c r="I305" i="18"/>
  <c r="I394" i="18"/>
  <c r="AG110" i="18"/>
  <c r="AG214" i="18"/>
  <c r="AG305" i="18"/>
  <c r="AG394" i="18"/>
  <c r="I110" i="19"/>
  <c r="I214" i="19"/>
  <c r="I305" i="19"/>
  <c r="I394" i="19"/>
  <c r="AG110" i="19"/>
  <c r="AG214" i="19"/>
  <c r="AG305" i="19"/>
  <c r="AG394" i="19"/>
  <c r="BD18" i="9"/>
  <c r="H110" i="18"/>
  <c r="H214" i="18"/>
  <c r="H305" i="18"/>
  <c r="H394" i="18"/>
  <c r="AF110" i="18"/>
  <c r="AF214" i="18"/>
  <c r="AF305" i="18"/>
  <c r="AF394" i="18"/>
  <c r="H110" i="19"/>
  <c r="H214" i="19"/>
  <c r="H305" i="19"/>
  <c r="H394" i="19"/>
  <c r="AF110" i="19"/>
  <c r="AF214" i="19"/>
  <c r="AF305" i="19"/>
  <c r="AF394" i="19"/>
  <c r="BC18" i="9"/>
  <c r="G110" i="18"/>
  <c r="G214" i="18"/>
  <c r="G305" i="18"/>
  <c r="G394" i="18"/>
  <c r="AE110" i="18"/>
  <c r="AE214" i="18"/>
  <c r="AE305" i="18"/>
  <c r="AE394" i="18"/>
  <c r="G110" i="19"/>
  <c r="G214" i="19"/>
  <c r="G305" i="19"/>
  <c r="G394" i="19"/>
  <c r="AE110" i="19"/>
  <c r="AE214" i="19"/>
  <c r="AE305" i="19"/>
  <c r="AE394" i="19"/>
  <c r="BB18" i="9"/>
  <c r="F110" i="18"/>
  <c r="F214" i="18"/>
  <c r="F305" i="18"/>
  <c r="F394" i="18"/>
  <c r="AD110" i="18"/>
  <c r="AD214" i="18"/>
  <c r="AD305" i="18"/>
  <c r="AD394" i="18"/>
  <c r="F110" i="19"/>
  <c r="F214" i="19"/>
  <c r="F305" i="19"/>
  <c r="F394" i="19"/>
  <c r="AD110" i="19"/>
  <c r="AD214" i="19"/>
  <c r="AD305" i="19"/>
  <c r="AD394" i="19"/>
  <c r="BA18" i="9"/>
  <c r="E110" i="18"/>
  <c r="E214" i="18"/>
  <c r="E305" i="18"/>
  <c r="E394" i="18"/>
  <c r="AC110" i="18"/>
  <c r="AC214" i="18"/>
  <c r="AC305" i="18"/>
  <c r="AC394" i="18"/>
  <c r="E110" i="19"/>
  <c r="E214" i="19"/>
  <c r="E305" i="19"/>
  <c r="E394" i="19"/>
  <c r="AC110" i="19"/>
  <c r="AC214" i="19"/>
  <c r="AC305" i="19"/>
  <c r="AC394" i="19"/>
  <c r="AZ18" i="9"/>
  <c r="Z110" i="18"/>
  <c r="Z214" i="18"/>
  <c r="Z305" i="18"/>
  <c r="Z394" i="18"/>
  <c r="AX394" i="18"/>
  <c r="Z110" i="19"/>
  <c r="Z214" i="19"/>
  <c r="Z305" i="19"/>
  <c r="Z394" i="19"/>
  <c r="AX394" i="19"/>
  <c r="AW18" i="9"/>
  <c r="Y110" i="18"/>
  <c r="Y214" i="18"/>
  <c r="Y305" i="18"/>
  <c r="Y394" i="18"/>
  <c r="AW394" i="18"/>
  <c r="Y110" i="19"/>
  <c r="Y214" i="19"/>
  <c r="Y305" i="19"/>
  <c r="Y394" i="19"/>
  <c r="AW394" i="19"/>
  <c r="AV18" i="9"/>
  <c r="X110" i="18"/>
  <c r="X214" i="18"/>
  <c r="X305" i="18"/>
  <c r="X394" i="18"/>
  <c r="AV394" i="18"/>
  <c r="X110" i="19"/>
  <c r="X214" i="19"/>
  <c r="X305" i="19"/>
  <c r="X394" i="19"/>
  <c r="AV394" i="19"/>
  <c r="AU18" i="9"/>
  <c r="W110" i="18"/>
  <c r="W214" i="18"/>
  <c r="W305" i="18"/>
  <c r="W394" i="18"/>
  <c r="AU394" i="18"/>
  <c r="W110" i="19"/>
  <c r="W214" i="19"/>
  <c r="W305" i="19"/>
  <c r="W394" i="19"/>
  <c r="AU394" i="19"/>
  <c r="AT18" i="9"/>
  <c r="V110" i="18"/>
  <c r="V214" i="18"/>
  <c r="V305" i="18"/>
  <c r="V394" i="18"/>
  <c r="AT394" i="18"/>
  <c r="V110" i="19"/>
  <c r="V214" i="19"/>
  <c r="V305" i="19"/>
  <c r="V394" i="19"/>
  <c r="AT394" i="19"/>
  <c r="AS18" i="9"/>
  <c r="U110" i="18"/>
  <c r="U214" i="18"/>
  <c r="U305" i="18"/>
  <c r="U394" i="18"/>
  <c r="AS394" i="18"/>
  <c r="U110" i="19"/>
  <c r="U214" i="19"/>
  <c r="U305" i="19"/>
  <c r="U394" i="19"/>
  <c r="AS394" i="19"/>
  <c r="AR18" i="9"/>
  <c r="T110" i="18"/>
  <c r="T214" i="18"/>
  <c r="T305" i="18"/>
  <c r="T394" i="18"/>
  <c r="AR394" i="18"/>
  <c r="T110" i="19"/>
  <c r="T214" i="19"/>
  <c r="T305" i="19"/>
  <c r="T394" i="19"/>
  <c r="AR394" i="19"/>
  <c r="AQ18" i="9"/>
  <c r="S110" i="18"/>
  <c r="S214" i="18"/>
  <c r="S305" i="18"/>
  <c r="S394" i="18"/>
  <c r="AQ394" i="18"/>
  <c r="S110" i="19"/>
  <c r="S214" i="19"/>
  <c r="S305" i="19"/>
  <c r="S394" i="19"/>
  <c r="AQ394" i="19"/>
  <c r="AP18" i="9"/>
  <c r="R110" i="18"/>
  <c r="R214" i="18"/>
  <c r="R305" i="18"/>
  <c r="R394" i="18"/>
  <c r="AP394" i="18"/>
  <c r="R110" i="19"/>
  <c r="R214" i="19"/>
  <c r="R305" i="19"/>
  <c r="R394" i="19"/>
  <c r="AP394" i="19"/>
  <c r="AO18" i="9"/>
  <c r="Q110" i="18"/>
  <c r="Q214" i="18"/>
  <c r="Q305" i="18"/>
  <c r="Q394" i="18"/>
  <c r="AO394" i="18"/>
  <c r="Q110" i="19"/>
  <c r="Q214" i="19"/>
  <c r="Q305" i="19"/>
  <c r="Q394" i="19"/>
  <c r="AO394" i="19"/>
  <c r="AN18" i="9"/>
  <c r="D213" i="18"/>
  <c r="N109" i="18"/>
  <c r="N213" i="18"/>
  <c r="N304" i="18"/>
  <c r="D303" i="18"/>
  <c r="N393" i="18"/>
  <c r="AL109" i="18"/>
  <c r="AL213" i="18"/>
  <c r="AL304" i="18"/>
  <c r="AL393" i="18"/>
  <c r="D213" i="19"/>
  <c r="N109" i="19"/>
  <c r="N213" i="19"/>
  <c r="N304" i="19"/>
  <c r="D303" i="19"/>
  <c r="N393" i="19"/>
  <c r="AL109" i="19"/>
  <c r="AL213" i="19"/>
  <c r="AL304" i="19"/>
  <c r="AL393" i="19"/>
  <c r="BI17" i="9"/>
  <c r="M109" i="18"/>
  <c r="M213" i="18"/>
  <c r="M304" i="18"/>
  <c r="M393" i="18"/>
  <c r="AK109" i="18"/>
  <c r="AK213" i="18"/>
  <c r="AK304" i="18"/>
  <c r="AK393" i="18"/>
  <c r="M109" i="19"/>
  <c r="M213" i="19"/>
  <c r="M304" i="19"/>
  <c r="M393" i="19"/>
  <c r="AK109" i="19"/>
  <c r="AK213" i="19"/>
  <c r="AK304" i="19"/>
  <c r="AK393" i="19"/>
  <c r="BH17" i="9"/>
  <c r="L109" i="18"/>
  <c r="L213" i="18"/>
  <c r="L304" i="18"/>
  <c r="L393" i="18"/>
  <c r="AJ109" i="18"/>
  <c r="AJ213" i="18"/>
  <c r="AJ304" i="18"/>
  <c r="AJ393" i="18"/>
  <c r="L109" i="19"/>
  <c r="L213" i="19"/>
  <c r="L304" i="19"/>
  <c r="L393" i="19"/>
  <c r="AJ109" i="19"/>
  <c r="AJ213" i="19"/>
  <c r="AJ304" i="19"/>
  <c r="AJ393" i="19"/>
  <c r="BG17" i="9"/>
  <c r="K109" i="18"/>
  <c r="K213" i="18"/>
  <c r="K304" i="18"/>
  <c r="K393" i="18"/>
  <c r="AI109" i="18"/>
  <c r="AI213" i="18"/>
  <c r="AI304" i="18"/>
  <c r="AI393" i="18"/>
  <c r="K109" i="19"/>
  <c r="K213" i="19"/>
  <c r="K304" i="19"/>
  <c r="K393" i="19"/>
  <c r="AI109" i="19"/>
  <c r="AI213" i="19"/>
  <c r="AI304" i="19"/>
  <c r="AI393" i="19"/>
  <c r="BF17" i="9"/>
  <c r="J109" i="18"/>
  <c r="J213" i="18"/>
  <c r="J304" i="18"/>
  <c r="J393" i="18"/>
  <c r="AH109" i="18"/>
  <c r="AH213" i="18"/>
  <c r="AH304" i="18"/>
  <c r="AH393" i="18"/>
  <c r="J109" i="19"/>
  <c r="J213" i="19"/>
  <c r="J304" i="19"/>
  <c r="J393" i="19"/>
  <c r="AH109" i="19"/>
  <c r="AH213" i="19"/>
  <c r="AH304" i="19"/>
  <c r="AH393" i="19"/>
  <c r="BE17" i="9"/>
  <c r="I109" i="18"/>
  <c r="I213" i="18"/>
  <c r="I304" i="18"/>
  <c r="I393" i="18"/>
  <c r="AG109" i="18"/>
  <c r="AG213" i="18"/>
  <c r="AG304" i="18"/>
  <c r="AG393" i="18"/>
  <c r="I109" i="19"/>
  <c r="I213" i="19"/>
  <c r="I304" i="19"/>
  <c r="I393" i="19"/>
  <c r="AG109" i="19"/>
  <c r="AG213" i="19"/>
  <c r="AG304" i="19"/>
  <c r="AG393" i="19"/>
  <c r="BD17" i="9"/>
  <c r="H109" i="18"/>
  <c r="H213" i="18"/>
  <c r="H304" i="18"/>
  <c r="H393" i="18"/>
  <c r="AF109" i="18"/>
  <c r="AF213" i="18"/>
  <c r="AF304" i="18"/>
  <c r="AF393" i="18"/>
  <c r="H109" i="19"/>
  <c r="H213" i="19"/>
  <c r="H304" i="19"/>
  <c r="H393" i="19"/>
  <c r="AF109" i="19"/>
  <c r="AF213" i="19"/>
  <c r="AF304" i="19"/>
  <c r="AF393" i="19"/>
  <c r="BC17" i="9"/>
  <c r="G109" i="18"/>
  <c r="G213" i="18"/>
  <c r="G304" i="18"/>
  <c r="G393" i="18"/>
  <c r="AE109" i="18"/>
  <c r="AE213" i="18"/>
  <c r="AE304" i="18"/>
  <c r="AE393" i="18"/>
  <c r="G109" i="19"/>
  <c r="G213" i="19"/>
  <c r="G304" i="19"/>
  <c r="G393" i="19"/>
  <c r="AE109" i="19"/>
  <c r="AE213" i="19"/>
  <c r="AE304" i="19"/>
  <c r="AE393" i="19"/>
  <c r="BB17" i="9"/>
  <c r="F109" i="18"/>
  <c r="F213" i="18"/>
  <c r="F304" i="18"/>
  <c r="F393" i="18"/>
  <c r="AD109" i="18"/>
  <c r="AD213" i="18"/>
  <c r="AD304" i="18"/>
  <c r="AD393" i="18"/>
  <c r="F109" i="19"/>
  <c r="F213" i="19"/>
  <c r="F304" i="19"/>
  <c r="F393" i="19"/>
  <c r="AD109" i="19"/>
  <c r="AD213" i="19"/>
  <c r="AD304" i="19"/>
  <c r="AD393" i="19"/>
  <c r="BA17" i="9"/>
  <c r="E109" i="18"/>
  <c r="E213" i="18"/>
  <c r="E304" i="18"/>
  <c r="E393" i="18"/>
  <c r="AC109" i="18"/>
  <c r="AC213" i="18"/>
  <c r="AC304" i="18"/>
  <c r="AC393" i="18"/>
  <c r="E109" i="19"/>
  <c r="E213" i="19"/>
  <c r="E304" i="19"/>
  <c r="E393" i="19"/>
  <c r="AC109" i="19"/>
  <c r="AC213" i="19"/>
  <c r="AC304" i="19"/>
  <c r="AC393" i="19"/>
  <c r="AZ17" i="9"/>
  <c r="Z109" i="18"/>
  <c r="Z213" i="18"/>
  <c r="Z304" i="18"/>
  <c r="Z393" i="18"/>
  <c r="AX393" i="18"/>
  <c r="Z109" i="19"/>
  <c r="Z213" i="19"/>
  <c r="Z304" i="19"/>
  <c r="Z393" i="19"/>
  <c r="AX393" i="19"/>
  <c r="AW17" i="9"/>
  <c r="Y109" i="18"/>
  <c r="Y213" i="18"/>
  <c r="Y304" i="18"/>
  <c r="Y393" i="18"/>
  <c r="AW393" i="18"/>
  <c r="Y109" i="19"/>
  <c r="Y213" i="19"/>
  <c r="Y304" i="19"/>
  <c r="Y393" i="19"/>
  <c r="AW393" i="19"/>
  <c r="AV17" i="9"/>
  <c r="X109" i="18"/>
  <c r="X213" i="18"/>
  <c r="X304" i="18"/>
  <c r="X393" i="18"/>
  <c r="AV393" i="18"/>
  <c r="X109" i="19"/>
  <c r="X213" i="19"/>
  <c r="X304" i="19"/>
  <c r="X393" i="19"/>
  <c r="AV393" i="19"/>
  <c r="AU17" i="9"/>
  <c r="W109" i="18"/>
  <c r="W213" i="18"/>
  <c r="W304" i="18"/>
  <c r="W393" i="18"/>
  <c r="AU393" i="18"/>
  <c r="W109" i="19"/>
  <c r="W213" i="19"/>
  <c r="W304" i="19"/>
  <c r="W393" i="19"/>
  <c r="AU393" i="19"/>
  <c r="AT17" i="9"/>
  <c r="V109" i="18"/>
  <c r="V213" i="18"/>
  <c r="V304" i="18"/>
  <c r="V393" i="18"/>
  <c r="AT393" i="18"/>
  <c r="V109" i="19"/>
  <c r="V213" i="19"/>
  <c r="V304" i="19"/>
  <c r="V393" i="19"/>
  <c r="AT393" i="19"/>
  <c r="AS17" i="9"/>
  <c r="U109" i="18"/>
  <c r="U213" i="18"/>
  <c r="U304" i="18"/>
  <c r="U393" i="18"/>
  <c r="AS393" i="18"/>
  <c r="U109" i="19"/>
  <c r="U213" i="19"/>
  <c r="U304" i="19"/>
  <c r="U393" i="19"/>
  <c r="AS393" i="19"/>
  <c r="AR17" i="9"/>
  <c r="T109" i="18"/>
  <c r="T213" i="18"/>
  <c r="T304" i="18"/>
  <c r="T393" i="18"/>
  <c r="AR393" i="18"/>
  <c r="T109" i="19"/>
  <c r="T213" i="19"/>
  <c r="T304" i="19"/>
  <c r="T393" i="19"/>
  <c r="AR393" i="19"/>
  <c r="AQ17" i="9"/>
  <c r="S109" i="18"/>
  <c r="S213" i="18"/>
  <c r="S304" i="18"/>
  <c r="S393" i="18"/>
  <c r="AQ393" i="18"/>
  <c r="S109" i="19"/>
  <c r="S213" i="19"/>
  <c r="S304" i="19"/>
  <c r="S393" i="19"/>
  <c r="AQ393" i="19"/>
  <c r="AP17" i="9"/>
  <c r="R109" i="18"/>
  <c r="R213" i="18"/>
  <c r="R304" i="18"/>
  <c r="R393" i="18"/>
  <c r="AP393" i="18"/>
  <c r="R109" i="19"/>
  <c r="R213" i="19"/>
  <c r="R304" i="19"/>
  <c r="R393" i="19"/>
  <c r="AP393" i="19"/>
  <c r="AO17" i="9"/>
  <c r="Q109" i="18"/>
  <c r="Q213" i="18"/>
  <c r="Q304" i="18"/>
  <c r="Q393" i="18"/>
  <c r="AO393" i="18"/>
  <c r="Q109" i="19"/>
  <c r="Q213" i="19"/>
  <c r="Q304" i="19"/>
  <c r="Q393" i="19"/>
  <c r="AO393" i="19"/>
  <c r="AN17" i="9"/>
  <c r="D212" i="18"/>
  <c r="N108" i="18"/>
  <c r="N212" i="18"/>
  <c r="N303" i="18"/>
  <c r="D302" i="18"/>
  <c r="N392" i="18"/>
  <c r="AL108" i="18"/>
  <c r="AL212" i="18"/>
  <c r="AL303" i="18"/>
  <c r="AL392" i="18"/>
  <c r="D212" i="19"/>
  <c r="N108" i="19"/>
  <c r="N212" i="19"/>
  <c r="N303" i="19"/>
  <c r="D302" i="19"/>
  <c r="N392" i="19"/>
  <c r="AL108" i="19"/>
  <c r="AL212" i="19"/>
  <c r="AL303" i="19"/>
  <c r="AL392" i="19"/>
  <c r="BI16" i="9"/>
  <c r="M108" i="18"/>
  <c r="M212" i="18"/>
  <c r="M303" i="18"/>
  <c r="M392" i="18"/>
  <c r="AK108" i="18"/>
  <c r="AK212" i="18"/>
  <c r="AK303" i="18"/>
  <c r="AK392" i="18"/>
  <c r="M108" i="19"/>
  <c r="M212" i="19"/>
  <c r="M303" i="19"/>
  <c r="M392" i="19"/>
  <c r="AK108" i="19"/>
  <c r="AK212" i="19"/>
  <c r="AK303" i="19"/>
  <c r="AK392" i="19"/>
  <c r="BH16" i="9"/>
  <c r="L108" i="18"/>
  <c r="L212" i="18"/>
  <c r="L303" i="18"/>
  <c r="L392" i="18"/>
  <c r="AJ108" i="18"/>
  <c r="AJ212" i="18"/>
  <c r="AJ303" i="18"/>
  <c r="AJ392" i="18"/>
  <c r="L108" i="19"/>
  <c r="L212" i="19"/>
  <c r="L303" i="19"/>
  <c r="L392" i="19"/>
  <c r="AJ108" i="19"/>
  <c r="AJ212" i="19"/>
  <c r="AJ303" i="19"/>
  <c r="AJ392" i="19"/>
  <c r="BG16" i="9"/>
  <c r="K108" i="18"/>
  <c r="K212" i="18"/>
  <c r="K303" i="18"/>
  <c r="K392" i="18"/>
  <c r="AI108" i="18"/>
  <c r="AI212" i="18"/>
  <c r="AI303" i="18"/>
  <c r="AI392" i="18"/>
  <c r="K108" i="19"/>
  <c r="K212" i="19"/>
  <c r="K303" i="19"/>
  <c r="K392" i="19"/>
  <c r="AI108" i="19"/>
  <c r="AI212" i="19"/>
  <c r="AI303" i="19"/>
  <c r="AI392" i="19"/>
  <c r="BF16" i="9"/>
  <c r="J108" i="18"/>
  <c r="J212" i="18"/>
  <c r="J303" i="18"/>
  <c r="J392" i="18"/>
  <c r="AH108" i="18"/>
  <c r="AH212" i="18"/>
  <c r="AH303" i="18"/>
  <c r="AH392" i="18"/>
  <c r="J108" i="19"/>
  <c r="J212" i="19"/>
  <c r="J303" i="19"/>
  <c r="J392" i="19"/>
  <c r="AH108" i="19"/>
  <c r="AH212" i="19"/>
  <c r="AH303" i="19"/>
  <c r="AH392" i="19"/>
  <c r="BE16" i="9"/>
  <c r="I108" i="18"/>
  <c r="I212" i="18"/>
  <c r="I303" i="18"/>
  <c r="I392" i="18"/>
  <c r="AG108" i="18"/>
  <c r="AG212" i="18"/>
  <c r="AG303" i="18"/>
  <c r="AG392" i="18"/>
  <c r="I108" i="19"/>
  <c r="I212" i="19"/>
  <c r="I303" i="19"/>
  <c r="I392" i="19"/>
  <c r="AG108" i="19"/>
  <c r="AG212" i="19"/>
  <c r="AG303" i="19"/>
  <c r="AG392" i="19"/>
  <c r="BD16" i="9"/>
  <c r="H108" i="18"/>
  <c r="H212" i="18"/>
  <c r="H303" i="18"/>
  <c r="H392" i="18"/>
  <c r="AF108" i="18"/>
  <c r="AF212" i="18"/>
  <c r="AF303" i="18"/>
  <c r="AF392" i="18"/>
  <c r="H108" i="19"/>
  <c r="H212" i="19"/>
  <c r="H303" i="19"/>
  <c r="H392" i="19"/>
  <c r="AF108" i="19"/>
  <c r="AF212" i="19"/>
  <c r="AF303" i="19"/>
  <c r="AF392" i="19"/>
  <c r="BC16" i="9"/>
  <c r="G108" i="18"/>
  <c r="G212" i="18"/>
  <c r="G303" i="18"/>
  <c r="G392" i="18"/>
  <c r="AE108" i="18"/>
  <c r="AE212" i="18"/>
  <c r="AE303" i="18"/>
  <c r="AE392" i="18"/>
  <c r="G108" i="19"/>
  <c r="G212" i="19"/>
  <c r="G303" i="19"/>
  <c r="G392" i="19"/>
  <c r="AE108" i="19"/>
  <c r="AE212" i="19"/>
  <c r="AE303" i="19"/>
  <c r="AE392" i="19"/>
  <c r="BB16" i="9"/>
  <c r="F108" i="18"/>
  <c r="F212" i="18"/>
  <c r="F303" i="18"/>
  <c r="F392" i="18"/>
  <c r="AD108" i="18"/>
  <c r="AD212" i="18"/>
  <c r="AD303" i="18"/>
  <c r="AD392" i="18"/>
  <c r="F108" i="19"/>
  <c r="F212" i="19"/>
  <c r="F303" i="19"/>
  <c r="F392" i="19"/>
  <c r="AD108" i="19"/>
  <c r="AD212" i="19"/>
  <c r="AD303" i="19"/>
  <c r="AD392" i="19"/>
  <c r="BA16" i="9"/>
  <c r="E108" i="18"/>
  <c r="E212" i="18"/>
  <c r="E303" i="18"/>
  <c r="E392" i="18"/>
  <c r="AC108" i="18"/>
  <c r="AC212" i="18"/>
  <c r="AC303" i="18"/>
  <c r="AC392" i="18"/>
  <c r="E108" i="19"/>
  <c r="E212" i="19"/>
  <c r="E303" i="19"/>
  <c r="E392" i="19"/>
  <c r="AC108" i="19"/>
  <c r="AC212" i="19"/>
  <c r="AC303" i="19"/>
  <c r="AC392" i="19"/>
  <c r="AZ16" i="9"/>
  <c r="Z108" i="18"/>
  <c r="Z212" i="18"/>
  <c r="Z303" i="18"/>
  <c r="Z392" i="18"/>
  <c r="AX392" i="18"/>
  <c r="Z108" i="19"/>
  <c r="Z212" i="19"/>
  <c r="Z303" i="19"/>
  <c r="Z392" i="19"/>
  <c r="AX392" i="19"/>
  <c r="AW16" i="9"/>
  <c r="Y108" i="18"/>
  <c r="Y212" i="18"/>
  <c r="Y303" i="18"/>
  <c r="Y392" i="18"/>
  <c r="AW392" i="18"/>
  <c r="Y108" i="19"/>
  <c r="Y212" i="19"/>
  <c r="Y303" i="19"/>
  <c r="Y392" i="19"/>
  <c r="AW392" i="19"/>
  <c r="AV16" i="9"/>
  <c r="X108" i="18"/>
  <c r="X212" i="18"/>
  <c r="X303" i="18"/>
  <c r="X392" i="18"/>
  <c r="AV392" i="18"/>
  <c r="X108" i="19"/>
  <c r="X212" i="19"/>
  <c r="X303" i="19"/>
  <c r="X392" i="19"/>
  <c r="AV392" i="19"/>
  <c r="AU16" i="9"/>
  <c r="W108" i="18"/>
  <c r="W212" i="18"/>
  <c r="W303" i="18"/>
  <c r="W392" i="18"/>
  <c r="AU392" i="18"/>
  <c r="W108" i="19"/>
  <c r="W212" i="19"/>
  <c r="W303" i="19"/>
  <c r="W392" i="19"/>
  <c r="AU392" i="19"/>
  <c r="AT16" i="9"/>
  <c r="V108" i="18"/>
  <c r="V212" i="18"/>
  <c r="V303" i="18"/>
  <c r="V392" i="18"/>
  <c r="AT392" i="18"/>
  <c r="V108" i="19"/>
  <c r="V212" i="19"/>
  <c r="V303" i="19"/>
  <c r="V392" i="19"/>
  <c r="AT392" i="19"/>
  <c r="AS16" i="9"/>
  <c r="U108" i="18"/>
  <c r="U212" i="18"/>
  <c r="U303" i="18"/>
  <c r="U392" i="18"/>
  <c r="AS392" i="18"/>
  <c r="U108" i="19"/>
  <c r="U212" i="19"/>
  <c r="U303" i="19"/>
  <c r="U392" i="19"/>
  <c r="AS392" i="19"/>
  <c r="AR16" i="9"/>
  <c r="T108" i="18"/>
  <c r="T212" i="18"/>
  <c r="T303" i="18"/>
  <c r="T392" i="18"/>
  <c r="AR392" i="18"/>
  <c r="T108" i="19"/>
  <c r="T212" i="19"/>
  <c r="T303" i="19"/>
  <c r="T392" i="19"/>
  <c r="AR392" i="19"/>
  <c r="AQ16" i="9"/>
  <c r="S108" i="18"/>
  <c r="S212" i="18"/>
  <c r="S303" i="18"/>
  <c r="S392" i="18"/>
  <c r="AQ392" i="18"/>
  <c r="S108" i="19"/>
  <c r="S212" i="19"/>
  <c r="S303" i="19"/>
  <c r="S392" i="19"/>
  <c r="AQ392" i="19"/>
  <c r="AP16" i="9"/>
  <c r="R108" i="18"/>
  <c r="R212" i="18"/>
  <c r="R303" i="18"/>
  <c r="R392" i="18"/>
  <c r="AP392" i="18"/>
  <c r="R108" i="19"/>
  <c r="R212" i="19"/>
  <c r="R303" i="19"/>
  <c r="R392" i="19"/>
  <c r="AP392" i="19"/>
  <c r="AO16" i="9"/>
  <c r="Q108" i="18"/>
  <c r="Q212" i="18"/>
  <c r="Q303" i="18"/>
  <c r="Q392" i="18"/>
  <c r="AO392" i="18"/>
  <c r="Q108" i="19"/>
  <c r="Q212" i="19"/>
  <c r="Q303" i="19"/>
  <c r="Q392" i="19"/>
  <c r="AO392" i="19"/>
  <c r="AN16" i="9"/>
  <c r="D211" i="18"/>
  <c r="N107" i="18"/>
  <c r="N211" i="18"/>
  <c r="N302" i="18"/>
  <c r="D301" i="18"/>
  <c r="N391" i="18"/>
  <c r="AL107" i="18"/>
  <c r="AL211" i="18"/>
  <c r="AL302" i="18"/>
  <c r="AL391" i="18"/>
  <c r="D211" i="19"/>
  <c r="N107" i="19"/>
  <c r="N211" i="19"/>
  <c r="N302" i="19"/>
  <c r="D301" i="19"/>
  <c r="N391" i="19"/>
  <c r="AL107" i="19"/>
  <c r="AL211" i="19"/>
  <c r="AL302" i="19"/>
  <c r="AL391" i="19"/>
  <c r="BI15" i="9"/>
  <c r="M107" i="18"/>
  <c r="M211" i="18"/>
  <c r="M302" i="18"/>
  <c r="M391" i="18"/>
  <c r="AK107" i="18"/>
  <c r="AK211" i="18"/>
  <c r="AK302" i="18"/>
  <c r="AK391" i="18"/>
  <c r="M107" i="19"/>
  <c r="M211" i="19"/>
  <c r="M302" i="19"/>
  <c r="M391" i="19"/>
  <c r="AK107" i="19"/>
  <c r="AK211" i="19"/>
  <c r="AK302" i="19"/>
  <c r="AK391" i="19"/>
  <c r="BH15" i="9"/>
  <c r="L107" i="18"/>
  <c r="L211" i="18"/>
  <c r="L302" i="18"/>
  <c r="L391" i="18"/>
  <c r="AJ107" i="18"/>
  <c r="AJ211" i="18"/>
  <c r="AJ302" i="18"/>
  <c r="AJ391" i="18"/>
  <c r="L107" i="19"/>
  <c r="L211" i="19"/>
  <c r="L302" i="19"/>
  <c r="L391" i="19"/>
  <c r="AJ107" i="19"/>
  <c r="AJ211" i="19"/>
  <c r="AJ302" i="19"/>
  <c r="AJ391" i="19"/>
  <c r="BG15" i="9"/>
  <c r="K107" i="18"/>
  <c r="K211" i="18"/>
  <c r="K302" i="18"/>
  <c r="K391" i="18"/>
  <c r="AI107" i="18"/>
  <c r="AI211" i="18"/>
  <c r="AI302" i="18"/>
  <c r="AI391" i="18"/>
  <c r="K107" i="19"/>
  <c r="K211" i="19"/>
  <c r="K302" i="19"/>
  <c r="K391" i="19"/>
  <c r="AI107" i="19"/>
  <c r="AI211" i="19"/>
  <c r="AI302" i="19"/>
  <c r="AI391" i="19"/>
  <c r="BF15" i="9"/>
  <c r="J107" i="18"/>
  <c r="J211" i="18"/>
  <c r="J302" i="18"/>
  <c r="J391" i="18"/>
  <c r="AH107" i="18"/>
  <c r="AH211" i="18"/>
  <c r="AH302" i="18"/>
  <c r="AH391" i="18"/>
  <c r="J107" i="19"/>
  <c r="J211" i="19"/>
  <c r="J302" i="19"/>
  <c r="J391" i="19"/>
  <c r="AH107" i="19"/>
  <c r="AH211" i="19"/>
  <c r="AH302" i="19"/>
  <c r="AH391" i="19"/>
  <c r="BE15" i="9"/>
  <c r="I107" i="18"/>
  <c r="I211" i="18"/>
  <c r="I302" i="18"/>
  <c r="I391" i="18"/>
  <c r="AG107" i="18"/>
  <c r="AG211" i="18"/>
  <c r="AG302" i="18"/>
  <c r="AG391" i="18"/>
  <c r="I107" i="19"/>
  <c r="I211" i="19"/>
  <c r="I302" i="19"/>
  <c r="I391" i="19"/>
  <c r="AG107" i="19"/>
  <c r="AG211" i="19"/>
  <c r="AG302" i="19"/>
  <c r="AG391" i="19"/>
  <c r="BD15" i="9"/>
  <c r="H107" i="18"/>
  <c r="H211" i="18"/>
  <c r="H302" i="18"/>
  <c r="H391" i="18"/>
  <c r="AF107" i="18"/>
  <c r="AF211" i="18"/>
  <c r="AF302" i="18"/>
  <c r="AF391" i="18"/>
  <c r="H107" i="19"/>
  <c r="H211" i="19"/>
  <c r="H302" i="19"/>
  <c r="H391" i="19"/>
  <c r="AF107" i="19"/>
  <c r="AF211" i="19"/>
  <c r="AF302" i="19"/>
  <c r="AF391" i="19"/>
  <c r="BC15" i="9"/>
  <c r="G107" i="18"/>
  <c r="G211" i="18"/>
  <c r="G302" i="18"/>
  <c r="G391" i="18"/>
  <c r="AE107" i="18"/>
  <c r="AE211" i="18"/>
  <c r="AE302" i="18"/>
  <c r="AE391" i="18"/>
  <c r="G107" i="19"/>
  <c r="G211" i="19"/>
  <c r="G302" i="19"/>
  <c r="G391" i="19"/>
  <c r="AE107" i="19"/>
  <c r="AE211" i="19"/>
  <c r="AE302" i="19"/>
  <c r="AE391" i="19"/>
  <c r="BB15" i="9"/>
  <c r="F107" i="18"/>
  <c r="F211" i="18"/>
  <c r="F302" i="18"/>
  <c r="F391" i="18"/>
  <c r="AD107" i="18"/>
  <c r="AD211" i="18"/>
  <c r="AD302" i="18"/>
  <c r="AD391" i="18"/>
  <c r="F107" i="19"/>
  <c r="F211" i="19"/>
  <c r="F302" i="19"/>
  <c r="F391" i="19"/>
  <c r="AD107" i="19"/>
  <c r="AD211" i="19"/>
  <c r="AD302" i="19"/>
  <c r="AD391" i="19"/>
  <c r="BA15" i="9"/>
  <c r="E107" i="18"/>
  <c r="E211" i="18"/>
  <c r="E302" i="18"/>
  <c r="E391" i="18"/>
  <c r="AC107" i="18"/>
  <c r="AC211" i="18"/>
  <c r="AC302" i="18"/>
  <c r="AC391" i="18"/>
  <c r="E107" i="19"/>
  <c r="E211" i="19"/>
  <c r="E302" i="19"/>
  <c r="E391" i="19"/>
  <c r="AC107" i="19"/>
  <c r="AC211" i="19"/>
  <c r="AC302" i="19"/>
  <c r="AC391" i="19"/>
  <c r="AZ15" i="9"/>
  <c r="Z107" i="18"/>
  <c r="Z211" i="18"/>
  <c r="Z302" i="18"/>
  <c r="Z391" i="18"/>
  <c r="AX391" i="18"/>
  <c r="Z107" i="19"/>
  <c r="Z211" i="19"/>
  <c r="Z302" i="19"/>
  <c r="Z391" i="19"/>
  <c r="AX391" i="19"/>
  <c r="AW15" i="9"/>
  <c r="Y107" i="18"/>
  <c r="Y211" i="18"/>
  <c r="Y302" i="18"/>
  <c r="Y391" i="18"/>
  <c r="AW391" i="18"/>
  <c r="Y107" i="19"/>
  <c r="Y211" i="19"/>
  <c r="Y302" i="19"/>
  <c r="Y391" i="19"/>
  <c r="AW391" i="19"/>
  <c r="AV15" i="9"/>
  <c r="X107" i="18"/>
  <c r="X211" i="18"/>
  <c r="X302" i="18"/>
  <c r="X391" i="18"/>
  <c r="AV391" i="18"/>
  <c r="X107" i="19"/>
  <c r="X211" i="19"/>
  <c r="X302" i="19"/>
  <c r="X391" i="19"/>
  <c r="AV391" i="19"/>
  <c r="AU15" i="9"/>
  <c r="W107" i="18"/>
  <c r="W211" i="18"/>
  <c r="W302" i="18"/>
  <c r="W391" i="18"/>
  <c r="AU391" i="18"/>
  <c r="W107" i="19"/>
  <c r="W211" i="19"/>
  <c r="W302" i="19"/>
  <c r="W391" i="19"/>
  <c r="AU391" i="19"/>
  <c r="AT15" i="9"/>
  <c r="V107" i="18"/>
  <c r="V211" i="18"/>
  <c r="V302" i="18"/>
  <c r="V391" i="18"/>
  <c r="AT391" i="18"/>
  <c r="V107" i="19"/>
  <c r="V211" i="19"/>
  <c r="V302" i="19"/>
  <c r="V391" i="19"/>
  <c r="AT391" i="19"/>
  <c r="AS15" i="9"/>
  <c r="U107" i="18"/>
  <c r="U211" i="18"/>
  <c r="U302" i="18"/>
  <c r="U391" i="18"/>
  <c r="AS391" i="18"/>
  <c r="U107" i="19"/>
  <c r="U211" i="19"/>
  <c r="U302" i="19"/>
  <c r="U391" i="19"/>
  <c r="AS391" i="19"/>
  <c r="AR15" i="9"/>
  <c r="T107" i="18"/>
  <c r="T211" i="18"/>
  <c r="T302" i="18"/>
  <c r="T391" i="18"/>
  <c r="AR391" i="18"/>
  <c r="T107" i="19"/>
  <c r="T211" i="19"/>
  <c r="T302" i="19"/>
  <c r="T391" i="19"/>
  <c r="AR391" i="19"/>
  <c r="AQ15" i="9"/>
  <c r="S107" i="18"/>
  <c r="S211" i="18"/>
  <c r="S302" i="18"/>
  <c r="S391" i="18"/>
  <c r="AQ391" i="18"/>
  <c r="S107" i="19"/>
  <c r="S211" i="19"/>
  <c r="S302" i="19"/>
  <c r="S391" i="19"/>
  <c r="AQ391" i="19"/>
  <c r="AP15" i="9"/>
  <c r="R107" i="18"/>
  <c r="R211" i="18"/>
  <c r="R302" i="18"/>
  <c r="R391" i="18"/>
  <c r="AP391" i="18"/>
  <c r="R107" i="19"/>
  <c r="R211" i="19"/>
  <c r="R302" i="19"/>
  <c r="R391" i="19"/>
  <c r="AP391" i="19"/>
  <c r="AO15" i="9"/>
  <c r="Q107" i="18"/>
  <c r="Q211" i="18"/>
  <c r="Q302" i="18"/>
  <c r="Q391" i="18"/>
  <c r="AO391" i="18"/>
  <c r="Q107" i="19"/>
  <c r="Q211" i="19"/>
  <c r="Q302" i="19"/>
  <c r="Q391" i="19"/>
  <c r="AO391" i="19"/>
  <c r="AN15" i="9"/>
  <c r="D210" i="18"/>
  <c r="N106" i="18"/>
  <c r="N210" i="18"/>
  <c r="N301" i="18"/>
  <c r="D300" i="18"/>
  <c r="N390" i="18"/>
  <c r="AL106" i="18"/>
  <c r="AL210" i="18"/>
  <c r="AL301" i="18"/>
  <c r="AL390" i="18"/>
  <c r="D210" i="19"/>
  <c r="N106" i="19"/>
  <c r="N210" i="19"/>
  <c r="N301" i="19"/>
  <c r="D300" i="19"/>
  <c r="N390" i="19"/>
  <c r="AL106" i="19"/>
  <c r="AL210" i="19"/>
  <c r="AL301" i="19"/>
  <c r="AL390" i="19"/>
  <c r="BI14" i="9"/>
  <c r="M106" i="18"/>
  <c r="M210" i="18"/>
  <c r="M301" i="18"/>
  <c r="M390" i="18"/>
  <c r="AK106" i="18"/>
  <c r="AK210" i="18"/>
  <c r="AK301" i="18"/>
  <c r="AK390" i="18"/>
  <c r="M106" i="19"/>
  <c r="M210" i="19"/>
  <c r="M301" i="19"/>
  <c r="M390" i="19"/>
  <c r="AK106" i="19"/>
  <c r="AK210" i="19"/>
  <c r="AK301" i="19"/>
  <c r="AK390" i="19"/>
  <c r="BH14" i="9"/>
  <c r="L106" i="18"/>
  <c r="L210" i="18"/>
  <c r="L301" i="18"/>
  <c r="L390" i="18"/>
  <c r="AJ106" i="18"/>
  <c r="AJ210" i="18"/>
  <c r="AJ301" i="18"/>
  <c r="AJ390" i="18"/>
  <c r="L106" i="19"/>
  <c r="L210" i="19"/>
  <c r="L301" i="19"/>
  <c r="L390" i="19"/>
  <c r="AJ106" i="19"/>
  <c r="AJ210" i="19"/>
  <c r="AJ301" i="19"/>
  <c r="AJ390" i="19"/>
  <c r="BG14" i="9"/>
  <c r="K106" i="18"/>
  <c r="K210" i="18"/>
  <c r="K301" i="18"/>
  <c r="K390" i="18"/>
  <c r="AI106" i="18"/>
  <c r="AI210" i="18"/>
  <c r="AI301" i="18"/>
  <c r="AI390" i="18"/>
  <c r="K106" i="19"/>
  <c r="K210" i="19"/>
  <c r="K301" i="19"/>
  <c r="K390" i="19"/>
  <c r="AI106" i="19"/>
  <c r="AI210" i="19"/>
  <c r="AI301" i="19"/>
  <c r="AI390" i="19"/>
  <c r="BF14" i="9"/>
  <c r="J106" i="18"/>
  <c r="J210" i="18"/>
  <c r="J301" i="18"/>
  <c r="J390" i="18"/>
  <c r="AH106" i="18"/>
  <c r="AH210" i="18"/>
  <c r="AH301" i="18"/>
  <c r="AH390" i="18"/>
  <c r="J106" i="19"/>
  <c r="J210" i="19"/>
  <c r="J301" i="19"/>
  <c r="J390" i="19"/>
  <c r="AH106" i="19"/>
  <c r="AH210" i="19"/>
  <c r="AH301" i="19"/>
  <c r="AH390" i="19"/>
  <c r="BE14" i="9"/>
  <c r="I106" i="18"/>
  <c r="I210" i="18"/>
  <c r="I301" i="18"/>
  <c r="I390" i="18"/>
  <c r="AG106" i="18"/>
  <c r="AG210" i="18"/>
  <c r="AG301" i="18"/>
  <c r="AG390" i="18"/>
  <c r="I106" i="19"/>
  <c r="I210" i="19"/>
  <c r="I301" i="19"/>
  <c r="I390" i="19"/>
  <c r="AG106" i="19"/>
  <c r="AG210" i="19"/>
  <c r="AG301" i="19"/>
  <c r="AG390" i="19"/>
  <c r="BD14" i="9"/>
  <c r="H106" i="18"/>
  <c r="H210" i="18"/>
  <c r="H301" i="18"/>
  <c r="H390" i="18"/>
  <c r="AF106" i="18"/>
  <c r="AF210" i="18"/>
  <c r="AF301" i="18"/>
  <c r="AF390" i="18"/>
  <c r="H106" i="19"/>
  <c r="H210" i="19"/>
  <c r="H301" i="19"/>
  <c r="H390" i="19"/>
  <c r="AF106" i="19"/>
  <c r="AF210" i="19"/>
  <c r="AF301" i="19"/>
  <c r="AF390" i="19"/>
  <c r="BC14" i="9"/>
  <c r="G106" i="18"/>
  <c r="G210" i="18"/>
  <c r="G301" i="18"/>
  <c r="G390" i="18"/>
  <c r="AE106" i="18"/>
  <c r="AE210" i="18"/>
  <c r="AE301" i="18"/>
  <c r="AE390" i="18"/>
  <c r="G106" i="19"/>
  <c r="G210" i="19"/>
  <c r="G301" i="19"/>
  <c r="G390" i="19"/>
  <c r="AE106" i="19"/>
  <c r="AE210" i="19"/>
  <c r="AE301" i="19"/>
  <c r="AE390" i="19"/>
  <c r="BB14" i="9"/>
  <c r="F106" i="18"/>
  <c r="F210" i="18"/>
  <c r="F301" i="18"/>
  <c r="F390" i="18"/>
  <c r="AD106" i="18"/>
  <c r="AD210" i="18"/>
  <c r="AD301" i="18"/>
  <c r="AD390" i="18"/>
  <c r="F106" i="19"/>
  <c r="F210" i="19"/>
  <c r="F301" i="19"/>
  <c r="F390" i="19"/>
  <c r="AD106" i="19"/>
  <c r="AD210" i="19"/>
  <c r="AD301" i="19"/>
  <c r="AD390" i="19"/>
  <c r="BA14" i="9"/>
  <c r="E106" i="18"/>
  <c r="E210" i="18"/>
  <c r="E301" i="18"/>
  <c r="E390" i="18"/>
  <c r="AC106" i="18"/>
  <c r="AC210" i="18"/>
  <c r="AC301" i="18"/>
  <c r="AC390" i="18"/>
  <c r="E106" i="19"/>
  <c r="E210" i="19"/>
  <c r="E301" i="19"/>
  <c r="E390" i="19"/>
  <c r="AC106" i="19"/>
  <c r="AC210" i="19"/>
  <c r="AC301" i="19"/>
  <c r="AC390" i="19"/>
  <c r="AZ14" i="9"/>
  <c r="Z106" i="18"/>
  <c r="Z210" i="18"/>
  <c r="Z301" i="18"/>
  <c r="Z390" i="18"/>
  <c r="AX390" i="18"/>
  <c r="Z106" i="19"/>
  <c r="Z210" i="19"/>
  <c r="Z301" i="19"/>
  <c r="Z390" i="19"/>
  <c r="AX390" i="19"/>
  <c r="AW14" i="9"/>
  <c r="Y106" i="18"/>
  <c r="Y210" i="18"/>
  <c r="Y301" i="18"/>
  <c r="Y390" i="18"/>
  <c r="AW390" i="18"/>
  <c r="Y106" i="19"/>
  <c r="Y210" i="19"/>
  <c r="Y301" i="19"/>
  <c r="Y390" i="19"/>
  <c r="AW390" i="19"/>
  <c r="AV14" i="9"/>
  <c r="X106" i="18"/>
  <c r="X210" i="18"/>
  <c r="X301" i="18"/>
  <c r="X390" i="18"/>
  <c r="AV390" i="18"/>
  <c r="X106" i="19"/>
  <c r="X210" i="19"/>
  <c r="X301" i="19"/>
  <c r="X390" i="19"/>
  <c r="AV390" i="19"/>
  <c r="AU14" i="9"/>
  <c r="W106" i="18"/>
  <c r="W210" i="18"/>
  <c r="W301" i="18"/>
  <c r="W390" i="18"/>
  <c r="AU390" i="18"/>
  <c r="W106" i="19"/>
  <c r="W210" i="19"/>
  <c r="W301" i="19"/>
  <c r="W390" i="19"/>
  <c r="AU390" i="19"/>
  <c r="AT14" i="9"/>
  <c r="V106" i="18"/>
  <c r="V210" i="18"/>
  <c r="V301" i="18"/>
  <c r="V390" i="18"/>
  <c r="AT390" i="18"/>
  <c r="V106" i="19"/>
  <c r="V210" i="19"/>
  <c r="V301" i="19"/>
  <c r="V390" i="19"/>
  <c r="AT390" i="19"/>
  <c r="AS14" i="9"/>
  <c r="U106" i="18"/>
  <c r="U210" i="18"/>
  <c r="U301" i="18"/>
  <c r="U390" i="18"/>
  <c r="AS390" i="18"/>
  <c r="U106" i="19"/>
  <c r="U210" i="19"/>
  <c r="U301" i="19"/>
  <c r="U390" i="19"/>
  <c r="AS390" i="19"/>
  <c r="AR14" i="9"/>
  <c r="T106" i="18"/>
  <c r="T210" i="18"/>
  <c r="T301" i="18"/>
  <c r="T390" i="18"/>
  <c r="AR390" i="18"/>
  <c r="T106" i="19"/>
  <c r="T210" i="19"/>
  <c r="T301" i="19"/>
  <c r="T390" i="19"/>
  <c r="AR390" i="19"/>
  <c r="AQ14" i="9"/>
  <c r="S106" i="18"/>
  <c r="S210" i="18"/>
  <c r="S301" i="18"/>
  <c r="S390" i="18"/>
  <c r="AQ390" i="18"/>
  <c r="S106" i="19"/>
  <c r="S210" i="19"/>
  <c r="S301" i="19"/>
  <c r="S390" i="19"/>
  <c r="AQ390" i="19"/>
  <c r="AP14" i="9"/>
  <c r="R106" i="18"/>
  <c r="R210" i="18"/>
  <c r="R301" i="18"/>
  <c r="R390" i="18"/>
  <c r="AP390" i="18"/>
  <c r="R106" i="19"/>
  <c r="R210" i="19"/>
  <c r="R301" i="19"/>
  <c r="R390" i="19"/>
  <c r="AP390" i="19"/>
  <c r="AO14" i="9"/>
  <c r="Q106" i="18"/>
  <c r="Q210" i="18"/>
  <c r="Q301" i="18"/>
  <c r="Q390" i="18"/>
  <c r="AO390" i="18"/>
  <c r="Q106" i="19"/>
  <c r="Q210" i="19"/>
  <c r="Q301" i="19"/>
  <c r="Q390" i="19"/>
  <c r="AO390" i="19"/>
  <c r="AN14" i="9"/>
  <c r="D209" i="18"/>
  <c r="N105" i="18"/>
  <c r="N209" i="18"/>
  <c r="N300" i="18"/>
  <c r="D299" i="18"/>
  <c r="N389" i="18"/>
  <c r="AL105" i="18"/>
  <c r="AL209" i="18"/>
  <c r="AL300" i="18"/>
  <c r="AL389" i="18"/>
  <c r="D209" i="19"/>
  <c r="N105" i="19"/>
  <c r="N209" i="19"/>
  <c r="N300" i="19"/>
  <c r="D299" i="19"/>
  <c r="N389" i="19"/>
  <c r="AL105" i="19"/>
  <c r="AL209" i="19"/>
  <c r="AL300" i="19"/>
  <c r="AL389" i="19"/>
  <c r="BI13" i="9"/>
  <c r="M105" i="18"/>
  <c r="M209" i="18"/>
  <c r="M300" i="18"/>
  <c r="M389" i="18"/>
  <c r="AK105" i="18"/>
  <c r="AK209" i="18"/>
  <c r="AK300" i="18"/>
  <c r="AK389" i="18"/>
  <c r="M105" i="19"/>
  <c r="M209" i="19"/>
  <c r="M300" i="19"/>
  <c r="M389" i="19"/>
  <c r="AK105" i="19"/>
  <c r="AK209" i="19"/>
  <c r="AK300" i="19"/>
  <c r="AK389" i="19"/>
  <c r="BH13" i="9"/>
  <c r="L105" i="18"/>
  <c r="L209" i="18"/>
  <c r="L300" i="18"/>
  <c r="L389" i="18"/>
  <c r="AJ105" i="18"/>
  <c r="AJ209" i="18"/>
  <c r="AJ300" i="18"/>
  <c r="AJ389" i="18"/>
  <c r="L105" i="19"/>
  <c r="L209" i="19"/>
  <c r="L300" i="19"/>
  <c r="L389" i="19"/>
  <c r="AJ105" i="19"/>
  <c r="AJ209" i="19"/>
  <c r="AJ300" i="19"/>
  <c r="AJ389" i="19"/>
  <c r="BG13" i="9"/>
  <c r="K105" i="18"/>
  <c r="K209" i="18"/>
  <c r="K300" i="18"/>
  <c r="K389" i="18"/>
  <c r="AI105" i="18"/>
  <c r="AI209" i="18"/>
  <c r="AI300" i="18"/>
  <c r="AI389" i="18"/>
  <c r="K105" i="19"/>
  <c r="K209" i="19"/>
  <c r="K300" i="19"/>
  <c r="K389" i="19"/>
  <c r="AI105" i="19"/>
  <c r="AI209" i="19"/>
  <c r="AI300" i="19"/>
  <c r="AI389" i="19"/>
  <c r="BF13" i="9"/>
  <c r="J105" i="18"/>
  <c r="J209" i="18"/>
  <c r="J300" i="18"/>
  <c r="J389" i="18"/>
  <c r="AH105" i="18"/>
  <c r="AH209" i="18"/>
  <c r="AH300" i="18"/>
  <c r="AH389" i="18"/>
  <c r="J105" i="19"/>
  <c r="J209" i="19"/>
  <c r="J300" i="19"/>
  <c r="J389" i="19"/>
  <c r="AH105" i="19"/>
  <c r="AH209" i="19"/>
  <c r="AH300" i="19"/>
  <c r="AH389" i="19"/>
  <c r="BE13" i="9"/>
  <c r="I105" i="18"/>
  <c r="I209" i="18"/>
  <c r="I300" i="18"/>
  <c r="I389" i="18"/>
  <c r="AG105" i="18"/>
  <c r="AG209" i="18"/>
  <c r="AG300" i="18"/>
  <c r="AG389" i="18"/>
  <c r="I105" i="19"/>
  <c r="I209" i="19"/>
  <c r="I300" i="19"/>
  <c r="I389" i="19"/>
  <c r="AG105" i="19"/>
  <c r="AG209" i="19"/>
  <c r="AG300" i="19"/>
  <c r="AG389" i="19"/>
  <c r="BD13" i="9"/>
  <c r="H105" i="18"/>
  <c r="H209" i="18"/>
  <c r="H300" i="18"/>
  <c r="H389" i="18"/>
  <c r="AF105" i="18"/>
  <c r="AF209" i="18"/>
  <c r="AF300" i="18"/>
  <c r="AF389" i="18"/>
  <c r="H105" i="19"/>
  <c r="H209" i="19"/>
  <c r="H300" i="19"/>
  <c r="H389" i="19"/>
  <c r="AF105" i="19"/>
  <c r="AF209" i="19"/>
  <c r="AF300" i="19"/>
  <c r="AF389" i="19"/>
  <c r="BC13" i="9"/>
  <c r="G105" i="18"/>
  <c r="G209" i="18"/>
  <c r="G300" i="18"/>
  <c r="G389" i="18"/>
  <c r="AE105" i="18"/>
  <c r="AE209" i="18"/>
  <c r="AE300" i="18"/>
  <c r="AE389" i="18"/>
  <c r="G105" i="19"/>
  <c r="G209" i="19"/>
  <c r="G300" i="19"/>
  <c r="G389" i="19"/>
  <c r="AE105" i="19"/>
  <c r="AE209" i="19"/>
  <c r="AE300" i="19"/>
  <c r="AE389" i="19"/>
  <c r="BB13" i="9"/>
  <c r="F105" i="18"/>
  <c r="F209" i="18"/>
  <c r="F300" i="18"/>
  <c r="F389" i="18"/>
  <c r="AD105" i="18"/>
  <c r="AD209" i="18"/>
  <c r="AD300" i="18"/>
  <c r="AD389" i="18"/>
  <c r="F105" i="19"/>
  <c r="F209" i="19"/>
  <c r="F300" i="19"/>
  <c r="F389" i="19"/>
  <c r="AD105" i="19"/>
  <c r="AD209" i="19"/>
  <c r="AD300" i="19"/>
  <c r="AD389" i="19"/>
  <c r="BA13" i="9"/>
  <c r="E105" i="18"/>
  <c r="E209" i="18"/>
  <c r="E300" i="18"/>
  <c r="E389" i="18"/>
  <c r="AC105" i="18"/>
  <c r="AC209" i="18"/>
  <c r="AC300" i="18"/>
  <c r="AC389" i="18"/>
  <c r="E105" i="19"/>
  <c r="E209" i="19"/>
  <c r="E300" i="19"/>
  <c r="E389" i="19"/>
  <c r="AC105" i="19"/>
  <c r="AC209" i="19"/>
  <c r="AC300" i="19"/>
  <c r="AC389" i="19"/>
  <c r="AZ13" i="9"/>
  <c r="Z105" i="18"/>
  <c r="Z209" i="18"/>
  <c r="Z300" i="18"/>
  <c r="Z389" i="18"/>
  <c r="AX389" i="18"/>
  <c r="Z105" i="19"/>
  <c r="Z209" i="19"/>
  <c r="Z300" i="19"/>
  <c r="Z389" i="19"/>
  <c r="AX389" i="19"/>
  <c r="AW13" i="9"/>
  <c r="Y105" i="18"/>
  <c r="Y209" i="18"/>
  <c r="Y300" i="18"/>
  <c r="Y389" i="18"/>
  <c r="AW389" i="18"/>
  <c r="Y105" i="19"/>
  <c r="Y209" i="19"/>
  <c r="Y300" i="19"/>
  <c r="Y389" i="19"/>
  <c r="AW389" i="19"/>
  <c r="AV13" i="9"/>
  <c r="X105" i="18"/>
  <c r="X209" i="18"/>
  <c r="X300" i="18"/>
  <c r="X389" i="18"/>
  <c r="AV389" i="18"/>
  <c r="X105" i="19"/>
  <c r="X209" i="19"/>
  <c r="X300" i="19"/>
  <c r="X389" i="19"/>
  <c r="AV389" i="19"/>
  <c r="AU13" i="9"/>
  <c r="W105" i="18"/>
  <c r="W209" i="18"/>
  <c r="W300" i="18"/>
  <c r="W389" i="18"/>
  <c r="AU389" i="18"/>
  <c r="W105" i="19"/>
  <c r="W209" i="19"/>
  <c r="W300" i="19"/>
  <c r="W389" i="19"/>
  <c r="AU389" i="19"/>
  <c r="AT13" i="9"/>
  <c r="V105" i="18"/>
  <c r="V209" i="18"/>
  <c r="V300" i="18"/>
  <c r="V389" i="18"/>
  <c r="AT389" i="18"/>
  <c r="V105" i="19"/>
  <c r="V209" i="19"/>
  <c r="V300" i="19"/>
  <c r="V389" i="19"/>
  <c r="AT389" i="19"/>
  <c r="AS13" i="9"/>
  <c r="U105" i="18"/>
  <c r="U209" i="18"/>
  <c r="U300" i="18"/>
  <c r="U389" i="18"/>
  <c r="AS389" i="18"/>
  <c r="U105" i="19"/>
  <c r="U209" i="19"/>
  <c r="U300" i="19"/>
  <c r="U389" i="19"/>
  <c r="AS389" i="19"/>
  <c r="AR13" i="9"/>
  <c r="T105" i="18"/>
  <c r="T209" i="18"/>
  <c r="T300" i="18"/>
  <c r="T389" i="18"/>
  <c r="AR389" i="18"/>
  <c r="T105" i="19"/>
  <c r="T209" i="19"/>
  <c r="T300" i="19"/>
  <c r="T389" i="19"/>
  <c r="AR389" i="19"/>
  <c r="AQ13" i="9"/>
  <c r="S105" i="18"/>
  <c r="S209" i="18"/>
  <c r="S300" i="18"/>
  <c r="S389" i="18"/>
  <c r="AQ389" i="18"/>
  <c r="S105" i="19"/>
  <c r="S209" i="19"/>
  <c r="S300" i="19"/>
  <c r="S389" i="19"/>
  <c r="AQ389" i="19"/>
  <c r="AP13" i="9"/>
  <c r="R105" i="18"/>
  <c r="R209" i="18"/>
  <c r="R300" i="18"/>
  <c r="R389" i="18"/>
  <c r="AP389" i="18"/>
  <c r="R105" i="19"/>
  <c r="R209" i="19"/>
  <c r="R300" i="19"/>
  <c r="R389" i="19"/>
  <c r="AP389" i="19"/>
  <c r="AO13" i="9"/>
  <c r="Q105" i="18"/>
  <c r="Q209" i="18"/>
  <c r="Q300" i="18"/>
  <c r="Q389" i="18"/>
  <c r="AO389" i="18"/>
  <c r="Q105" i="19"/>
  <c r="Q209" i="19"/>
  <c r="Q300" i="19"/>
  <c r="Q389" i="19"/>
  <c r="AO389" i="19"/>
  <c r="AN13" i="9"/>
  <c r="D208" i="18"/>
  <c r="N104" i="18"/>
  <c r="N208" i="18"/>
  <c r="N299" i="18"/>
  <c r="D298" i="18"/>
  <c r="N388" i="18"/>
  <c r="AL104" i="18"/>
  <c r="AL208" i="18"/>
  <c r="AL299" i="18"/>
  <c r="AL388" i="18"/>
  <c r="D208" i="19"/>
  <c r="N104" i="19"/>
  <c r="N208" i="19"/>
  <c r="N299" i="19"/>
  <c r="D298" i="19"/>
  <c r="N388" i="19"/>
  <c r="AL104" i="19"/>
  <c r="AL208" i="19"/>
  <c r="AL299" i="19"/>
  <c r="AL388" i="19"/>
  <c r="BI12" i="9"/>
  <c r="M104" i="18"/>
  <c r="M208" i="18"/>
  <c r="M299" i="18"/>
  <c r="M388" i="18"/>
  <c r="AK104" i="18"/>
  <c r="AK208" i="18"/>
  <c r="AK299" i="18"/>
  <c r="AK388" i="18"/>
  <c r="M104" i="19"/>
  <c r="M208" i="19"/>
  <c r="M299" i="19"/>
  <c r="M388" i="19"/>
  <c r="AK104" i="19"/>
  <c r="AK208" i="19"/>
  <c r="AK299" i="19"/>
  <c r="AK388" i="19"/>
  <c r="BH12" i="9"/>
  <c r="L104" i="18"/>
  <c r="L208" i="18"/>
  <c r="L299" i="18"/>
  <c r="L388" i="18"/>
  <c r="AJ104" i="18"/>
  <c r="AJ208" i="18"/>
  <c r="AJ299" i="18"/>
  <c r="AJ388" i="18"/>
  <c r="L104" i="19"/>
  <c r="L208" i="19"/>
  <c r="L299" i="19"/>
  <c r="L388" i="19"/>
  <c r="AJ104" i="19"/>
  <c r="AJ208" i="19"/>
  <c r="AJ299" i="19"/>
  <c r="AJ388" i="19"/>
  <c r="BG12" i="9"/>
  <c r="K104" i="18"/>
  <c r="K208" i="18"/>
  <c r="K299" i="18"/>
  <c r="K388" i="18"/>
  <c r="AI104" i="18"/>
  <c r="AI208" i="18"/>
  <c r="AI299" i="18"/>
  <c r="AI388" i="18"/>
  <c r="K104" i="19"/>
  <c r="K208" i="19"/>
  <c r="K299" i="19"/>
  <c r="K388" i="19"/>
  <c r="AI104" i="19"/>
  <c r="AI208" i="19"/>
  <c r="AI299" i="19"/>
  <c r="AI388" i="19"/>
  <c r="BF12" i="9"/>
  <c r="J104" i="18"/>
  <c r="J208" i="18"/>
  <c r="J299" i="18"/>
  <c r="J388" i="18"/>
  <c r="AH104" i="18"/>
  <c r="AH208" i="18"/>
  <c r="AH299" i="18"/>
  <c r="AH388" i="18"/>
  <c r="J104" i="19"/>
  <c r="J208" i="19"/>
  <c r="J299" i="19"/>
  <c r="J388" i="19"/>
  <c r="AH104" i="19"/>
  <c r="AH208" i="19"/>
  <c r="AH299" i="19"/>
  <c r="AH388" i="19"/>
  <c r="BE12" i="9"/>
  <c r="I104" i="18"/>
  <c r="I208" i="18"/>
  <c r="I299" i="18"/>
  <c r="I388" i="18"/>
  <c r="AG104" i="18"/>
  <c r="AG208" i="18"/>
  <c r="AG299" i="18"/>
  <c r="AG388" i="18"/>
  <c r="I104" i="19"/>
  <c r="I208" i="19"/>
  <c r="I299" i="19"/>
  <c r="I388" i="19"/>
  <c r="AG104" i="19"/>
  <c r="AG208" i="19"/>
  <c r="AG299" i="19"/>
  <c r="AG388" i="19"/>
  <c r="BD12" i="9"/>
  <c r="H104" i="18"/>
  <c r="H208" i="18"/>
  <c r="H299" i="18"/>
  <c r="H388" i="18"/>
  <c r="AF104" i="18"/>
  <c r="AF208" i="18"/>
  <c r="AF299" i="18"/>
  <c r="AF388" i="18"/>
  <c r="H104" i="19"/>
  <c r="H208" i="19"/>
  <c r="H299" i="19"/>
  <c r="H388" i="19"/>
  <c r="AF104" i="19"/>
  <c r="AF208" i="19"/>
  <c r="AF299" i="19"/>
  <c r="AF388" i="19"/>
  <c r="BC12" i="9"/>
  <c r="G104" i="18"/>
  <c r="G208" i="18"/>
  <c r="G299" i="18"/>
  <c r="G388" i="18"/>
  <c r="AE104" i="18"/>
  <c r="AE208" i="18"/>
  <c r="AE299" i="18"/>
  <c r="AE388" i="18"/>
  <c r="G104" i="19"/>
  <c r="G208" i="19"/>
  <c r="G299" i="19"/>
  <c r="G388" i="19"/>
  <c r="AE104" i="19"/>
  <c r="AE208" i="19"/>
  <c r="AE299" i="19"/>
  <c r="AE388" i="19"/>
  <c r="BB12" i="9"/>
  <c r="F104" i="18"/>
  <c r="F208" i="18"/>
  <c r="F299" i="18"/>
  <c r="F388" i="18"/>
  <c r="AD104" i="18"/>
  <c r="AD208" i="18"/>
  <c r="AD299" i="18"/>
  <c r="AD388" i="18"/>
  <c r="F104" i="19"/>
  <c r="F208" i="19"/>
  <c r="F299" i="19"/>
  <c r="F388" i="19"/>
  <c r="AD104" i="19"/>
  <c r="AD208" i="19"/>
  <c r="AD299" i="19"/>
  <c r="AD388" i="19"/>
  <c r="BA12" i="9"/>
  <c r="E104" i="18"/>
  <c r="E208" i="18"/>
  <c r="E299" i="18"/>
  <c r="E388" i="18"/>
  <c r="AC104" i="18"/>
  <c r="AC208" i="18"/>
  <c r="AC299" i="18"/>
  <c r="AC388" i="18"/>
  <c r="E104" i="19"/>
  <c r="E208" i="19"/>
  <c r="E299" i="19"/>
  <c r="E388" i="19"/>
  <c r="AC104" i="19"/>
  <c r="AC208" i="19"/>
  <c r="AC299" i="19"/>
  <c r="AC388" i="19"/>
  <c r="AZ12" i="9"/>
  <c r="Z104" i="18"/>
  <c r="Z208" i="18"/>
  <c r="Z299" i="18"/>
  <c r="Z388" i="18"/>
  <c r="AX388" i="18"/>
  <c r="Z104" i="19"/>
  <c r="Z208" i="19"/>
  <c r="Z299" i="19"/>
  <c r="Z388" i="19"/>
  <c r="AX388" i="19"/>
  <c r="AW12" i="9"/>
  <c r="Y104" i="18"/>
  <c r="Y208" i="18"/>
  <c r="Y299" i="18"/>
  <c r="Y388" i="18"/>
  <c r="AW388" i="18"/>
  <c r="Y104" i="19"/>
  <c r="Y208" i="19"/>
  <c r="Y299" i="19"/>
  <c r="Y388" i="19"/>
  <c r="AW388" i="19"/>
  <c r="AV12" i="9"/>
  <c r="X104" i="18"/>
  <c r="X208" i="18"/>
  <c r="X299" i="18"/>
  <c r="X388" i="18"/>
  <c r="AV388" i="18"/>
  <c r="X104" i="19"/>
  <c r="X208" i="19"/>
  <c r="X299" i="19"/>
  <c r="X388" i="19"/>
  <c r="AV388" i="19"/>
  <c r="AU12" i="9"/>
  <c r="W104" i="18"/>
  <c r="W208" i="18"/>
  <c r="W299" i="18"/>
  <c r="W388" i="18"/>
  <c r="AU388" i="18"/>
  <c r="W104" i="19"/>
  <c r="W208" i="19"/>
  <c r="W299" i="19"/>
  <c r="W388" i="19"/>
  <c r="AU388" i="19"/>
  <c r="AT12" i="9"/>
  <c r="V104" i="18"/>
  <c r="V208" i="18"/>
  <c r="V299" i="18"/>
  <c r="V388" i="18"/>
  <c r="AT388" i="18"/>
  <c r="V104" i="19"/>
  <c r="V208" i="19"/>
  <c r="V299" i="19"/>
  <c r="V388" i="19"/>
  <c r="AT388" i="19"/>
  <c r="AS12" i="9"/>
  <c r="U104" i="18"/>
  <c r="U208" i="18"/>
  <c r="U299" i="18"/>
  <c r="U388" i="18"/>
  <c r="AS388" i="18"/>
  <c r="U104" i="19"/>
  <c r="U208" i="19"/>
  <c r="U299" i="19"/>
  <c r="U388" i="19"/>
  <c r="AS388" i="19"/>
  <c r="AR12" i="9"/>
  <c r="T104" i="18"/>
  <c r="T208" i="18"/>
  <c r="T299" i="18"/>
  <c r="T388" i="18"/>
  <c r="AR388" i="18"/>
  <c r="T104" i="19"/>
  <c r="T208" i="19"/>
  <c r="T299" i="19"/>
  <c r="T388" i="19"/>
  <c r="AR388" i="19"/>
  <c r="AQ12" i="9"/>
  <c r="S104" i="18"/>
  <c r="S208" i="18"/>
  <c r="S299" i="18"/>
  <c r="S388" i="18"/>
  <c r="AQ388" i="18"/>
  <c r="S104" i="19"/>
  <c r="S208" i="19"/>
  <c r="S299" i="19"/>
  <c r="S388" i="19"/>
  <c r="AQ388" i="19"/>
  <c r="AP12" i="9"/>
  <c r="R104" i="18"/>
  <c r="R208" i="18"/>
  <c r="R299" i="18"/>
  <c r="R388" i="18"/>
  <c r="AP388" i="18"/>
  <c r="R104" i="19"/>
  <c r="R208" i="19"/>
  <c r="R299" i="19"/>
  <c r="R388" i="19"/>
  <c r="AP388" i="19"/>
  <c r="AO12" i="9"/>
  <c r="Q104" i="18"/>
  <c r="Q208" i="18"/>
  <c r="Q299" i="18"/>
  <c r="Q388" i="18"/>
  <c r="AO388" i="18"/>
  <c r="Q104" i="19"/>
  <c r="Q208" i="19"/>
  <c r="Q299" i="19"/>
  <c r="Q388" i="19"/>
  <c r="AO388" i="19"/>
  <c r="AN12" i="9"/>
  <c r="D103" i="18"/>
  <c r="D207" i="18"/>
  <c r="N103" i="18"/>
  <c r="N207" i="18"/>
  <c r="N298" i="18"/>
  <c r="D297" i="18"/>
  <c r="N387" i="18"/>
  <c r="AL103" i="18"/>
  <c r="AL207" i="18"/>
  <c r="AL298" i="18"/>
  <c r="AL387" i="18"/>
  <c r="D103" i="19"/>
  <c r="D207" i="19"/>
  <c r="N103" i="19"/>
  <c r="N207" i="19"/>
  <c r="N298" i="19"/>
  <c r="D297" i="19"/>
  <c r="N387" i="19"/>
  <c r="AL103" i="19"/>
  <c r="AL207" i="19"/>
  <c r="AL298" i="19"/>
  <c r="AL387" i="19"/>
  <c r="BI11" i="9"/>
  <c r="M103" i="18"/>
  <c r="M207" i="18"/>
  <c r="M298" i="18"/>
  <c r="M387" i="18"/>
  <c r="AK103" i="18"/>
  <c r="AK207" i="18"/>
  <c r="AK298" i="18"/>
  <c r="AK387" i="18"/>
  <c r="M103" i="19"/>
  <c r="M207" i="19"/>
  <c r="M298" i="19"/>
  <c r="M387" i="19"/>
  <c r="AK103" i="19"/>
  <c r="AK207" i="19"/>
  <c r="AK298" i="19"/>
  <c r="AK387" i="19"/>
  <c r="BH11" i="9"/>
  <c r="L103" i="18"/>
  <c r="L207" i="18"/>
  <c r="L298" i="18"/>
  <c r="L387" i="18"/>
  <c r="AJ103" i="18"/>
  <c r="AJ207" i="18"/>
  <c r="AJ298" i="18"/>
  <c r="AJ387" i="18"/>
  <c r="L103" i="19"/>
  <c r="L207" i="19"/>
  <c r="L298" i="19"/>
  <c r="L387" i="19"/>
  <c r="AJ103" i="19"/>
  <c r="AJ207" i="19"/>
  <c r="AJ298" i="19"/>
  <c r="AJ387" i="19"/>
  <c r="BG11" i="9"/>
  <c r="K103" i="18"/>
  <c r="K207" i="18"/>
  <c r="K298" i="18"/>
  <c r="K387" i="18"/>
  <c r="AI103" i="18"/>
  <c r="AI207" i="18"/>
  <c r="AI298" i="18"/>
  <c r="AI387" i="18"/>
  <c r="K103" i="19"/>
  <c r="K207" i="19"/>
  <c r="K298" i="19"/>
  <c r="K387" i="19"/>
  <c r="AI103" i="19"/>
  <c r="AI207" i="19"/>
  <c r="AI298" i="19"/>
  <c r="AI387" i="19"/>
  <c r="BF11" i="9"/>
  <c r="J103" i="18"/>
  <c r="J207" i="18"/>
  <c r="J298" i="18"/>
  <c r="J387" i="18"/>
  <c r="AH103" i="18"/>
  <c r="AH207" i="18"/>
  <c r="AH298" i="18"/>
  <c r="AH387" i="18"/>
  <c r="J103" i="19"/>
  <c r="J207" i="19"/>
  <c r="J298" i="19"/>
  <c r="J387" i="19"/>
  <c r="AH103" i="19"/>
  <c r="AH207" i="19"/>
  <c r="AH298" i="19"/>
  <c r="AH387" i="19"/>
  <c r="BE11" i="9"/>
  <c r="I103" i="18"/>
  <c r="I207" i="18"/>
  <c r="I298" i="18"/>
  <c r="I387" i="18"/>
  <c r="AG103" i="18"/>
  <c r="AG207" i="18"/>
  <c r="AG298" i="18"/>
  <c r="AG387" i="18"/>
  <c r="I103" i="19"/>
  <c r="I207" i="19"/>
  <c r="I298" i="19"/>
  <c r="I387" i="19"/>
  <c r="AG103" i="19"/>
  <c r="AG207" i="19"/>
  <c r="AG298" i="19"/>
  <c r="AG387" i="19"/>
  <c r="BD11" i="9"/>
  <c r="H103" i="18"/>
  <c r="H207" i="18"/>
  <c r="H298" i="18"/>
  <c r="H387" i="18"/>
  <c r="AF103" i="18"/>
  <c r="AF207" i="18"/>
  <c r="AF298" i="18"/>
  <c r="AF387" i="18"/>
  <c r="H103" i="19"/>
  <c r="H207" i="19"/>
  <c r="H298" i="19"/>
  <c r="H387" i="19"/>
  <c r="AF103" i="19"/>
  <c r="AF207" i="19"/>
  <c r="AF298" i="19"/>
  <c r="AF387" i="19"/>
  <c r="BC11" i="9"/>
  <c r="G103" i="18"/>
  <c r="G207" i="18"/>
  <c r="G298" i="18"/>
  <c r="G387" i="18"/>
  <c r="AE103" i="18"/>
  <c r="AE207" i="18"/>
  <c r="AE298" i="18"/>
  <c r="AE387" i="18"/>
  <c r="G103" i="19"/>
  <c r="G207" i="19"/>
  <c r="G298" i="19"/>
  <c r="G387" i="19"/>
  <c r="AE103" i="19"/>
  <c r="AE207" i="19"/>
  <c r="AE298" i="19"/>
  <c r="AE387" i="19"/>
  <c r="BB11" i="9"/>
  <c r="F103" i="18"/>
  <c r="F207" i="18"/>
  <c r="F298" i="18"/>
  <c r="F387" i="18"/>
  <c r="AD103" i="18"/>
  <c r="AD207" i="18"/>
  <c r="AD298" i="18"/>
  <c r="AD387" i="18"/>
  <c r="F103" i="19"/>
  <c r="F207" i="19"/>
  <c r="F298" i="19"/>
  <c r="F387" i="19"/>
  <c r="AD103" i="19"/>
  <c r="AD207" i="19"/>
  <c r="AD298" i="19"/>
  <c r="AD387" i="19"/>
  <c r="BA11" i="9"/>
  <c r="E103" i="18"/>
  <c r="E207" i="18"/>
  <c r="E298" i="18"/>
  <c r="E387" i="18"/>
  <c r="AB103" i="18"/>
  <c r="AC103" i="18"/>
  <c r="AC207" i="18"/>
  <c r="AC298" i="18"/>
  <c r="AC387" i="18"/>
  <c r="E103" i="19"/>
  <c r="E207" i="19"/>
  <c r="E298" i="19"/>
  <c r="E387" i="19"/>
  <c r="AB103" i="19"/>
  <c r="AC103" i="19"/>
  <c r="AC207" i="19"/>
  <c r="AC298" i="19"/>
  <c r="AC387" i="19"/>
  <c r="AZ11" i="9"/>
  <c r="Z103" i="18"/>
  <c r="Z207" i="18"/>
  <c r="Z298" i="18"/>
  <c r="Z387" i="18"/>
  <c r="AX387" i="18"/>
  <c r="Z103" i="19"/>
  <c r="Z207" i="19"/>
  <c r="Z298" i="19"/>
  <c r="Z387" i="19"/>
  <c r="AX387" i="19"/>
  <c r="AW11" i="9"/>
  <c r="Y103" i="18"/>
  <c r="Y207" i="18"/>
  <c r="Y298" i="18"/>
  <c r="Y387" i="18"/>
  <c r="AW387" i="18"/>
  <c r="Y103" i="19"/>
  <c r="Y207" i="19"/>
  <c r="Y298" i="19"/>
  <c r="Y387" i="19"/>
  <c r="AW387" i="19"/>
  <c r="AV11" i="9"/>
  <c r="X103" i="18"/>
  <c r="X207" i="18"/>
  <c r="X298" i="18"/>
  <c r="X387" i="18"/>
  <c r="AV387" i="18"/>
  <c r="X103" i="19"/>
  <c r="X207" i="19"/>
  <c r="X298" i="19"/>
  <c r="X387" i="19"/>
  <c r="AV387" i="19"/>
  <c r="AU11" i="9"/>
  <c r="W103" i="18"/>
  <c r="W207" i="18"/>
  <c r="W298" i="18"/>
  <c r="W387" i="18"/>
  <c r="AU387" i="18"/>
  <c r="W103" i="19"/>
  <c r="W207" i="19"/>
  <c r="W298" i="19"/>
  <c r="W387" i="19"/>
  <c r="AU387" i="19"/>
  <c r="AT11" i="9"/>
  <c r="V103" i="18"/>
  <c r="V207" i="18"/>
  <c r="V298" i="18"/>
  <c r="V387" i="18"/>
  <c r="AT387" i="18"/>
  <c r="V103" i="19"/>
  <c r="V207" i="19"/>
  <c r="V298" i="19"/>
  <c r="V387" i="19"/>
  <c r="AT387" i="19"/>
  <c r="AS11" i="9"/>
  <c r="U103" i="18"/>
  <c r="U207" i="18"/>
  <c r="U298" i="18"/>
  <c r="U387" i="18"/>
  <c r="AS387" i="18"/>
  <c r="U103" i="19"/>
  <c r="U207" i="19"/>
  <c r="U298" i="19"/>
  <c r="U387" i="19"/>
  <c r="AS387" i="19"/>
  <c r="AR11" i="9"/>
  <c r="T103" i="18"/>
  <c r="T207" i="18"/>
  <c r="T298" i="18"/>
  <c r="T387" i="18"/>
  <c r="AR387" i="18"/>
  <c r="T103" i="19"/>
  <c r="T207" i="19"/>
  <c r="T298" i="19"/>
  <c r="T387" i="19"/>
  <c r="AR387" i="19"/>
  <c r="AQ11" i="9"/>
  <c r="S103" i="18"/>
  <c r="S207" i="18"/>
  <c r="S298" i="18"/>
  <c r="S387" i="18"/>
  <c r="AQ387" i="18"/>
  <c r="S103" i="19"/>
  <c r="S207" i="19"/>
  <c r="S298" i="19"/>
  <c r="S387" i="19"/>
  <c r="AQ387" i="19"/>
  <c r="AP11" i="9"/>
  <c r="R103" i="18"/>
  <c r="R207" i="18"/>
  <c r="R298" i="18"/>
  <c r="R387" i="18"/>
  <c r="AP387" i="18"/>
  <c r="R103" i="19"/>
  <c r="R207" i="19"/>
  <c r="R298" i="19"/>
  <c r="R387" i="19"/>
  <c r="AP387" i="19"/>
  <c r="AO11" i="9"/>
  <c r="P103" i="18"/>
  <c r="Q103" i="18"/>
  <c r="Q207" i="18"/>
  <c r="Q298" i="18"/>
  <c r="Q387" i="18"/>
  <c r="AO387" i="18"/>
  <c r="P103" i="19"/>
  <c r="Q103" i="19"/>
  <c r="Q207" i="19"/>
  <c r="Q298" i="19"/>
  <c r="Q387" i="19"/>
  <c r="AO387" i="19"/>
  <c r="AN11" i="9"/>
  <c r="D206" i="18"/>
  <c r="N206" i="18"/>
  <c r="N297" i="18"/>
  <c r="D296" i="18"/>
  <c r="N386" i="18"/>
  <c r="AL206" i="18"/>
  <c r="AL297" i="18"/>
  <c r="AL386" i="18"/>
  <c r="D206" i="19"/>
  <c r="N206" i="19"/>
  <c r="N297" i="19"/>
  <c r="D296" i="19"/>
  <c r="N386" i="19"/>
  <c r="AL206" i="19"/>
  <c r="AL297" i="19"/>
  <c r="AL386" i="19"/>
  <c r="BI10" i="9"/>
  <c r="M206" i="18"/>
  <c r="M297" i="18"/>
  <c r="M386" i="18"/>
  <c r="AK206" i="18"/>
  <c r="AK297" i="18"/>
  <c r="AK386" i="18"/>
  <c r="M206" i="19"/>
  <c r="M297" i="19"/>
  <c r="M386" i="19"/>
  <c r="AK206" i="19"/>
  <c r="AK297" i="19"/>
  <c r="AK386" i="19"/>
  <c r="BH10" i="9"/>
  <c r="L206" i="18"/>
  <c r="L297" i="18"/>
  <c r="L386" i="18"/>
  <c r="AJ206" i="18"/>
  <c r="AJ297" i="18"/>
  <c r="AJ386" i="18"/>
  <c r="L206" i="19"/>
  <c r="L297" i="19"/>
  <c r="L386" i="19"/>
  <c r="AJ206" i="19"/>
  <c r="AJ297" i="19"/>
  <c r="AJ386" i="19"/>
  <c r="BG10" i="9"/>
  <c r="K206" i="18"/>
  <c r="K297" i="18"/>
  <c r="K386" i="18"/>
  <c r="AI206" i="18"/>
  <c r="AI297" i="18"/>
  <c r="AI386" i="18"/>
  <c r="K206" i="19"/>
  <c r="K297" i="19"/>
  <c r="K386" i="19"/>
  <c r="AI206" i="19"/>
  <c r="AI297" i="19"/>
  <c r="AI386" i="19"/>
  <c r="BF10" i="9"/>
  <c r="J206" i="18"/>
  <c r="J297" i="18"/>
  <c r="J386" i="18"/>
  <c r="AH206" i="18"/>
  <c r="AH297" i="18"/>
  <c r="AH386" i="18"/>
  <c r="J206" i="19"/>
  <c r="J297" i="19"/>
  <c r="J386" i="19"/>
  <c r="AH206" i="19"/>
  <c r="AH297" i="19"/>
  <c r="AH386" i="19"/>
  <c r="BE10" i="9"/>
  <c r="I206" i="18"/>
  <c r="I297" i="18"/>
  <c r="I386" i="18"/>
  <c r="AG206" i="18"/>
  <c r="AG297" i="18"/>
  <c r="AG386" i="18"/>
  <c r="I206" i="19"/>
  <c r="I297" i="19"/>
  <c r="I386" i="19"/>
  <c r="AG206" i="19"/>
  <c r="AG297" i="19"/>
  <c r="AG386" i="19"/>
  <c r="BD10" i="9"/>
  <c r="H206" i="18"/>
  <c r="H297" i="18"/>
  <c r="H386" i="18"/>
  <c r="AF206" i="18"/>
  <c r="AF297" i="18"/>
  <c r="AF386" i="18"/>
  <c r="H206" i="19"/>
  <c r="H297" i="19"/>
  <c r="H386" i="19"/>
  <c r="AF206" i="19"/>
  <c r="AF297" i="19"/>
  <c r="AF386" i="19"/>
  <c r="BC10" i="9"/>
  <c r="G206" i="18"/>
  <c r="G297" i="18"/>
  <c r="G386" i="18"/>
  <c r="AE206" i="18"/>
  <c r="AE297" i="18"/>
  <c r="AE386" i="18"/>
  <c r="G206" i="19"/>
  <c r="G297" i="19"/>
  <c r="G386" i="19"/>
  <c r="AE206" i="19"/>
  <c r="AE297" i="19"/>
  <c r="AE386" i="19"/>
  <c r="BB10" i="9"/>
  <c r="F206" i="18"/>
  <c r="F297" i="18"/>
  <c r="F386" i="18"/>
  <c r="AD206" i="18"/>
  <c r="AD297" i="18"/>
  <c r="AD386" i="18"/>
  <c r="F206" i="19"/>
  <c r="F297" i="19"/>
  <c r="F386" i="19"/>
  <c r="AD206" i="19"/>
  <c r="AD297" i="19"/>
  <c r="AD386" i="19"/>
  <c r="BA10" i="9"/>
  <c r="E206" i="18"/>
  <c r="E297" i="18"/>
  <c r="E386" i="18"/>
  <c r="AC206" i="18"/>
  <c r="AC297" i="18"/>
  <c r="AC386" i="18"/>
  <c r="E206" i="19"/>
  <c r="E297" i="19"/>
  <c r="E386" i="19"/>
  <c r="AC206" i="19"/>
  <c r="AC297" i="19"/>
  <c r="AC386" i="19"/>
  <c r="AZ10" i="9"/>
  <c r="Z206" i="18"/>
  <c r="Z297" i="18"/>
  <c r="Z386" i="18"/>
  <c r="AX386" i="18"/>
  <c r="Z206" i="19"/>
  <c r="Z297" i="19"/>
  <c r="Z386" i="19"/>
  <c r="AX386" i="19"/>
  <c r="AW10" i="9"/>
  <c r="Y206" i="18"/>
  <c r="Y297" i="18"/>
  <c r="Y386" i="18"/>
  <c r="AW386" i="18"/>
  <c r="Y206" i="19"/>
  <c r="Y297" i="19"/>
  <c r="Y386" i="19"/>
  <c r="AW386" i="19"/>
  <c r="AV10" i="9"/>
  <c r="X206" i="18"/>
  <c r="X297" i="18"/>
  <c r="X386" i="18"/>
  <c r="AV386" i="18"/>
  <c r="X206" i="19"/>
  <c r="X297" i="19"/>
  <c r="X386" i="19"/>
  <c r="AV386" i="19"/>
  <c r="AU10" i="9"/>
  <c r="W206" i="18"/>
  <c r="W297" i="18"/>
  <c r="W386" i="18"/>
  <c r="AU386" i="18"/>
  <c r="W206" i="19"/>
  <c r="W297" i="19"/>
  <c r="W386" i="19"/>
  <c r="AU386" i="19"/>
  <c r="AT10" i="9"/>
  <c r="V206" i="18"/>
  <c r="V297" i="18"/>
  <c r="V386" i="18"/>
  <c r="AT386" i="18"/>
  <c r="V206" i="19"/>
  <c r="V297" i="19"/>
  <c r="V386" i="19"/>
  <c r="AT386" i="19"/>
  <c r="AS10" i="9"/>
  <c r="U206" i="18"/>
  <c r="U297" i="18"/>
  <c r="U386" i="18"/>
  <c r="AS386" i="18"/>
  <c r="U206" i="19"/>
  <c r="U297" i="19"/>
  <c r="U386" i="19"/>
  <c r="AS386" i="19"/>
  <c r="AR10" i="9"/>
  <c r="T206" i="18"/>
  <c r="T297" i="18"/>
  <c r="T386" i="18"/>
  <c r="AR386" i="18"/>
  <c r="T206" i="19"/>
  <c r="T297" i="19"/>
  <c r="T386" i="19"/>
  <c r="AR386" i="19"/>
  <c r="AQ10" i="9"/>
  <c r="S206" i="18"/>
  <c r="S297" i="18"/>
  <c r="S386" i="18"/>
  <c r="AQ386" i="18"/>
  <c r="S206" i="19"/>
  <c r="S297" i="19"/>
  <c r="S386" i="19"/>
  <c r="AQ386" i="19"/>
  <c r="AP10" i="9"/>
  <c r="R206" i="18"/>
  <c r="R297" i="18"/>
  <c r="R386" i="18"/>
  <c r="AP386" i="18"/>
  <c r="R206" i="19"/>
  <c r="R297" i="19"/>
  <c r="R386" i="19"/>
  <c r="AP386" i="19"/>
  <c r="AO10" i="9"/>
  <c r="Q206" i="18"/>
  <c r="Q297" i="18"/>
  <c r="Q386" i="18"/>
  <c r="AO386" i="18"/>
  <c r="Q206" i="19"/>
  <c r="Q297" i="19"/>
  <c r="Q386" i="19"/>
  <c r="AO386" i="19"/>
  <c r="AN10" i="9"/>
  <c r="BI9" i="9"/>
  <c r="BH9" i="9"/>
  <c r="BG9" i="9"/>
  <c r="BF9" i="9"/>
  <c r="BE9" i="9"/>
  <c r="BD9" i="9"/>
  <c r="BC9" i="9"/>
  <c r="BB9" i="9"/>
  <c r="BA9" i="9"/>
  <c r="AZ9" i="9"/>
  <c r="AW9" i="9"/>
  <c r="AV9" i="9"/>
  <c r="AU9" i="9"/>
  <c r="AT9" i="9"/>
  <c r="AS9" i="9"/>
  <c r="AR9" i="9"/>
  <c r="AQ9" i="9"/>
  <c r="AP9" i="9"/>
  <c r="AO9" i="9"/>
  <c r="AN9" i="9"/>
  <c r="AA8" i="9"/>
  <c r="O8" i="9"/>
  <c r="BA98" i="9"/>
  <c r="BB98" i="9"/>
  <c r="BC98" i="9"/>
  <c r="BD98" i="9"/>
  <c r="BE98" i="9"/>
  <c r="BF98" i="9"/>
  <c r="BG98" i="9"/>
  <c r="BH98" i="9"/>
  <c r="BI98" i="9"/>
  <c r="R194" i="19"/>
  <c r="R195" i="19"/>
  <c r="F385" i="19"/>
  <c r="F474" i="19"/>
  <c r="F475" i="19"/>
  <c r="R194" i="18"/>
  <c r="R195" i="18"/>
  <c r="F385" i="18"/>
  <c r="F474" i="18"/>
  <c r="F475" i="18"/>
  <c r="AD385" i="18"/>
  <c r="AD474" i="18"/>
  <c r="AD475" i="18"/>
  <c r="AD385" i="19"/>
  <c r="AD474" i="19"/>
  <c r="AD475" i="19"/>
  <c r="BA99" i="9"/>
  <c r="G385" i="19"/>
  <c r="G474" i="19"/>
  <c r="G475" i="19"/>
  <c r="G385" i="18"/>
  <c r="G474" i="18"/>
  <c r="G475" i="18"/>
  <c r="AE385" i="18"/>
  <c r="AE474" i="18"/>
  <c r="AE475" i="18"/>
  <c r="AE385" i="19"/>
  <c r="AE474" i="19"/>
  <c r="AE475" i="19"/>
  <c r="BB99" i="9"/>
  <c r="H385" i="19"/>
  <c r="H474" i="19"/>
  <c r="H475" i="19"/>
  <c r="H385" i="18"/>
  <c r="H474" i="18"/>
  <c r="H475" i="18"/>
  <c r="AF385" i="18"/>
  <c r="AF474" i="18"/>
  <c r="AF475" i="18"/>
  <c r="AF385" i="19"/>
  <c r="AF474" i="19"/>
  <c r="AF475" i="19"/>
  <c r="BC99" i="9"/>
  <c r="I385" i="19"/>
  <c r="I474" i="19"/>
  <c r="I475" i="19"/>
  <c r="I385" i="18"/>
  <c r="I474" i="18"/>
  <c r="I475" i="18"/>
  <c r="AG385" i="18"/>
  <c r="AG474" i="18"/>
  <c r="AG475" i="18"/>
  <c r="AG385" i="19"/>
  <c r="AG474" i="19"/>
  <c r="AG475" i="19"/>
  <c r="BD99" i="9"/>
  <c r="J385" i="19"/>
  <c r="J474" i="19"/>
  <c r="J475" i="19"/>
  <c r="J385" i="18"/>
  <c r="J474" i="18"/>
  <c r="J475" i="18"/>
  <c r="AH385" i="18"/>
  <c r="AH474" i="18"/>
  <c r="AH475" i="18"/>
  <c r="AH385" i="19"/>
  <c r="AH474" i="19"/>
  <c r="AH475" i="19"/>
  <c r="BE99" i="9"/>
  <c r="K385" i="19"/>
  <c r="K474" i="19"/>
  <c r="K475" i="19"/>
  <c r="K385" i="18"/>
  <c r="K474" i="18"/>
  <c r="K475" i="18"/>
  <c r="AI385" i="18"/>
  <c r="AI474" i="18"/>
  <c r="AI475" i="18"/>
  <c r="AI385" i="19"/>
  <c r="AI474" i="19"/>
  <c r="AI475" i="19"/>
  <c r="BF99" i="9"/>
  <c r="L385" i="19"/>
  <c r="L474" i="19"/>
  <c r="L475" i="19"/>
  <c r="L385" i="18"/>
  <c r="L474" i="18"/>
  <c r="L475" i="18"/>
  <c r="AJ385" i="18"/>
  <c r="AJ474" i="18"/>
  <c r="AJ475" i="18"/>
  <c r="AJ385" i="19"/>
  <c r="AJ474" i="19"/>
  <c r="AJ475" i="19"/>
  <c r="BG99" i="9"/>
  <c r="M385" i="19"/>
  <c r="M474" i="19"/>
  <c r="M475" i="19"/>
  <c r="M385" i="18"/>
  <c r="M474" i="18"/>
  <c r="M475" i="18"/>
  <c r="AK385" i="18"/>
  <c r="AK474" i="18"/>
  <c r="AK475" i="18"/>
  <c r="AK385" i="19"/>
  <c r="AK474" i="19"/>
  <c r="AK475" i="19"/>
  <c r="BH99" i="9"/>
  <c r="N385" i="19"/>
  <c r="N474" i="19"/>
  <c r="N475" i="19"/>
  <c r="N385" i="18"/>
  <c r="N474" i="18"/>
  <c r="N475" i="18"/>
  <c r="AL385" i="18"/>
  <c r="AL474" i="18"/>
  <c r="AL475" i="18"/>
  <c r="AL385" i="19"/>
  <c r="AL474" i="19"/>
  <c r="AL475" i="19"/>
  <c r="BI99" i="9"/>
  <c r="F476" i="19"/>
  <c r="F476" i="18"/>
  <c r="AD476" i="18"/>
  <c r="AD476" i="19"/>
  <c r="BA100" i="9"/>
  <c r="G476" i="19"/>
  <c r="G476" i="18"/>
  <c r="AE476" i="18"/>
  <c r="AE476" i="19"/>
  <c r="BB100" i="9"/>
  <c r="H476" i="19"/>
  <c r="H476" i="18"/>
  <c r="AF476" i="18"/>
  <c r="AF476" i="19"/>
  <c r="BC100" i="9"/>
  <c r="I476" i="19"/>
  <c r="I476" i="18"/>
  <c r="AG476" i="18"/>
  <c r="AG476" i="19"/>
  <c r="BD100" i="9"/>
  <c r="J476" i="19"/>
  <c r="J476" i="18"/>
  <c r="AH476" i="18"/>
  <c r="AH476" i="19"/>
  <c r="BE100" i="9"/>
  <c r="K476" i="19"/>
  <c r="K476" i="18"/>
  <c r="AI476" i="18"/>
  <c r="AI476" i="19"/>
  <c r="BF100" i="9"/>
  <c r="L476" i="19"/>
  <c r="L476" i="18"/>
  <c r="AJ476" i="18"/>
  <c r="AJ476" i="19"/>
  <c r="BG100" i="9"/>
  <c r="M476" i="19"/>
  <c r="M476" i="18"/>
  <c r="AK476" i="18"/>
  <c r="AK476" i="19"/>
  <c r="BH100" i="9"/>
  <c r="N476" i="19"/>
  <c r="N476" i="18"/>
  <c r="AL476" i="18"/>
  <c r="AL476" i="19"/>
  <c r="BI100" i="9"/>
  <c r="F477" i="19"/>
  <c r="F477" i="18"/>
  <c r="AD477" i="18"/>
  <c r="AD477" i="19"/>
  <c r="BA101" i="9"/>
  <c r="G477" i="19"/>
  <c r="G477" i="18"/>
  <c r="AE477" i="18"/>
  <c r="AE477" i="19"/>
  <c r="BB101" i="9"/>
  <c r="H477" i="19"/>
  <c r="H477" i="18"/>
  <c r="AF477" i="18"/>
  <c r="AF477" i="19"/>
  <c r="BC101" i="9"/>
  <c r="I477" i="19"/>
  <c r="I477" i="18"/>
  <c r="AG477" i="18"/>
  <c r="AG477" i="19"/>
  <c r="BD101" i="9"/>
  <c r="J477" i="19"/>
  <c r="J477" i="18"/>
  <c r="AH477" i="18"/>
  <c r="AH477" i="19"/>
  <c r="BE101" i="9"/>
  <c r="K477" i="19"/>
  <c r="K477" i="18"/>
  <c r="AI477" i="18"/>
  <c r="AI477" i="19"/>
  <c r="BF101" i="9"/>
  <c r="L477" i="19"/>
  <c r="L477" i="18"/>
  <c r="AJ477" i="18"/>
  <c r="AJ477" i="19"/>
  <c r="BG101" i="9"/>
  <c r="M477" i="19"/>
  <c r="M477" i="18"/>
  <c r="AK477" i="18"/>
  <c r="AK477" i="19"/>
  <c r="BH101" i="9"/>
  <c r="N477" i="19"/>
  <c r="N477" i="18"/>
  <c r="AL477" i="18"/>
  <c r="AL477" i="19"/>
  <c r="BI101" i="9"/>
  <c r="F478" i="19"/>
  <c r="F478" i="18"/>
  <c r="AD478" i="18"/>
  <c r="AD478" i="19"/>
  <c r="BA102" i="9"/>
  <c r="G478" i="19"/>
  <c r="G478" i="18"/>
  <c r="AE478" i="18"/>
  <c r="AE478" i="19"/>
  <c r="BB102" i="9"/>
  <c r="H478" i="19"/>
  <c r="H478" i="18"/>
  <c r="AF478" i="18"/>
  <c r="AF478" i="19"/>
  <c r="BC102" i="9"/>
  <c r="I478" i="19"/>
  <c r="I478" i="18"/>
  <c r="AG478" i="18"/>
  <c r="AG478" i="19"/>
  <c r="BD102" i="9"/>
  <c r="J478" i="19"/>
  <c r="J478" i="18"/>
  <c r="AH478" i="18"/>
  <c r="AH478" i="19"/>
  <c r="BE102" i="9"/>
  <c r="K478" i="19"/>
  <c r="K478" i="18"/>
  <c r="AI478" i="18"/>
  <c r="AI478" i="19"/>
  <c r="BF102" i="9"/>
  <c r="L478" i="19"/>
  <c r="L478" i="18"/>
  <c r="AJ478" i="18"/>
  <c r="AJ478" i="19"/>
  <c r="BG102" i="9"/>
  <c r="M478" i="19"/>
  <c r="M478" i="18"/>
  <c r="AK478" i="18"/>
  <c r="AK478" i="19"/>
  <c r="BH102" i="9"/>
  <c r="N478" i="19"/>
  <c r="N478" i="18"/>
  <c r="AL478" i="18"/>
  <c r="AL478" i="19"/>
  <c r="BI102" i="9"/>
  <c r="F479" i="19"/>
  <c r="F479" i="18"/>
  <c r="AD479" i="18"/>
  <c r="AD479" i="19"/>
  <c r="BA103" i="9"/>
  <c r="G479" i="19"/>
  <c r="G479" i="18"/>
  <c r="AE479" i="18"/>
  <c r="AE479" i="19"/>
  <c r="BB103" i="9"/>
  <c r="H479" i="19"/>
  <c r="H479" i="18"/>
  <c r="AF479" i="18"/>
  <c r="AF479" i="19"/>
  <c r="BC103" i="9"/>
  <c r="I479" i="19"/>
  <c r="I479" i="18"/>
  <c r="AG479" i="18"/>
  <c r="AG479" i="19"/>
  <c r="BD103" i="9"/>
  <c r="J479" i="19"/>
  <c r="J479" i="18"/>
  <c r="AH479" i="18"/>
  <c r="AH479" i="19"/>
  <c r="BE103" i="9"/>
  <c r="K479" i="19"/>
  <c r="K479" i="18"/>
  <c r="AI479" i="18"/>
  <c r="AI479" i="19"/>
  <c r="BF103" i="9"/>
  <c r="L479" i="19"/>
  <c r="L479" i="18"/>
  <c r="AJ479" i="18"/>
  <c r="AJ479" i="19"/>
  <c r="BG103" i="9"/>
  <c r="M479" i="19"/>
  <c r="M479" i="18"/>
  <c r="AK479" i="18"/>
  <c r="AK479" i="19"/>
  <c r="BH103" i="9"/>
  <c r="N479" i="19"/>
  <c r="N479" i="18"/>
  <c r="AL479" i="18"/>
  <c r="AL479" i="19"/>
  <c r="BI103" i="9"/>
  <c r="F480" i="19"/>
  <c r="F480" i="18"/>
  <c r="AD480" i="18"/>
  <c r="AD480" i="19"/>
  <c r="BA104" i="9"/>
  <c r="G480" i="19"/>
  <c r="G480" i="18"/>
  <c r="AE480" i="18"/>
  <c r="AE480" i="19"/>
  <c r="BB104" i="9"/>
  <c r="H480" i="19"/>
  <c r="H480" i="18"/>
  <c r="AF480" i="18"/>
  <c r="AF480" i="19"/>
  <c r="BC104" i="9"/>
  <c r="I480" i="19"/>
  <c r="I480" i="18"/>
  <c r="AG480" i="18"/>
  <c r="AG480" i="19"/>
  <c r="BD104" i="9"/>
  <c r="J480" i="19"/>
  <c r="J480" i="18"/>
  <c r="AH480" i="18"/>
  <c r="AH480" i="19"/>
  <c r="BE104" i="9"/>
  <c r="K480" i="19"/>
  <c r="K480" i="18"/>
  <c r="AI480" i="18"/>
  <c r="AI480" i="19"/>
  <c r="BF104" i="9"/>
  <c r="L480" i="19"/>
  <c r="L480" i="18"/>
  <c r="AJ480" i="18"/>
  <c r="AJ480" i="19"/>
  <c r="BG104" i="9"/>
  <c r="M480" i="19"/>
  <c r="M480" i="18"/>
  <c r="AK480" i="18"/>
  <c r="AK480" i="19"/>
  <c r="BH104" i="9"/>
  <c r="N480" i="19"/>
  <c r="N480" i="18"/>
  <c r="AL480" i="18"/>
  <c r="AL480" i="19"/>
  <c r="BI104" i="9"/>
  <c r="F481" i="19"/>
  <c r="F481" i="18"/>
  <c r="AD481" i="18"/>
  <c r="AD481" i="19"/>
  <c r="BA105" i="9"/>
  <c r="G481" i="19"/>
  <c r="G481" i="18"/>
  <c r="AE481" i="18"/>
  <c r="AE481" i="19"/>
  <c r="BB105" i="9"/>
  <c r="H481" i="19"/>
  <c r="H481" i="18"/>
  <c r="AF481" i="18"/>
  <c r="AF481" i="19"/>
  <c r="BC105" i="9"/>
  <c r="I481" i="19"/>
  <c r="I481" i="18"/>
  <c r="AG481" i="18"/>
  <c r="AG481" i="19"/>
  <c r="BD105" i="9"/>
  <c r="J481" i="19"/>
  <c r="J481" i="18"/>
  <c r="AH481" i="18"/>
  <c r="AH481" i="19"/>
  <c r="BE105" i="9"/>
  <c r="K481" i="19"/>
  <c r="K481" i="18"/>
  <c r="AI481" i="18"/>
  <c r="AI481" i="19"/>
  <c r="BF105" i="9"/>
  <c r="L481" i="19"/>
  <c r="L481" i="18"/>
  <c r="AJ481" i="18"/>
  <c r="AJ481" i="19"/>
  <c r="BG105" i="9"/>
  <c r="M481" i="19"/>
  <c r="M481" i="18"/>
  <c r="AK481" i="18"/>
  <c r="AK481" i="19"/>
  <c r="BH105" i="9"/>
  <c r="N481" i="19"/>
  <c r="N481" i="18"/>
  <c r="AL481" i="18"/>
  <c r="AL481" i="19"/>
  <c r="BI105" i="9"/>
  <c r="F482" i="19"/>
  <c r="F482" i="18"/>
  <c r="AD482" i="18"/>
  <c r="AD482" i="19"/>
  <c r="BA106" i="9"/>
  <c r="G482" i="19"/>
  <c r="G482" i="18"/>
  <c r="AE482" i="18"/>
  <c r="AE482" i="19"/>
  <c r="BB106" i="9"/>
  <c r="H482" i="19"/>
  <c r="H482" i="18"/>
  <c r="AF482" i="18"/>
  <c r="AF482" i="19"/>
  <c r="BC106" i="9"/>
  <c r="I482" i="19"/>
  <c r="I482" i="18"/>
  <c r="AG482" i="18"/>
  <c r="AG482" i="19"/>
  <c r="BD106" i="9"/>
  <c r="J482" i="19"/>
  <c r="J482" i="18"/>
  <c r="AH482" i="18"/>
  <c r="AH482" i="19"/>
  <c r="BE106" i="9"/>
  <c r="K482" i="19"/>
  <c r="K482" i="18"/>
  <c r="AI482" i="18"/>
  <c r="AI482" i="19"/>
  <c r="BF106" i="9"/>
  <c r="L482" i="19"/>
  <c r="L482" i="18"/>
  <c r="AJ482" i="18"/>
  <c r="AJ482" i="19"/>
  <c r="BG106" i="9"/>
  <c r="M482" i="19"/>
  <c r="M482" i="18"/>
  <c r="AK482" i="18"/>
  <c r="AK482" i="19"/>
  <c r="BH106" i="9"/>
  <c r="N482" i="19"/>
  <c r="N482" i="18"/>
  <c r="AL482" i="18"/>
  <c r="AL482" i="19"/>
  <c r="BI106" i="9"/>
  <c r="F483" i="19"/>
  <c r="F483" i="18"/>
  <c r="AD483" i="18"/>
  <c r="AD483" i="19"/>
  <c r="BA107" i="9"/>
  <c r="G483" i="19"/>
  <c r="G483" i="18"/>
  <c r="AE483" i="18"/>
  <c r="AE483" i="19"/>
  <c r="BB107" i="9"/>
  <c r="H483" i="19"/>
  <c r="H483" i="18"/>
  <c r="AF483" i="18"/>
  <c r="AF483" i="19"/>
  <c r="BC107" i="9"/>
  <c r="I483" i="19"/>
  <c r="I483" i="18"/>
  <c r="AG483" i="18"/>
  <c r="AG483" i="19"/>
  <c r="BD107" i="9"/>
  <c r="J483" i="19"/>
  <c r="J483" i="18"/>
  <c r="AH483" i="18"/>
  <c r="AH483" i="19"/>
  <c r="BE107" i="9"/>
  <c r="K483" i="19"/>
  <c r="K483" i="18"/>
  <c r="AI483" i="18"/>
  <c r="AI483" i="19"/>
  <c r="BF107" i="9"/>
  <c r="L483" i="19"/>
  <c r="L483" i="18"/>
  <c r="AJ483" i="18"/>
  <c r="AJ483" i="19"/>
  <c r="BG107" i="9"/>
  <c r="M483" i="19"/>
  <c r="M483" i="18"/>
  <c r="AK483" i="18"/>
  <c r="AK483" i="19"/>
  <c r="BH107" i="9"/>
  <c r="N483" i="19"/>
  <c r="N483" i="18"/>
  <c r="AL483" i="18"/>
  <c r="AL483" i="19"/>
  <c r="BI107" i="9"/>
  <c r="F484" i="19"/>
  <c r="F484" i="18"/>
  <c r="AD484" i="18"/>
  <c r="AD484" i="19"/>
  <c r="BA108" i="9"/>
  <c r="G484" i="19"/>
  <c r="G484" i="18"/>
  <c r="AE484" i="18"/>
  <c r="AE484" i="19"/>
  <c r="BB108" i="9"/>
  <c r="H484" i="19"/>
  <c r="H484" i="18"/>
  <c r="AF484" i="18"/>
  <c r="AF484" i="19"/>
  <c r="BC108" i="9"/>
  <c r="I484" i="19"/>
  <c r="I484" i="18"/>
  <c r="AG484" i="18"/>
  <c r="AG484" i="19"/>
  <c r="BD108" i="9"/>
  <c r="J484" i="19"/>
  <c r="J484" i="18"/>
  <c r="AH484" i="18"/>
  <c r="AH484" i="19"/>
  <c r="BE108" i="9"/>
  <c r="K484" i="19"/>
  <c r="K484" i="18"/>
  <c r="AI484" i="18"/>
  <c r="AI484" i="19"/>
  <c r="BF108" i="9"/>
  <c r="L484" i="19"/>
  <c r="L484" i="18"/>
  <c r="AJ484" i="18"/>
  <c r="AJ484" i="19"/>
  <c r="BG108" i="9"/>
  <c r="M484" i="19"/>
  <c r="M484" i="18"/>
  <c r="AK484" i="18"/>
  <c r="AK484" i="19"/>
  <c r="BH108" i="9"/>
  <c r="N484" i="19"/>
  <c r="N484" i="18"/>
  <c r="AL484" i="18"/>
  <c r="AL484" i="19"/>
  <c r="BI108" i="9"/>
  <c r="F485" i="19"/>
  <c r="F485" i="18"/>
  <c r="AD485" i="18"/>
  <c r="AD485" i="19"/>
  <c r="BA109" i="9"/>
  <c r="G485" i="19"/>
  <c r="G485" i="18"/>
  <c r="AE485" i="18"/>
  <c r="AE485" i="19"/>
  <c r="BB109" i="9"/>
  <c r="H485" i="19"/>
  <c r="H485" i="18"/>
  <c r="AF485" i="18"/>
  <c r="AF485" i="19"/>
  <c r="BC109" i="9"/>
  <c r="I485" i="19"/>
  <c r="I485" i="18"/>
  <c r="AG485" i="18"/>
  <c r="AG485" i="19"/>
  <c r="BD109" i="9"/>
  <c r="J485" i="19"/>
  <c r="J485" i="18"/>
  <c r="AH485" i="18"/>
  <c r="AH485" i="19"/>
  <c r="BE109" i="9"/>
  <c r="K485" i="19"/>
  <c r="K485" i="18"/>
  <c r="AI485" i="18"/>
  <c r="AI485" i="19"/>
  <c r="BF109" i="9"/>
  <c r="L485" i="19"/>
  <c r="L485" i="18"/>
  <c r="AJ485" i="18"/>
  <c r="AJ485" i="19"/>
  <c r="BG109" i="9"/>
  <c r="M485" i="19"/>
  <c r="M485" i="18"/>
  <c r="AK485" i="18"/>
  <c r="AK485" i="19"/>
  <c r="BH109" i="9"/>
  <c r="N485" i="19"/>
  <c r="N485" i="18"/>
  <c r="AL485" i="18"/>
  <c r="AL485" i="19"/>
  <c r="BI109" i="9"/>
  <c r="F486" i="19"/>
  <c r="F486" i="18"/>
  <c r="AD486" i="18"/>
  <c r="AD486" i="19"/>
  <c r="BA110" i="9"/>
  <c r="G486" i="19"/>
  <c r="G486" i="18"/>
  <c r="AE486" i="18"/>
  <c r="AE486" i="19"/>
  <c r="BB110" i="9"/>
  <c r="H486" i="19"/>
  <c r="H486" i="18"/>
  <c r="AF486" i="18"/>
  <c r="AF486" i="19"/>
  <c r="BC110" i="9"/>
  <c r="I486" i="19"/>
  <c r="I486" i="18"/>
  <c r="AG486" i="18"/>
  <c r="AG486" i="19"/>
  <c r="BD110" i="9"/>
  <c r="J486" i="19"/>
  <c r="J486" i="18"/>
  <c r="AH486" i="18"/>
  <c r="AH486" i="19"/>
  <c r="BE110" i="9"/>
  <c r="K486" i="19"/>
  <c r="K486" i="18"/>
  <c r="AI486" i="18"/>
  <c r="AI486" i="19"/>
  <c r="BF110" i="9"/>
  <c r="L486" i="19"/>
  <c r="L486" i="18"/>
  <c r="AJ486" i="18"/>
  <c r="AJ486" i="19"/>
  <c r="BG110" i="9"/>
  <c r="M486" i="19"/>
  <c r="M486" i="18"/>
  <c r="AK486" i="18"/>
  <c r="AK486" i="19"/>
  <c r="BH110" i="9"/>
  <c r="N486" i="19"/>
  <c r="N486" i="18"/>
  <c r="AL486" i="18"/>
  <c r="AL486" i="19"/>
  <c r="BI110" i="9"/>
  <c r="F487" i="19"/>
  <c r="F487" i="18"/>
  <c r="AD487" i="18"/>
  <c r="AD487" i="19"/>
  <c r="BA111" i="9"/>
  <c r="G487" i="19"/>
  <c r="G487" i="18"/>
  <c r="AE487" i="18"/>
  <c r="AE487" i="19"/>
  <c r="BB111" i="9"/>
  <c r="H487" i="19"/>
  <c r="H487" i="18"/>
  <c r="AF487" i="18"/>
  <c r="AF487" i="19"/>
  <c r="BC111" i="9"/>
  <c r="I487" i="19"/>
  <c r="I487" i="18"/>
  <c r="AG487" i="18"/>
  <c r="AG487" i="19"/>
  <c r="BD111" i="9"/>
  <c r="J487" i="19"/>
  <c r="J487" i="18"/>
  <c r="AH487" i="18"/>
  <c r="AH487" i="19"/>
  <c r="BE111" i="9"/>
  <c r="K487" i="19"/>
  <c r="K487" i="18"/>
  <c r="AI487" i="18"/>
  <c r="AI487" i="19"/>
  <c r="BF111" i="9"/>
  <c r="L487" i="19"/>
  <c r="L487" i="18"/>
  <c r="AJ487" i="18"/>
  <c r="AJ487" i="19"/>
  <c r="BG111" i="9"/>
  <c r="M487" i="19"/>
  <c r="M487" i="18"/>
  <c r="AK487" i="18"/>
  <c r="AK487" i="19"/>
  <c r="BH111" i="9"/>
  <c r="N487" i="19"/>
  <c r="N487" i="18"/>
  <c r="AL487" i="18"/>
  <c r="AL487" i="19"/>
  <c r="BI111" i="9"/>
  <c r="F488" i="19"/>
  <c r="F488" i="18"/>
  <c r="AD488" i="18"/>
  <c r="AD488" i="19"/>
  <c r="BA112" i="9"/>
  <c r="G488" i="19"/>
  <c r="G488" i="18"/>
  <c r="AE488" i="18"/>
  <c r="AE488" i="19"/>
  <c r="BB112" i="9"/>
  <c r="H488" i="19"/>
  <c r="H488" i="18"/>
  <c r="AF488" i="18"/>
  <c r="AF488" i="19"/>
  <c r="BC112" i="9"/>
  <c r="I488" i="19"/>
  <c r="I488" i="18"/>
  <c r="AG488" i="18"/>
  <c r="AG488" i="19"/>
  <c r="BD112" i="9"/>
  <c r="J488" i="19"/>
  <c r="J488" i="18"/>
  <c r="AH488" i="18"/>
  <c r="AH488" i="19"/>
  <c r="BE112" i="9"/>
  <c r="K488" i="19"/>
  <c r="K488" i="18"/>
  <c r="AI488" i="18"/>
  <c r="AI488" i="19"/>
  <c r="BF112" i="9"/>
  <c r="L488" i="19"/>
  <c r="L488" i="18"/>
  <c r="AJ488" i="18"/>
  <c r="AJ488" i="19"/>
  <c r="BG112" i="9"/>
  <c r="M488" i="19"/>
  <c r="M488" i="18"/>
  <c r="AK488" i="18"/>
  <c r="AK488" i="19"/>
  <c r="BH112" i="9"/>
  <c r="N488" i="19"/>
  <c r="N488" i="18"/>
  <c r="AL488" i="18"/>
  <c r="AL488" i="19"/>
  <c r="BI112" i="9"/>
  <c r="F489" i="19"/>
  <c r="F489" i="18"/>
  <c r="AD489" i="18"/>
  <c r="AD489" i="19"/>
  <c r="BA113" i="9"/>
  <c r="G489" i="19"/>
  <c r="G489" i="18"/>
  <c r="AE489" i="18"/>
  <c r="AE489" i="19"/>
  <c r="BB113" i="9"/>
  <c r="H489" i="19"/>
  <c r="H489" i="18"/>
  <c r="AF489" i="18"/>
  <c r="AF489" i="19"/>
  <c r="BC113" i="9"/>
  <c r="I489" i="19"/>
  <c r="I489" i="18"/>
  <c r="AG489" i="18"/>
  <c r="AG489" i="19"/>
  <c r="BD113" i="9"/>
  <c r="J489" i="19"/>
  <c r="J489" i="18"/>
  <c r="AH489" i="18"/>
  <c r="AH489" i="19"/>
  <c r="BE113" i="9"/>
  <c r="K489" i="19"/>
  <c r="K489" i="18"/>
  <c r="AI489" i="18"/>
  <c r="AI489" i="19"/>
  <c r="BF113" i="9"/>
  <c r="L489" i="19"/>
  <c r="L489" i="18"/>
  <c r="AJ489" i="18"/>
  <c r="AJ489" i="19"/>
  <c r="BG113" i="9"/>
  <c r="M489" i="19"/>
  <c r="M489" i="18"/>
  <c r="AK489" i="18"/>
  <c r="AK489" i="19"/>
  <c r="BH113" i="9"/>
  <c r="N489" i="19"/>
  <c r="N489" i="18"/>
  <c r="AL489" i="18"/>
  <c r="AL489" i="19"/>
  <c r="BI113" i="9"/>
  <c r="F490" i="19"/>
  <c r="F490" i="18"/>
  <c r="AD490" i="18"/>
  <c r="AD490" i="19"/>
  <c r="BA114" i="9"/>
  <c r="G490" i="19"/>
  <c r="G490" i="18"/>
  <c r="AE490" i="18"/>
  <c r="AE490" i="19"/>
  <c r="BB114" i="9"/>
  <c r="H490" i="19"/>
  <c r="H490" i="18"/>
  <c r="AF490" i="18"/>
  <c r="AF490" i="19"/>
  <c r="BC114" i="9"/>
  <c r="I490" i="19"/>
  <c r="I490" i="18"/>
  <c r="AG490" i="18"/>
  <c r="AG490" i="19"/>
  <c r="BD114" i="9"/>
  <c r="J490" i="19"/>
  <c r="J490" i="18"/>
  <c r="AH490" i="18"/>
  <c r="AH490" i="19"/>
  <c r="BE114" i="9"/>
  <c r="K490" i="19"/>
  <c r="K490" i="18"/>
  <c r="AI490" i="18"/>
  <c r="AI490" i="19"/>
  <c r="BF114" i="9"/>
  <c r="L490" i="19"/>
  <c r="L490" i="18"/>
  <c r="AJ490" i="18"/>
  <c r="AJ490" i="19"/>
  <c r="BG114" i="9"/>
  <c r="M490" i="19"/>
  <c r="M490" i="18"/>
  <c r="AK490" i="18"/>
  <c r="AK490" i="19"/>
  <c r="BH114" i="9"/>
  <c r="N490" i="19"/>
  <c r="N490" i="18"/>
  <c r="AL490" i="18"/>
  <c r="AL490" i="19"/>
  <c r="BI114" i="9"/>
  <c r="F491" i="19"/>
  <c r="F491" i="18"/>
  <c r="AD491" i="18"/>
  <c r="AD491" i="19"/>
  <c r="BA115" i="9"/>
  <c r="G491" i="19"/>
  <c r="G491" i="18"/>
  <c r="AE491" i="18"/>
  <c r="AE491" i="19"/>
  <c r="BB115" i="9"/>
  <c r="H491" i="19"/>
  <c r="H491" i="18"/>
  <c r="AF491" i="18"/>
  <c r="AF491" i="19"/>
  <c r="BC115" i="9"/>
  <c r="I491" i="19"/>
  <c r="I491" i="18"/>
  <c r="AG491" i="18"/>
  <c r="AG491" i="19"/>
  <c r="BD115" i="9"/>
  <c r="J491" i="19"/>
  <c r="J491" i="18"/>
  <c r="AH491" i="18"/>
  <c r="AH491" i="19"/>
  <c r="BE115" i="9"/>
  <c r="K491" i="19"/>
  <c r="K491" i="18"/>
  <c r="AI491" i="18"/>
  <c r="AI491" i="19"/>
  <c r="BF115" i="9"/>
  <c r="L491" i="19"/>
  <c r="L491" i="18"/>
  <c r="AJ491" i="18"/>
  <c r="AJ491" i="19"/>
  <c r="BG115" i="9"/>
  <c r="M491" i="19"/>
  <c r="M491" i="18"/>
  <c r="AK491" i="18"/>
  <c r="AK491" i="19"/>
  <c r="BH115" i="9"/>
  <c r="N491" i="19"/>
  <c r="N491" i="18"/>
  <c r="AL491" i="18"/>
  <c r="AL491" i="19"/>
  <c r="BI115" i="9"/>
  <c r="F492" i="19"/>
  <c r="F492" i="18"/>
  <c r="AD492" i="18"/>
  <c r="AD492" i="19"/>
  <c r="BA116" i="9"/>
  <c r="G492" i="19"/>
  <c r="G492" i="18"/>
  <c r="AE492" i="18"/>
  <c r="AE492" i="19"/>
  <c r="BB116" i="9"/>
  <c r="H492" i="19"/>
  <c r="H492" i="18"/>
  <c r="AF492" i="18"/>
  <c r="AF492" i="19"/>
  <c r="BC116" i="9"/>
  <c r="I492" i="19"/>
  <c r="I492" i="18"/>
  <c r="AG492" i="18"/>
  <c r="AG492" i="19"/>
  <c r="BD116" i="9"/>
  <c r="J492" i="19"/>
  <c r="J492" i="18"/>
  <c r="AH492" i="18"/>
  <c r="AH492" i="19"/>
  <c r="BE116" i="9"/>
  <c r="K492" i="19"/>
  <c r="K492" i="18"/>
  <c r="AI492" i="18"/>
  <c r="AI492" i="19"/>
  <c r="BF116" i="9"/>
  <c r="L492" i="19"/>
  <c r="L492" i="18"/>
  <c r="AJ492" i="18"/>
  <c r="AJ492" i="19"/>
  <c r="BG116" i="9"/>
  <c r="M492" i="19"/>
  <c r="M492" i="18"/>
  <c r="AK492" i="18"/>
  <c r="AK492" i="19"/>
  <c r="BH116" i="9"/>
  <c r="N492" i="19"/>
  <c r="N492" i="18"/>
  <c r="AL492" i="18"/>
  <c r="AL492" i="19"/>
  <c r="BI116" i="9"/>
  <c r="F493" i="19"/>
  <c r="F493" i="18"/>
  <c r="AD493" i="18"/>
  <c r="AD493" i="19"/>
  <c r="BA117" i="9"/>
  <c r="G493" i="19"/>
  <c r="G493" i="18"/>
  <c r="AE493" i="18"/>
  <c r="AE493" i="19"/>
  <c r="BB117" i="9"/>
  <c r="H493" i="19"/>
  <c r="H493" i="18"/>
  <c r="AF493" i="18"/>
  <c r="AF493" i="19"/>
  <c r="BC117" i="9"/>
  <c r="I493" i="19"/>
  <c r="I493" i="18"/>
  <c r="AG493" i="18"/>
  <c r="AG493" i="19"/>
  <c r="BD117" i="9"/>
  <c r="J493" i="19"/>
  <c r="J493" i="18"/>
  <c r="AH493" i="18"/>
  <c r="AH493" i="19"/>
  <c r="BE117" i="9"/>
  <c r="K493" i="19"/>
  <c r="K493" i="18"/>
  <c r="AI493" i="18"/>
  <c r="AI493" i="19"/>
  <c r="BF117" i="9"/>
  <c r="L493" i="19"/>
  <c r="L493" i="18"/>
  <c r="AJ493" i="18"/>
  <c r="AJ493" i="19"/>
  <c r="BG117" i="9"/>
  <c r="M493" i="19"/>
  <c r="M493" i="18"/>
  <c r="AK493" i="18"/>
  <c r="AK493" i="19"/>
  <c r="BH117" i="9"/>
  <c r="N493" i="19"/>
  <c r="N493" i="18"/>
  <c r="AL493" i="18"/>
  <c r="AL493" i="19"/>
  <c r="BI117" i="9"/>
  <c r="F494" i="19"/>
  <c r="F494" i="18"/>
  <c r="AD494" i="18"/>
  <c r="AD494" i="19"/>
  <c r="BA118" i="9"/>
  <c r="G494" i="19"/>
  <c r="G494" i="18"/>
  <c r="AE494" i="18"/>
  <c r="AE494" i="19"/>
  <c r="BB118" i="9"/>
  <c r="H494" i="19"/>
  <c r="H494" i="18"/>
  <c r="AF494" i="18"/>
  <c r="AF494" i="19"/>
  <c r="BC118" i="9"/>
  <c r="I494" i="19"/>
  <c r="I494" i="18"/>
  <c r="AG494" i="18"/>
  <c r="AG494" i="19"/>
  <c r="BD118" i="9"/>
  <c r="J494" i="19"/>
  <c r="J494" i="18"/>
  <c r="AH494" i="18"/>
  <c r="AH494" i="19"/>
  <c r="BE118" i="9"/>
  <c r="K494" i="19"/>
  <c r="K494" i="18"/>
  <c r="AI494" i="18"/>
  <c r="AI494" i="19"/>
  <c r="BF118" i="9"/>
  <c r="L494" i="19"/>
  <c r="L494" i="18"/>
  <c r="AJ494" i="18"/>
  <c r="AJ494" i="19"/>
  <c r="BG118" i="9"/>
  <c r="M494" i="19"/>
  <c r="M494" i="18"/>
  <c r="AK494" i="18"/>
  <c r="AK494" i="19"/>
  <c r="BH118" i="9"/>
  <c r="N494" i="19"/>
  <c r="N494" i="18"/>
  <c r="AL494" i="18"/>
  <c r="AL494" i="19"/>
  <c r="BI118" i="9"/>
  <c r="F495" i="19"/>
  <c r="F495" i="18"/>
  <c r="AD495" i="18"/>
  <c r="AD495" i="19"/>
  <c r="BA119" i="9"/>
  <c r="G495" i="19"/>
  <c r="G495" i="18"/>
  <c r="AE495" i="18"/>
  <c r="AE495" i="19"/>
  <c r="BB119" i="9"/>
  <c r="H495" i="19"/>
  <c r="H495" i="18"/>
  <c r="AF495" i="18"/>
  <c r="AF495" i="19"/>
  <c r="BC119" i="9"/>
  <c r="I495" i="19"/>
  <c r="I495" i="18"/>
  <c r="AG495" i="18"/>
  <c r="AG495" i="19"/>
  <c r="BD119" i="9"/>
  <c r="J495" i="19"/>
  <c r="J495" i="18"/>
  <c r="AH495" i="18"/>
  <c r="AH495" i="19"/>
  <c r="BE119" i="9"/>
  <c r="K495" i="19"/>
  <c r="K495" i="18"/>
  <c r="AI495" i="18"/>
  <c r="AI495" i="19"/>
  <c r="BF119" i="9"/>
  <c r="L495" i="19"/>
  <c r="L495" i="18"/>
  <c r="AJ495" i="18"/>
  <c r="AJ495" i="19"/>
  <c r="BG119" i="9"/>
  <c r="M495" i="19"/>
  <c r="M495" i="18"/>
  <c r="AK495" i="18"/>
  <c r="AK495" i="19"/>
  <c r="BH119" i="9"/>
  <c r="N495" i="19"/>
  <c r="N495" i="18"/>
  <c r="AL495" i="18"/>
  <c r="AL495" i="19"/>
  <c r="BI119" i="9"/>
  <c r="F496" i="19"/>
  <c r="F496" i="18"/>
  <c r="AD496" i="18"/>
  <c r="AD496" i="19"/>
  <c r="BA120" i="9"/>
  <c r="G496" i="19"/>
  <c r="G496" i="18"/>
  <c r="AE496" i="18"/>
  <c r="AE496" i="19"/>
  <c r="BB120" i="9"/>
  <c r="H496" i="19"/>
  <c r="H496" i="18"/>
  <c r="AF496" i="18"/>
  <c r="AF496" i="19"/>
  <c r="BC120" i="9"/>
  <c r="I496" i="19"/>
  <c r="I496" i="18"/>
  <c r="AG496" i="18"/>
  <c r="AG496" i="19"/>
  <c r="BD120" i="9"/>
  <c r="J496" i="19"/>
  <c r="J496" i="18"/>
  <c r="AH496" i="18"/>
  <c r="AH496" i="19"/>
  <c r="BE120" i="9"/>
  <c r="K496" i="19"/>
  <c r="K496" i="18"/>
  <c r="AI496" i="18"/>
  <c r="AI496" i="19"/>
  <c r="BF120" i="9"/>
  <c r="L496" i="19"/>
  <c r="L496" i="18"/>
  <c r="AJ496" i="18"/>
  <c r="AJ496" i="19"/>
  <c r="BG120" i="9"/>
  <c r="M496" i="19"/>
  <c r="M496" i="18"/>
  <c r="AK496" i="18"/>
  <c r="AK496" i="19"/>
  <c r="BH120" i="9"/>
  <c r="N496" i="19"/>
  <c r="N496" i="18"/>
  <c r="AL496" i="18"/>
  <c r="AL496" i="19"/>
  <c r="BI120" i="9"/>
  <c r="F497" i="19"/>
  <c r="F497" i="18"/>
  <c r="AD497" i="18"/>
  <c r="AD497" i="19"/>
  <c r="BA121" i="9"/>
  <c r="G497" i="19"/>
  <c r="G497" i="18"/>
  <c r="AE497" i="18"/>
  <c r="AE497" i="19"/>
  <c r="BB121" i="9"/>
  <c r="H497" i="19"/>
  <c r="H497" i="18"/>
  <c r="AF497" i="18"/>
  <c r="AF497" i="19"/>
  <c r="BC121" i="9"/>
  <c r="I497" i="19"/>
  <c r="I497" i="18"/>
  <c r="AG497" i="18"/>
  <c r="AG497" i="19"/>
  <c r="BD121" i="9"/>
  <c r="J497" i="19"/>
  <c r="J497" i="18"/>
  <c r="AH497" i="18"/>
  <c r="AH497" i="19"/>
  <c r="BE121" i="9"/>
  <c r="K497" i="19"/>
  <c r="K497" i="18"/>
  <c r="AI497" i="18"/>
  <c r="AI497" i="19"/>
  <c r="BF121" i="9"/>
  <c r="L497" i="19"/>
  <c r="L497" i="18"/>
  <c r="AJ497" i="18"/>
  <c r="AJ497" i="19"/>
  <c r="BG121" i="9"/>
  <c r="M497" i="19"/>
  <c r="M497" i="18"/>
  <c r="AK497" i="18"/>
  <c r="AK497" i="19"/>
  <c r="BH121" i="9"/>
  <c r="N497" i="19"/>
  <c r="N497" i="18"/>
  <c r="AL497" i="18"/>
  <c r="AL497" i="19"/>
  <c r="BI121" i="9"/>
  <c r="F498" i="19"/>
  <c r="F498" i="18"/>
  <c r="AD498" i="18"/>
  <c r="AD498" i="19"/>
  <c r="BA122" i="9"/>
  <c r="G498" i="19"/>
  <c r="G498" i="18"/>
  <c r="AE498" i="18"/>
  <c r="AE498" i="19"/>
  <c r="BB122" i="9"/>
  <c r="H498" i="19"/>
  <c r="H498" i="18"/>
  <c r="AF498" i="18"/>
  <c r="AF498" i="19"/>
  <c r="BC122" i="9"/>
  <c r="I498" i="19"/>
  <c r="I498" i="18"/>
  <c r="AG498" i="18"/>
  <c r="AG498" i="19"/>
  <c r="BD122" i="9"/>
  <c r="J498" i="19"/>
  <c r="J498" i="18"/>
  <c r="AH498" i="18"/>
  <c r="AH498" i="19"/>
  <c r="BE122" i="9"/>
  <c r="K498" i="19"/>
  <c r="K498" i="18"/>
  <c r="AI498" i="18"/>
  <c r="AI498" i="19"/>
  <c r="BF122" i="9"/>
  <c r="L498" i="19"/>
  <c r="L498" i="18"/>
  <c r="AJ498" i="18"/>
  <c r="AJ498" i="19"/>
  <c r="BG122" i="9"/>
  <c r="M498" i="19"/>
  <c r="M498" i="18"/>
  <c r="AK498" i="18"/>
  <c r="AK498" i="19"/>
  <c r="BH122" i="9"/>
  <c r="N498" i="19"/>
  <c r="N498" i="18"/>
  <c r="AL498" i="18"/>
  <c r="AL498" i="19"/>
  <c r="BI122" i="9"/>
  <c r="F499" i="19"/>
  <c r="F499" i="18"/>
  <c r="AD499" i="18"/>
  <c r="AD499" i="19"/>
  <c r="BA123" i="9"/>
  <c r="G499" i="19"/>
  <c r="G499" i="18"/>
  <c r="AE499" i="18"/>
  <c r="AE499" i="19"/>
  <c r="BB123" i="9"/>
  <c r="H499" i="19"/>
  <c r="H499" i="18"/>
  <c r="AF499" i="18"/>
  <c r="AF499" i="19"/>
  <c r="BC123" i="9"/>
  <c r="I499" i="19"/>
  <c r="I499" i="18"/>
  <c r="AG499" i="18"/>
  <c r="AG499" i="19"/>
  <c r="BD123" i="9"/>
  <c r="J499" i="19"/>
  <c r="J499" i="18"/>
  <c r="AH499" i="18"/>
  <c r="AH499" i="19"/>
  <c r="BE123" i="9"/>
  <c r="K499" i="19"/>
  <c r="K499" i="18"/>
  <c r="AI499" i="18"/>
  <c r="AI499" i="19"/>
  <c r="BF123" i="9"/>
  <c r="L499" i="19"/>
  <c r="L499" i="18"/>
  <c r="AJ499" i="18"/>
  <c r="AJ499" i="19"/>
  <c r="BG123" i="9"/>
  <c r="M499" i="19"/>
  <c r="M499" i="18"/>
  <c r="AK499" i="18"/>
  <c r="AK499" i="19"/>
  <c r="BH123" i="9"/>
  <c r="N499" i="19"/>
  <c r="N499" i="18"/>
  <c r="AL499" i="18"/>
  <c r="AL499" i="19"/>
  <c r="BI123" i="9"/>
  <c r="F500" i="19"/>
  <c r="F500" i="18"/>
  <c r="AD500" i="18"/>
  <c r="AD500" i="19"/>
  <c r="BA124" i="9"/>
  <c r="G500" i="19"/>
  <c r="G500" i="18"/>
  <c r="AE500" i="18"/>
  <c r="AE500" i="19"/>
  <c r="BB124" i="9"/>
  <c r="H500" i="19"/>
  <c r="H500" i="18"/>
  <c r="AF500" i="18"/>
  <c r="AF500" i="19"/>
  <c r="BC124" i="9"/>
  <c r="I500" i="19"/>
  <c r="I500" i="18"/>
  <c r="AG500" i="18"/>
  <c r="AG500" i="19"/>
  <c r="BD124" i="9"/>
  <c r="J500" i="19"/>
  <c r="J500" i="18"/>
  <c r="AH500" i="18"/>
  <c r="AH500" i="19"/>
  <c r="BE124" i="9"/>
  <c r="K500" i="19"/>
  <c r="K500" i="18"/>
  <c r="AI500" i="18"/>
  <c r="AI500" i="19"/>
  <c r="BF124" i="9"/>
  <c r="L500" i="19"/>
  <c r="L500" i="18"/>
  <c r="AJ500" i="18"/>
  <c r="AJ500" i="19"/>
  <c r="BG124" i="9"/>
  <c r="M500" i="19"/>
  <c r="M500" i="18"/>
  <c r="AK500" i="18"/>
  <c r="AK500" i="19"/>
  <c r="BH124" i="9"/>
  <c r="N500" i="19"/>
  <c r="N500" i="18"/>
  <c r="AL500" i="18"/>
  <c r="AL500" i="19"/>
  <c r="BI124" i="9"/>
  <c r="F501" i="19"/>
  <c r="F501" i="18"/>
  <c r="AD501" i="18"/>
  <c r="AD501" i="19"/>
  <c r="BA125" i="9"/>
  <c r="G501" i="19"/>
  <c r="G501" i="18"/>
  <c r="AE501" i="18"/>
  <c r="AE501" i="19"/>
  <c r="BB125" i="9"/>
  <c r="H501" i="19"/>
  <c r="H501" i="18"/>
  <c r="AF501" i="18"/>
  <c r="AF501" i="19"/>
  <c r="BC125" i="9"/>
  <c r="I501" i="19"/>
  <c r="I501" i="18"/>
  <c r="AG501" i="18"/>
  <c r="AG501" i="19"/>
  <c r="BD125" i="9"/>
  <c r="J501" i="19"/>
  <c r="J501" i="18"/>
  <c r="AH501" i="18"/>
  <c r="AH501" i="19"/>
  <c r="BE125" i="9"/>
  <c r="K501" i="19"/>
  <c r="K501" i="18"/>
  <c r="AI501" i="18"/>
  <c r="AI501" i="19"/>
  <c r="BF125" i="9"/>
  <c r="L501" i="19"/>
  <c r="L501" i="18"/>
  <c r="AJ501" i="18"/>
  <c r="AJ501" i="19"/>
  <c r="BG125" i="9"/>
  <c r="M501" i="19"/>
  <c r="M501" i="18"/>
  <c r="AK501" i="18"/>
  <c r="AK501" i="19"/>
  <c r="BH125" i="9"/>
  <c r="N501" i="19"/>
  <c r="N501" i="18"/>
  <c r="AL501" i="18"/>
  <c r="AL501" i="19"/>
  <c r="BI125" i="9"/>
  <c r="F502" i="19"/>
  <c r="F502" i="18"/>
  <c r="AD502" i="18"/>
  <c r="AD502" i="19"/>
  <c r="BA126" i="9"/>
  <c r="G502" i="19"/>
  <c r="G502" i="18"/>
  <c r="AE502" i="18"/>
  <c r="AE502" i="19"/>
  <c r="BB126" i="9"/>
  <c r="H502" i="19"/>
  <c r="H502" i="18"/>
  <c r="AF502" i="18"/>
  <c r="AF502" i="19"/>
  <c r="BC126" i="9"/>
  <c r="I502" i="19"/>
  <c r="I502" i="18"/>
  <c r="AG502" i="18"/>
  <c r="AG502" i="19"/>
  <c r="BD126" i="9"/>
  <c r="J502" i="19"/>
  <c r="J502" i="18"/>
  <c r="AH502" i="18"/>
  <c r="AH502" i="19"/>
  <c r="BE126" i="9"/>
  <c r="K502" i="19"/>
  <c r="K502" i="18"/>
  <c r="AI502" i="18"/>
  <c r="AI502" i="19"/>
  <c r="BF126" i="9"/>
  <c r="L502" i="19"/>
  <c r="L502" i="18"/>
  <c r="AJ502" i="18"/>
  <c r="AJ502" i="19"/>
  <c r="BG126" i="9"/>
  <c r="M502" i="19"/>
  <c r="M502" i="18"/>
  <c r="AK502" i="18"/>
  <c r="AK502" i="19"/>
  <c r="BH126" i="9"/>
  <c r="N502" i="19"/>
  <c r="N502" i="18"/>
  <c r="AL502" i="18"/>
  <c r="AL502" i="19"/>
  <c r="BI126" i="9"/>
  <c r="F503" i="19"/>
  <c r="F503" i="18"/>
  <c r="AD503" i="18"/>
  <c r="AD503" i="19"/>
  <c r="BA127" i="9"/>
  <c r="G503" i="19"/>
  <c r="G503" i="18"/>
  <c r="AE503" i="18"/>
  <c r="AE503" i="19"/>
  <c r="BB127" i="9"/>
  <c r="H503" i="19"/>
  <c r="H503" i="18"/>
  <c r="AF503" i="18"/>
  <c r="AF503" i="19"/>
  <c r="BC127" i="9"/>
  <c r="I503" i="19"/>
  <c r="I503" i="18"/>
  <c r="AG503" i="18"/>
  <c r="AG503" i="19"/>
  <c r="BD127" i="9"/>
  <c r="J503" i="19"/>
  <c r="J503" i="18"/>
  <c r="AH503" i="18"/>
  <c r="AH503" i="19"/>
  <c r="BE127" i="9"/>
  <c r="K503" i="19"/>
  <c r="K503" i="18"/>
  <c r="AI503" i="18"/>
  <c r="AI503" i="19"/>
  <c r="BF127" i="9"/>
  <c r="L503" i="19"/>
  <c r="L503" i="18"/>
  <c r="AJ503" i="18"/>
  <c r="AJ503" i="19"/>
  <c r="BG127" i="9"/>
  <c r="M503" i="19"/>
  <c r="M503" i="18"/>
  <c r="AK503" i="18"/>
  <c r="AK503" i="19"/>
  <c r="BH127" i="9"/>
  <c r="N503" i="19"/>
  <c r="N503" i="18"/>
  <c r="AL503" i="18"/>
  <c r="AL503" i="19"/>
  <c r="BI127" i="9"/>
  <c r="F504" i="19"/>
  <c r="F504" i="18"/>
  <c r="AD504" i="18"/>
  <c r="AD504" i="19"/>
  <c r="BA128" i="9"/>
  <c r="G504" i="19"/>
  <c r="G504" i="18"/>
  <c r="AE504" i="18"/>
  <c r="AE504" i="19"/>
  <c r="BB128" i="9"/>
  <c r="H504" i="19"/>
  <c r="H504" i="18"/>
  <c r="AF504" i="18"/>
  <c r="AF504" i="19"/>
  <c r="BC128" i="9"/>
  <c r="I504" i="19"/>
  <c r="I504" i="18"/>
  <c r="AG504" i="18"/>
  <c r="AG504" i="19"/>
  <c r="BD128" i="9"/>
  <c r="J504" i="19"/>
  <c r="J504" i="18"/>
  <c r="AH504" i="18"/>
  <c r="AH504" i="19"/>
  <c r="BE128" i="9"/>
  <c r="K504" i="19"/>
  <c r="K504" i="18"/>
  <c r="AI504" i="18"/>
  <c r="AI504" i="19"/>
  <c r="BF128" i="9"/>
  <c r="L504" i="19"/>
  <c r="L504" i="18"/>
  <c r="AJ504" i="18"/>
  <c r="AJ504" i="19"/>
  <c r="BG128" i="9"/>
  <c r="M504" i="19"/>
  <c r="M504" i="18"/>
  <c r="AK504" i="18"/>
  <c r="AK504" i="19"/>
  <c r="BH128" i="9"/>
  <c r="N504" i="19"/>
  <c r="N504" i="18"/>
  <c r="AL504" i="18"/>
  <c r="AL504" i="19"/>
  <c r="BI128" i="9"/>
  <c r="F505" i="19"/>
  <c r="F505" i="18"/>
  <c r="AD505" i="18"/>
  <c r="AD505" i="19"/>
  <c r="BA129" i="9"/>
  <c r="G505" i="19"/>
  <c r="G505" i="18"/>
  <c r="AE505" i="18"/>
  <c r="AE505" i="19"/>
  <c r="BB129" i="9"/>
  <c r="H505" i="19"/>
  <c r="H505" i="18"/>
  <c r="AF505" i="18"/>
  <c r="AF505" i="19"/>
  <c r="BC129" i="9"/>
  <c r="I505" i="19"/>
  <c r="I505" i="18"/>
  <c r="AG505" i="18"/>
  <c r="AG505" i="19"/>
  <c r="BD129" i="9"/>
  <c r="J505" i="19"/>
  <c r="J505" i="18"/>
  <c r="AH505" i="18"/>
  <c r="AH505" i="19"/>
  <c r="BE129" i="9"/>
  <c r="K505" i="19"/>
  <c r="K505" i="18"/>
  <c r="AI505" i="18"/>
  <c r="AI505" i="19"/>
  <c r="BF129" i="9"/>
  <c r="L505" i="19"/>
  <c r="L505" i="18"/>
  <c r="AJ505" i="18"/>
  <c r="AJ505" i="19"/>
  <c r="BG129" i="9"/>
  <c r="M505" i="19"/>
  <c r="M505" i="18"/>
  <c r="AK505" i="18"/>
  <c r="AK505" i="19"/>
  <c r="BH129" i="9"/>
  <c r="N505" i="19"/>
  <c r="N505" i="18"/>
  <c r="AL505" i="18"/>
  <c r="AL505" i="19"/>
  <c r="BI129" i="9"/>
  <c r="F506" i="19"/>
  <c r="F506" i="18"/>
  <c r="AD506" i="18"/>
  <c r="AD506" i="19"/>
  <c r="BA130" i="9"/>
  <c r="G506" i="19"/>
  <c r="G506" i="18"/>
  <c r="AE506" i="18"/>
  <c r="AE506" i="19"/>
  <c r="BB130" i="9"/>
  <c r="H506" i="19"/>
  <c r="H506" i="18"/>
  <c r="AF506" i="18"/>
  <c r="AF506" i="19"/>
  <c r="BC130" i="9"/>
  <c r="I506" i="19"/>
  <c r="I506" i="18"/>
  <c r="AG506" i="18"/>
  <c r="AG506" i="19"/>
  <c r="BD130" i="9"/>
  <c r="J506" i="19"/>
  <c r="J506" i="18"/>
  <c r="AH506" i="18"/>
  <c r="AH506" i="19"/>
  <c r="BE130" i="9"/>
  <c r="K506" i="19"/>
  <c r="K506" i="18"/>
  <c r="AI506" i="18"/>
  <c r="AI506" i="19"/>
  <c r="BF130" i="9"/>
  <c r="L506" i="19"/>
  <c r="L506" i="18"/>
  <c r="AJ506" i="18"/>
  <c r="AJ506" i="19"/>
  <c r="BG130" i="9"/>
  <c r="M506" i="19"/>
  <c r="M506" i="18"/>
  <c r="AK506" i="18"/>
  <c r="AK506" i="19"/>
  <c r="BH130" i="9"/>
  <c r="N506" i="19"/>
  <c r="N506" i="18"/>
  <c r="AL506" i="18"/>
  <c r="AL506" i="19"/>
  <c r="BI130" i="9"/>
  <c r="F507" i="19"/>
  <c r="F507" i="18"/>
  <c r="AD507" i="18"/>
  <c r="AD507" i="19"/>
  <c r="BA131" i="9"/>
  <c r="G507" i="19"/>
  <c r="G507" i="18"/>
  <c r="AE507" i="18"/>
  <c r="AE507" i="19"/>
  <c r="BB131" i="9"/>
  <c r="H507" i="19"/>
  <c r="H507" i="18"/>
  <c r="AF507" i="18"/>
  <c r="AF507" i="19"/>
  <c r="BC131" i="9"/>
  <c r="I507" i="19"/>
  <c r="I507" i="18"/>
  <c r="AG507" i="18"/>
  <c r="AG507" i="19"/>
  <c r="BD131" i="9"/>
  <c r="J507" i="19"/>
  <c r="J507" i="18"/>
  <c r="AH507" i="18"/>
  <c r="AH507" i="19"/>
  <c r="BE131" i="9"/>
  <c r="K507" i="19"/>
  <c r="K507" i="18"/>
  <c r="AI507" i="18"/>
  <c r="AI507" i="19"/>
  <c r="BF131" i="9"/>
  <c r="L507" i="19"/>
  <c r="L507" i="18"/>
  <c r="AJ507" i="18"/>
  <c r="AJ507" i="19"/>
  <c r="BG131" i="9"/>
  <c r="M507" i="19"/>
  <c r="M507" i="18"/>
  <c r="AK507" i="18"/>
  <c r="AK507" i="19"/>
  <c r="BH131" i="9"/>
  <c r="N507" i="19"/>
  <c r="N507" i="18"/>
  <c r="AL507" i="18"/>
  <c r="AL507" i="19"/>
  <c r="BI131" i="9"/>
  <c r="F508" i="19"/>
  <c r="F508" i="18"/>
  <c r="AD508" i="18"/>
  <c r="AD508" i="19"/>
  <c r="BA132" i="9"/>
  <c r="G508" i="19"/>
  <c r="G508" i="18"/>
  <c r="AE508" i="18"/>
  <c r="AE508" i="19"/>
  <c r="BB132" i="9"/>
  <c r="H508" i="19"/>
  <c r="H508" i="18"/>
  <c r="AF508" i="18"/>
  <c r="AF508" i="19"/>
  <c r="BC132" i="9"/>
  <c r="I508" i="19"/>
  <c r="I508" i="18"/>
  <c r="AG508" i="18"/>
  <c r="AG508" i="19"/>
  <c r="BD132" i="9"/>
  <c r="J508" i="19"/>
  <c r="J508" i="18"/>
  <c r="AH508" i="18"/>
  <c r="AH508" i="19"/>
  <c r="BE132" i="9"/>
  <c r="K508" i="19"/>
  <c r="K508" i="18"/>
  <c r="AI508" i="18"/>
  <c r="AI508" i="19"/>
  <c r="BF132" i="9"/>
  <c r="L508" i="19"/>
  <c r="L508" i="18"/>
  <c r="AJ508" i="18"/>
  <c r="AJ508" i="19"/>
  <c r="BG132" i="9"/>
  <c r="M508" i="19"/>
  <c r="M508" i="18"/>
  <c r="AK508" i="18"/>
  <c r="AK508" i="19"/>
  <c r="BH132" i="9"/>
  <c r="N508" i="19"/>
  <c r="N508" i="18"/>
  <c r="AL508" i="18"/>
  <c r="AL508" i="19"/>
  <c r="BI132" i="9"/>
  <c r="F509" i="19"/>
  <c r="F509" i="18"/>
  <c r="AD509" i="18"/>
  <c r="AD509" i="19"/>
  <c r="BA133" i="9"/>
  <c r="G509" i="19"/>
  <c r="G509" i="18"/>
  <c r="AE509" i="18"/>
  <c r="AE509" i="19"/>
  <c r="BB133" i="9"/>
  <c r="H509" i="19"/>
  <c r="H509" i="18"/>
  <c r="AF509" i="18"/>
  <c r="AF509" i="19"/>
  <c r="BC133" i="9"/>
  <c r="I509" i="19"/>
  <c r="I509" i="18"/>
  <c r="AG509" i="18"/>
  <c r="AG509" i="19"/>
  <c r="BD133" i="9"/>
  <c r="J509" i="19"/>
  <c r="J509" i="18"/>
  <c r="AH509" i="18"/>
  <c r="AH509" i="19"/>
  <c r="BE133" i="9"/>
  <c r="K509" i="19"/>
  <c r="K509" i="18"/>
  <c r="AI509" i="18"/>
  <c r="AI509" i="19"/>
  <c r="BF133" i="9"/>
  <c r="L509" i="19"/>
  <c r="L509" i="18"/>
  <c r="AJ509" i="18"/>
  <c r="AJ509" i="19"/>
  <c r="BG133" i="9"/>
  <c r="M509" i="19"/>
  <c r="M509" i="18"/>
  <c r="AK509" i="18"/>
  <c r="AK509" i="19"/>
  <c r="BH133" i="9"/>
  <c r="N509" i="19"/>
  <c r="N509" i="18"/>
  <c r="AL509" i="18"/>
  <c r="AL509" i="19"/>
  <c r="BI133" i="9"/>
  <c r="F510" i="19"/>
  <c r="F510" i="18"/>
  <c r="AD510" i="18"/>
  <c r="AD510" i="19"/>
  <c r="BA134" i="9"/>
  <c r="G510" i="19"/>
  <c r="G510" i="18"/>
  <c r="AE510" i="18"/>
  <c r="AE510" i="19"/>
  <c r="BB134" i="9"/>
  <c r="H510" i="19"/>
  <c r="H510" i="18"/>
  <c r="AF510" i="18"/>
  <c r="AF510" i="19"/>
  <c r="BC134" i="9"/>
  <c r="I510" i="19"/>
  <c r="I510" i="18"/>
  <c r="AG510" i="18"/>
  <c r="AG510" i="19"/>
  <c r="BD134" i="9"/>
  <c r="J510" i="19"/>
  <c r="J510" i="18"/>
  <c r="AH510" i="18"/>
  <c r="AH510" i="19"/>
  <c r="BE134" i="9"/>
  <c r="K510" i="19"/>
  <c r="K510" i="18"/>
  <c r="AI510" i="18"/>
  <c r="AI510" i="19"/>
  <c r="BF134" i="9"/>
  <c r="L510" i="19"/>
  <c r="L510" i="18"/>
  <c r="AJ510" i="18"/>
  <c r="AJ510" i="19"/>
  <c r="BG134" i="9"/>
  <c r="M510" i="19"/>
  <c r="M510" i="18"/>
  <c r="AK510" i="18"/>
  <c r="AK510" i="19"/>
  <c r="BH134" i="9"/>
  <c r="N510" i="19"/>
  <c r="N510" i="18"/>
  <c r="AL510" i="18"/>
  <c r="AL510" i="19"/>
  <c r="BI134" i="9"/>
  <c r="F511" i="19"/>
  <c r="F511" i="18"/>
  <c r="AD511" i="18"/>
  <c r="AD511" i="19"/>
  <c r="BA135" i="9"/>
  <c r="G511" i="19"/>
  <c r="G511" i="18"/>
  <c r="AE511" i="18"/>
  <c r="AE511" i="19"/>
  <c r="BB135" i="9"/>
  <c r="H511" i="19"/>
  <c r="H511" i="18"/>
  <c r="AF511" i="18"/>
  <c r="AF511" i="19"/>
  <c r="BC135" i="9"/>
  <c r="I511" i="19"/>
  <c r="I511" i="18"/>
  <c r="AG511" i="18"/>
  <c r="AG511" i="19"/>
  <c r="BD135" i="9"/>
  <c r="J511" i="19"/>
  <c r="J511" i="18"/>
  <c r="AH511" i="18"/>
  <c r="AH511" i="19"/>
  <c r="BE135" i="9"/>
  <c r="K511" i="19"/>
  <c r="K511" i="18"/>
  <c r="AI511" i="18"/>
  <c r="AI511" i="19"/>
  <c r="BF135" i="9"/>
  <c r="L511" i="19"/>
  <c r="L511" i="18"/>
  <c r="AJ511" i="18"/>
  <c r="AJ511" i="19"/>
  <c r="BG135" i="9"/>
  <c r="M511" i="19"/>
  <c r="M511" i="18"/>
  <c r="AK511" i="18"/>
  <c r="AK511" i="19"/>
  <c r="BH135" i="9"/>
  <c r="N511" i="19"/>
  <c r="N511" i="18"/>
  <c r="AL511" i="18"/>
  <c r="AL511" i="19"/>
  <c r="BI135" i="9"/>
  <c r="F512" i="19"/>
  <c r="F512" i="18"/>
  <c r="AD512" i="18"/>
  <c r="AD512" i="19"/>
  <c r="BA136" i="9"/>
  <c r="G512" i="19"/>
  <c r="G512" i="18"/>
  <c r="AE512" i="18"/>
  <c r="AE512" i="19"/>
  <c r="BB136" i="9"/>
  <c r="H512" i="19"/>
  <c r="H512" i="18"/>
  <c r="AF512" i="18"/>
  <c r="AF512" i="19"/>
  <c r="BC136" i="9"/>
  <c r="I512" i="19"/>
  <c r="I512" i="18"/>
  <c r="AG512" i="18"/>
  <c r="AG512" i="19"/>
  <c r="BD136" i="9"/>
  <c r="J512" i="19"/>
  <c r="J512" i="18"/>
  <c r="AH512" i="18"/>
  <c r="AH512" i="19"/>
  <c r="BE136" i="9"/>
  <c r="K512" i="19"/>
  <c r="K512" i="18"/>
  <c r="AI512" i="18"/>
  <c r="AI512" i="19"/>
  <c r="BF136" i="9"/>
  <c r="L512" i="19"/>
  <c r="L512" i="18"/>
  <c r="AJ512" i="18"/>
  <c r="AJ512" i="19"/>
  <c r="BG136" i="9"/>
  <c r="M512" i="19"/>
  <c r="M512" i="18"/>
  <c r="AK512" i="18"/>
  <c r="AK512" i="19"/>
  <c r="BH136" i="9"/>
  <c r="N512" i="19"/>
  <c r="N512" i="18"/>
  <c r="AL512" i="18"/>
  <c r="AL512" i="19"/>
  <c r="BI136" i="9"/>
  <c r="F513" i="19"/>
  <c r="F513" i="18"/>
  <c r="AD513" i="18"/>
  <c r="AD513" i="19"/>
  <c r="BA137" i="9"/>
  <c r="G513" i="19"/>
  <c r="G513" i="18"/>
  <c r="AE513" i="18"/>
  <c r="AE513" i="19"/>
  <c r="BB137" i="9"/>
  <c r="H513" i="19"/>
  <c r="H513" i="18"/>
  <c r="AF513" i="18"/>
  <c r="AF513" i="19"/>
  <c r="BC137" i="9"/>
  <c r="I513" i="19"/>
  <c r="I513" i="18"/>
  <c r="AG513" i="18"/>
  <c r="AG513" i="19"/>
  <c r="BD137" i="9"/>
  <c r="J513" i="19"/>
  <c r="J513" i="18"/>
  <c r="AH513" i="18"/>
  <c r="AH513" i="19"/>
  <c r="BE137" i="9"/>
  <c r="K513" i="19"/>
  <c r="K513" i="18"/>
  <c r="AI513" i="18"/>
  <c r="AI513" i="19"/>
  <c r="BF137" i="9"/>
  <c r="L513" i="19"/>
  <c r="L513" i="18"/>
  <c r="AJ513" i="18"/>
  <c r="AJ513" i="19"/>
  <c r="BG137" i="9"/>
  <c r="M513" i="19"/>
  <c r="M513" i="18"/>
  <c r="AK513" i="18"/>
  <c r="AK513" i="19"/>
  <c r="BH137" i="9"/>
  <c r="N513" i="19"/>
  <c r="N513" i="18"/>
  <c r="AL513" i="18"/>
  <c r="AL513" i="19"/>
  <c r="BI137" i="9"/>
  <c r="F514" i="19"/>
  <c r="F514" i="18"/>
  <c r="AD514" i="18"/>
  <c r="AD514" i="19"/>
  <c r="BA138" i="9"/>
  <c r="G514" i="19"/>
  <c r="G514" i="18"/>
  <c r="AE514" i="18"/>
  <c r="AE514" i="19"/>
  <c r="BB138" i="9"/>
  <c r="H514" i="19"/>
  <c r="H514" i="18"/>
  <c r="AF514" i="18"/>
  <c r="AF514" i="19"/>
  <c r="BC138" i="9"/>
  <c r="I514" i="19"/>
  <c r="I514" i="18"/>
  <c r="AG514" i="18"/>
  <c r="AG514" i="19"/>
  <c r="BD138" i="9"/>
  <c r="J514" i="19"/>
  <c r="J514" i="18"/>
  <c r="AH514" i="18"/>
  <c r="AH514" i="19"/>
  <c r="BE138" i="9"/>
  <c r="K514" i="19"/>
  <c r="K514" i="18"/>
  <c r="AI514" i="18"/>
  <c r="AI514" i="19"/>
  <c r="BF138" i="9"/>
  <c r="L514" i="19"/>
  <c r="L514" i="18"/>
  <c r="AJ514" i="18"/>
  <c r="AJ514" i="19"/>
  <c r="BG138" i="9"/>
  <c r="M514" i="19"/>
  <c r="M514" i="18"/>
  <c r="AK514" i="18"/>
  <c r="AK514" i="19"/>
  <c r="BH138" i="9"/>
  <c r="N514" i="19"/>
  <c r="N514" i="18"/>
  <c r="AL514" i="18"/>
  <c r="AL514" i="19"/>
  <c r="BI138" i="9"/>
  <c r="F515" i="19"/>
  <c r="F515" i="18"/>
  <c r="AD515" i="18"/>
  <c r="AD515" i="19"/>
  <c r="BA139" i="9"/>
  <c r="G515" i="19"/>
  <c r="G515" i="18"/>
  <c r="AE515" i="18"/>
  <c r="AE515" i="19"/>
  <c r="BB139" i="9"/>
  <c r="H515" i="19"/>
  <c r="H515" i="18"/>
  <c r="AF515" i="18"/>
  <c r="AF515" i="19"/>
  <c r="BC139" i="9"/>
  <c r="I515" i="19"/>
  <c r="I515" i="18"/>
  <c r="AG515" i="18"/>
  <c r="AG515" i="19"/>
  <c r="BD139" i="9"/>
  <c r="J515" i="19"/>
  <c r="J515" i="18"/>
  <c r="AH515" i="18"/>
  <c r="AH515" i="19"/>
  <c r="BE139" i="9"/>
  <c r="K515" i="19"/>
  <c r="K515" i="18"/>
  <c r="AI515" i="18"/>
  <c r="AI515" i="19"/>
  <c r="BF139" i="9"/>
  <c r="L515" i="19"/>
  <c r="L515" i="18"/>
  <c r="AJ515" i="18"/>
  <c r="AJ515" i="19"/>
  <c r="BG139" i="9"/>
  <c r="M515" i="19"/>
  <c r="M515" i="18"/>
  <c r="AK515" i="18"/>
  <c r="AK515" i="19"/>
  <c r="BH139" i="9"/>
  <c r="N515" i="19"/>
  <c r="N515" i="18"/>
  <c r="AL515" i="18"/>
  <c r="AL515" i="19"/>
  <c r="BI139" i="9"/>
  <c r="F516" i="19"/>
  <c r="F516" i="18"/>
  <c r="AD516" i="18"/>
  <c r="AD516" i="19"/>
  <c r="BA140" i="9"/>
  <c r="G516" i="19"/>
  <c r="G516" i="18"/>
  <c r="AE516" i="18"/>
  <c r="AE516" i="19"/>
  <c r="BB140" i="9"/>
  <c r="H516" i="19"/>
  <c r="H516" i="18"/>
  <c r="AF516" i="18"/>
  <c r="AF516" i="19"/>
  <c r="BC140" i="9"/>
  <c r="I516" i="19"/>
  <c r="I516" i="18"/>
  <c r="AG516" i="18"/>
  <c r="AG516" i="19"/>
  <c r="BD140" i="9"/>
  <c r="J516" i="19"/>
  <c r="J516" i="18"/>
  <c r="AH516" i="18"/>
  <c r="AH516" i="19"/>
  <c r="BE140" i="9"/>
  <c r="K516" i="19"/>
  <c r="K516" i="18"/>
  <c r="AI516" i="18"/>
  <c r="AI516" i="19"/>
  <c r="BF140" i="9"/>
  <c r="L516" i="19"/>
  <c r="L516" i="18"/>
  <c r="AJ516" i="18"/>
  <c r="AJ516" i="19"/>
  <c r="BG140" i="9"/>
  <c r="M516" i="19"/>
  <c r="M516" i="18"/>
  <c r="AK516" i="18"/>
  <c r="AK516" i="19"/>
  <c r="BH140" i="9"/>
  <c r="N516" i="19"/>
  <c r="N516" i="18"/>
  <c r="AL516" i="18"/>
  <c r="AL516" i="19"/>
  <c r="BI140" i="9"/>
  <c r="F517" i="19"/>
  <c r="F517" i="18"/>
  <c r="AD517" i="18"/>
  <c r="AD517" i="19"/>
  <c r="BA141" i="9"/>
  <c r="G517" i="19"/>
  <c r="G517" i="18"/>
  <c r="AE517" i="18"/>
  <c r="AE517" i="19"/>
  <c r="BB141" i="9"/>
  <c r="H517" i="19"/>
  <c r="H517" i="18"/>
  <c r="AF517" i="18"/>
  <c r="AF517" i="19"/>
  <c r="BC141" i="9"/>
  <c r="I517" i="19"/>
  <c r="I517" i="18"/>
  <c r="AG517" i="18"/>
  <c r="AG517" i="19"/>
  <c r="BD141" i="9"/>
  <c r="J517" i="19"/>
  <c r="J517" i="18"/>
  <c r="AH517" i="18"/>
  <c r="AH517" i="19"/>
  <c r="BE141" i="9"/>
  <c r="K517" i="19"/>
  <c r="K517" i="18"/>
  <c r="AI517" i="18"/>
  <c r="AI517" i="19"/>
  <c r="BF141" i="9"/>
  <c r="L517" i="19"/>
  <c r="L517" i="18"/>
  <c r="AJ517" i="18"/>
  <c r="AJ517" i="19"/>
  <c r="BG141" i="9"/>
  <c r="M517" i="19"/>
  <c r="M517" i="18"/>
  <c r="AK517" i="18"/>
  <c r="AK517" i="19"/>
  <c r="BH141" i="9"/>
  <c r="N517" i="19"/>
  <c r="N517" i="18"/>
  <c r="AL517" i="18"/>
  <c r="AL517" i="19"/>
  <c r="BI141" i="9"/>
  <c r="F518" i="19"/>
  <c r="F518" i="18"/>
  <c r="AD518" i="18"/>
  <c r="AD518" i="19"/>
  <c r="BA142" i="9"/>
  <c r="G518" i="19"/>
  <c r="G518" i="18"/>
  <c r="AE518" i="18"/>
  <c r="AE518" i="19"/>
  <c r="BB142" i="9"/>
  <c r="H518" i="19"/>
  <c r="H518" i="18"/>
  <c r="AF518" i="18"/>
  <c r="AF518" i="19"/>
  <c r="BC142" i="9"/>
  <c r="I518" i="19"/>
  <c r="I518" i="18"/>
  <c r="AG518" i="18"/>
  <c r="AG518" i="19"/>
  <c r="BD142" i="9"/>
  <c r="J518" i="19"/>
  <c r="J518" i="18"/>
  <c r="AH518" i="18"/>
  <c r="AH518" i="19"/>
  <c r="BE142" i="9"/>
  <c r="K518" i="19"/>
  <c r="K518" i="18"/>
  <c r="AI518" i="18"/>
  <c r="AI518" i="19"/>
  <c r="BF142" i="9"/>
  <c r="L518" i="19"/>
  <c r="L518" i="18"/>
  <c r="AJ518" i="18"/>
  <c r="AJ518" i="19"/>
  <c r="BG142" i="9"/>
  <c r="M518" i="19"/>
  <c r="M518" i="18"/>
  <c r="AK518" i="18"/>
  <c r="AK518" i="19"/>
  <c r="BH142" i="9"/>
  <c r="N518" i="19"/>
  <c r="N518" i="18"/>
  <c r="AL518" i="18"/>
  <c r="AL518" i="19"/>
  <c r="BI142" i="9"/>
  <c r="F519" i="19"/>
  <c r="F519" i="18"/>
  <c r="AD519" i="18"/>
  <c r="AD519" i="19"/>
  <c r="BA143" i="9"/>
  <c r="G519" i="19"/>
  <c r="G519" i="18"/>
  <c r="AE519" i="18"/>
  <c r="AE519" i="19"/>
  <c r="BB143" i="9"/>
  <c r="H519" i="19"/>
  <c r="H519" i="18"/>
  <c r="AF519" i="18"/>
  <c r="AF519" i="19"/>
  <c r="BC143" i="9"/>
  <c r="I519" i="19"/>
  <c r="I519" i="18"/>
  <c r="AG519" i="18"/>
  <c r="AG519" i="19"/>
  <c r="BD143" i="9"/>
  <c r="J519" i="19"/>
  <c r="J519" i="18"/>
  <c r="AH519" i="18"/>
  <c r="AH519" i="19"/>
  <c r="BE143" i="9"/>
  <c r="K519" i="19"/>
  <c r="K519" i="18"/>
  <c r="AI519" i="18"/>
  <c r="AI519" i="19"/>
  <c r="BF143" i="9"/>
  <c r="L519" i="19"/>
  <c r="L519" i="18"/>
  <c r="AJ519" i="18"/>
  <c r="AJ519" i="19"/>
  <c r="BG143" i="9"/>
  <c r="M519" i="19"/>
  <c r="M519" i="18"/>
  <c r="AK519" i="18"/>
  <c r="AK519" i="19"/>
  <c r="BH143" i="9"/>
  <c r="N519" i="19"/>
  <c r="N519" i="18"/>
  <c r="AL519" i="18"/>
  <c r="AL519" i="19"/>
  <c r="BI143" i="9"/>
  <c r="F520" i="19"/>
  <c r="F520" i="18"/>
  <c r="AD520" i="18"/>
  <c r="AD520" i="19"/>
  <c r="BA144" i="9"/>
  <c r="G520" i="19"/>
  <c r="G520" i="18"/>
  <c r="AE520" i="18"/>
  <c r="AE520" i="19"/>
  <c r="BB144" i="9"/>
  <c r="H520" i="19"/>
  <c r="H520" i="18"/>
  <c r="AF520" i="18"/>
  <c r="AF520" i="19"/>
  <c r="BC144" i="9"/>
  <c r="I520" i="19"/>
  <c r="I520" i="18"/>
  <c r="AG520" i="18"/>
  <c r="AG520" i="19"/>
  <c r="BD144" i="9"/>
  <c r="J520" i="19"/>
  <c r="J520" i="18"/>
  <c r="AH520" i="18"/>
  <c r="AH520" i="19"/>
  <c r="BE144" i="9"/>
  <c r="K520" i="19"/>
  <c r="K520" i="18"/>
  <c r="AI520" i="18"/>
  <c r="AI520" i="19"/>
  <c r="BF144" i="9"/>
  <c r="L520" i="19"/>
  <c r="L520" i="18"/>
  <c r="AJ520" i="18"/>
  <c r="AJ520" i="19"/>
  <c r="BG144" i="9"/>
  <c r="M520" i="19"/>
  <c r="M520" i="18"/>
  <c r="AK520" i="18"/>
  <c r="AK520" i="19"/>
  <c r="BH144" i="9"/>
  <c r="N520" i="19"/>
  <c r="N520" i="18"/>
  <c r="AL520" i="18"/>
  <c r="AL520" i="19"/>
  <c r="BI144" i="9"/>
  <c r="F521" i="19"/>
  <c r="F521" i="18"/>
  <c r="AD521" i="18"/>
  <c r="AD521" i="19"/>
  <c r="BA145" i="9"/>
  <c r="G521" i="19"/>
  <c r="G521" i="18"/>
  <c r="AE521" i="18"/>
  <c r="AE521" i="19"/>
  <c r="BB145" i="9"/>
  <c r="H521" i="19"/>
  <c r="H521" i="18"/>
  <c r="AF521" i="18"/>
  <c r="AF521" i="19"/>
  <c r="BC145" i="9"/>
  <c r="I521" i="19"/>
  <c r="I521" i="18"/>
  <c r="AG521" i="18"/>
  <c r="AG521" i="19"/>
  <c r="BD145" i="9"/>
  <c r="J521" i="19"/>
  <c r="J521" i="18"/>
  <c r="AH521" i="18"/>
  <c r="AH521" i="19"/>
  <c r="BE145" i="9"/>
  <c r="K521" i="19"/>
  <c r="K521" i="18"/>
  <c r="AI521" i="18"/>
  <c r="AI521" i="19"/>
  <c r="BF145" i="9"/>
  <c r="L521" i="19"/>
  <c r="L521" i="18"/>
  <c r="AJ521" i="18"/>
  <c r="AJ521" i="19"/>
  <c r="BG145" i="9"/>
  <c r="M521" i="19"/>
  <c r="M521" i="18"/>
  <c r="AK521" i="18"/>
  <c r="AK521" i="19"/>
  <c r="BH145" i="9"/>
  <c r="N521" i="19"/>
  <c r="N521" i="18"/>
  <c r="AL521" i="18"/>
  <c r="AL521" i="19"/>
  <c r="BI145" i="9"/>
  <c r="F522" i="19"/>
  <c r="F522" i="18"/>
  <c r="AD522" i="18"/>
  <c r="AD522" i="19"/>
  <c r="BA146" i="9"/>
  <c r="G522" i="19"/>
  <c r="G522" i="18"/>
  <c r="AE522" i="18"/>
  <c r="AE522" i="19"/>
  <c r="BB146" i="9"/>
  <c r="H522" i="19"/>
  <c r="H522" i="18"/>
  <c r="AF522" i="18"/>
  <c r="AF522" i="19"/>
  <c r="BC146" i="9"/>
  <c r="I522" i="19"/>
  <c r="I522" i="18"/>
  <c r="AG522" i="18"/>
  <c r="AG522" i="19"/>
  <c r="BD146" i="9"/>
  <c r="J522" i="19"/>
  <c r="J522" i="18"/>
  <c r="AH522" i="18"/>
  <c r="AH522" i="19"/>
  <c r="BE146" i="9"/>
  <c r="K522" i="19"/>
  <c r="K522" i="18"/>
  <c r="AI522" i="18"/>
  <c r="AI522" i="19"/>
  <c r="BF146" i="9"/>
  <c r="L522" i="19"/>
  <c r="L522" i="18"/>
  <c r="AJ522" i="18"/>
  <c r="AJ522" i="19"/>
  <c r="BG146" i="9"/>
  <c r="M522" i="19"/>
  <c r="M522" i="18"/>
  <c r="AK522" i="18"/>
  <c r="AK522" i="19"/>
  <c r="BH146" i="9"/>
  <c r="N522" i="19"/>
  <c r="N522" i="18"/>
  <c r="AL522" i="18"/>
  <c r="AL522" i="19"/>
  <c r="BI146" i="9"/>
  <c r="F523" i="19"/>
  <c r="F523" i="18"/>
  <c r="AD523" i="18"/>
  <c r="AD523" i="19"/>
  <c r="BA147" i="9"/>
  <c r="G523" i="19"/>
  <c r="G523" i="18"/>
  <c r="AE523" i="18"/>
  <c r="AE523" i="19"/>
  <c r="BB147" i="9"/>
  <c r="H523" i="19"/>
  <c r="H523" i="18"/>
  <c r="AF523" i="18"/>
  <c r="AF523" i="19"/>
  <c r="BC147" i="9"/>
  <c r="I523" i="19"/>
  <c r="I523" i="18"/>
  <c r="AG523" i="18"/>
  <c r="AG523" i="19"/>
  <c r="BD147" i="9"/>
  <c r="J523" i="19"/>
  <c r="J523" i="18"/>
  <c r="AH523" i="18"/>
  <c r="AH523" i="19"/>
  <c r="BE147" i="9"/>
  <c r="K523" i="19"/>
  <c r="K523" i="18"/>
  <c r="AI523" i="18"/>
  <c r="AI523" i="19"/>
  <c r="BF147" i="9"/>
  <c r="L523" i="19"/>
  <c r="L523" i="18"/>
  <c r="AJ523" i="18"/>
  <c r="AJ523" i="19"/>
  <c r="BG147" i="9"/>
  <c r="M523" i="19"/>
  <c r="M523" i="18"/>
  <c r="AK523" i="18"/>
  <c r="AK523" i="19"/>
  <c r="BH147" i="9"/>
  <c r="N523" i="19"/>
  <c r="N523" i="18"/>
  <c r="AL523" i="18"/>
  <c r="AL523" i="19"/>
  <c r="BI147" i="9"/>
  <c r="F524" i="19"/>
  <c r="F524" i="18"/>
  <c r="AD524" i="18"/>
  <c r="AD524" i="19"/>
  <c r="BA148" i="9"/>
  <c r="G524" i="19"/>
  <c r="G524" i="18"/>
  <c r="AE524" i="18"/>
  <c r="AE524" i="19"/>
  <c r="BB148" i="9"/>
  <c r="H524" i="19"/>
  <c r="H524" i="18"/>
  <c r="AF524" i="18"/>
  <c r="AF524" i="19"/>
  <c r="BC148" i="9"/>
  <c r="I524" i="19"/>
  <c r="I524" i="18"/>
  <c r="AG524" i="18"/>
  <c r="AG524" i="19"/>
  <c r="BD148" i="9"/>
  <c r="J524" i="19"/>
  <c r="J524" i="18"/>
  <c r="AH524" i="18"/>
  <c r="AH524" i="19"/>
  <c r="BE148" i="9"/>
  <c r="K524" i="19"/>
  <c r="K524" i="18"/>
  <c r="AI524" i="18"/>
  <c r="AI524" i="19"/>
  <c r="BF148" i="9"/>
  <c r="L524" i="19"/>
  <c r="L524" i="18"/>
  <c r="AJ524" i="18"/>
  <c r="AJ524" i="19"/>
  <c r="BG148" i="9"/>
  <c r="M524" i="19"/>
  <c r="M524" i="18"/>
  <c r="AK524" i="18"/>
  <c r="AK524" i="19"/>
  <c r="BH148" i="9"/>
  <c r="N524" i="19"/>
  <c r="N524" i="18"/>
  <c r="AL524" i="18"/>
  <c r="AL524" i="19"/>
  <c r="BI148" i="9"/>
  <c r="F525" i="19"/>
  <c r="F525" i="18"/>
  <c r="AD525" i="18"/>
  <c r="AD525" i="19"/>
  <c r="BA149" i="9"/>
  <c r="G525" i="19"/>
  <c r="G525" i="18"/>
  <c r="AE525" i="18"/>
  <c r="AE525" i="19"/>
  <c r="BB149" i="9"/>
  <c r="H525" i="19"/>
  <c r="H525" i="18"/>
  <c r="AF525" i="18"/>
  <c r="AF525" i="19"/>
  <c r="BC149" i="9"/>
  <c r="I525" i="19"/>
  <c r="I525" i="18"/>
  <c r="AG525" i="18"/>
  <c r="AG525" i="19"/>
  <c r="BD149" i="9"/>
  <c r="J525" i="19"/>
  <c r="J525" i="18"/>
  <c r="AH525" i="18"/>
  <c r="AH525" i="19"/>
  <c r="BE149" i="9"/>
  <c r="K525" i="19"/>
  <c r="K525" i="18"/>
  <c r="AI525" i="18"/>
  <c r="AI525" i="19"/>
  <c r="BF149" i="9"/>
  <c r="L525" i="19"/>
  <c r="L525" i="18"/>
  <c r="AJ525" i="18"/>
  <c r="AJ525" i="19"/>
  <c r="BG149" i="9"/>
  <c r="M525" i="19"/>
  <c r="M525" i="18"/>
  <c r="AK525" i="18"/>
  <c r="AK525" i="19"/>
  <c r="BH149" i="9"/>
  <c r="N525" i="19"/>
  <c r="N525" i="18"/>
  <c r="AL525" i="18"/>
  <c r="AL525" i="19"/>
  <c r="BI149" i="9"/>
  <c r="F526" i="19"/>
  <c r="F526" i="18"/>
  <c r="AD526" i="18"/>
  <c r="AD526" i="19"/>
  <c r="BA150" i="9"/>
  <c r="G526" i="19"/>
  <c r="G526" i="18"/>
  <c r="AE526" i="18"/>
  <c r="AE526" i="19"/>
  <c r="BB150" i="9"/>
  <c r="H526" i="19"/>
  <c r="H526" i="18"/>
  <c r="AF526" i="18"/>
  <c r="AF526" i="19"/>
  <c r="BC150" i="9"/>
  <c r="I526" i="19"/>
  <c r="I526" i="18"/>
  <c r="AG526" i="18"/>
  <c r="AG526" i="19"/>
  <c r="BD150" i="9"/>
  <c r="J526" i="19"/>
  <c r="J526" i="18"/>
  <c r="AH526" i="18"/>
  <c r="AH526" i="19"/>
  <c r="BE150" i="9"/>
  <c r="K526" i="19"/>
  <c r="K526" i="18"/>
  <c r="AI526" i="18"/>
  <c r="AI526" i="19"/>
  <c r="BF150" i="9"/>
  <c r="L526" i="19"/>
  <c r="L526" i="18"/>
  <c r="AJ526" i="18"/>
  <c r="AJ526" i="19"/>
  <c r="BG150" i="9"/>
  <c r="M526" i="19"/>
  <c r="M526" i="18"/>
  <c r="AK526" i="18"/>
  <c r="AK526" i="19"/>
  <c r="BH150" i="9"/>
  <c r="N526" i="19"/>
  <c r="N526" i="18"/>
  <c r="AL526" i="18"/>
  <c r="AL526" i="19"/>
  <c r="BI150" i="9"/>
  <c r="F527" i="19"/>
  <c r="F527" i="18"/>
  <c r="AD527" i="18"/>
  <c r="AD527" i="19"/>
  <c r="BA151" i="9"/>
  <c r="G527" i="19"/>
  <c r="G527" i="18"/>
  <c r="AE527" i="18"/>
  <c r="AE527" i="19"/>
  <c r="BB151" i="9"/>
  <c r="H527" i="19"/>
  <c r="H527" i="18"/>
  <c r="AF527" i="18"/>
  <c r="AF527" i="19"/>
  <c r="BC151" i="9"/>
  <c r="I527" i="19"/>
  <c r="I527" i="18"/>
  <c r="AG527" i="18"/>
  <c r="AG527" i="19"/>
  <c r="BD151" i="9"/>
  <c r="J527" i="19"/>
  <c r="J527" i="18"/>
  <c r="AH527" i="18"/>
  <c r="AH527" i="19"/>
  <c r="BE151" i="9"/>
  <c r="K527" i="19"/>
  <c r="K527" i="18"/>
  <c r="AI527" i="18"/>
  <c r="AI527" i="19"/>
  <c r="BF151" i="9"/>
  <c r="L527" i="19"/>
  <c r="L527" i="18"/>
  <c r="AJ527" i="18"/>
  <c r="AJ527" i="19"/>
  <c r="BG151" i="9"/>
  <c r="M527" i="19"/>
  <c r="M527" i="18"/>
  <c r="AK527" i="18"/>
  <c r="AK527" i="19"/>
  <c r="BH151" i="9"/>
  <c r="N527" i="19"/>
  <c r="N527" i="18"/>
  <c r="AL527" i="18"/>
  <c r="AL527" i="19"/>
  <c r="BI151" i="9"/>
  <c r="F528" i="19"/>
  <c r="F528" i="18"/>
  <c r="AD528" i="18"/>
  <c r="AD528" i="19"/>
  <c r="BA152" i="9"/>
  <c r="G528" i="19"/>
  <c r="G528" i="18"/>
  <c r="AE528" i="18"/>
  <c r="AE528" i="19"/>
  <c r="BB152" i="9"/>
  <c r="H528" i="19"/>
  <c r="H528" i="18"/>
  <c r="AF528" i="18"/>
  <c r="AF528" i="19"/>
  <c r="BC152" i="9"/>
  <c r="I528" i="19"/>
  <c r="I528" i="18"/>
  <c r="AG528" i="18"/>
  <c r="AG528" i="19"/>
  <c r="BD152" i="9"/>
  <c r="J528" i="19"/>
  <c r="J528" i="18"/>
  <c r="AH528" i="18"/>
  <c r="AH528" i="19"/>
  <c r="BE152" i="9"/>
  <c r="K528" i="19"/>
  <c r="K528" i="18"/>
  <c r="AI528" i="18"/>
  <c r="AI528" i="19"/>
  <c r="BF152" i="9"/>
  <c r="L528" i="19"/>
  <c r="L528" i="18"/>
  <c r="AJ528" i="18"/>
  <c r="AJ528" i="19"/>
  <c r="BG152" i="9"/>
  <c r="M528" i="19"/>
  <c r="M528" i="18"/>
  <c r="AK528" i="18"/>
  <c r="AK528" i="19"/>
  <c r="BH152" i="9"/>
  <c r="N528" i="19"/>
  <c r="N528" i="18"/>
  <c r="AL528" i="18"/>
  <c r="AL528" i="19"/>
  <c r="BI152" i="9"/>
  <c r="F529" i="19"/>
  <c r="F529" i="18"/>
  <c r="AD529" i="18"/>
  <c r="AD529" i="19"/>
  <c r="BA153" i="9"/>
  <c r="G529" i="19"/>
  <c r="G529" i="18"/>
  <c r="AE529" i="18"/>
  <c r="AE529" i="19"/>
  <c r="BB153" i="9"/>
  <c r="H529" i="19"/>
  <c r="H529" i="18"/>
  <c r="AF529" i="18"/>
  <c r="AF529" i="19"/>
  <c r="BC153" i="9"/>
  <c r="I529" i="19"/>
  <c r="I529" i="18"/>
  <c r="AG529" i="18"/>
  <c r="AG529" i="19"/>
  <c r="BD153" i="9"/>
  <c r="J529" i="19"/>
  <c r="J529" i="18"/>
  <c r="AH529" i="18"/>
  <c r="AH529" i="19"/>
  <c r="BE153" i="9"/>
  <c r="K529" i="19"/>
  <c r="K529" i="18"/>
  <c r="AI529" i="18"/>
  <c r="AI529" i="19"/>
  <c r="BF153" i="9"/>
  <c r="L529" i="19"/>
  <c r="L529" i="18"/>
  <c r="AJ529" i="18"/>
  <c r="AJ529" i="19"/>
  <c r="BG153" i="9"/>
  <c r="M529" i="19"/>
  <c r="M529" i="18"/>
  <c r="AK529" i="18"/>
  <c r="AK529" i="19"/>
  <c r="BH153" i="9"/>
  <c r="N529" i="19"/>
  <c r="N529" i="18"/>
  <c r="AL529" i="18"/>
  <c r="AL529" i="19"/>
  <c r="BI153" i="9"/>
  <c r="F530" i="19"/>
  <c r="F530" i="18"/>
  <c r="AD530" i="18"/>
  <c r="AD530" i="19"/>
  <c r="BA154" i="9"/>
  <c r="G530" i="19"/>
  <c r="G530" i="18"/>
  <c r="AE530" i="18"/>
  <c r="AE530" i="19"/>
  <c r="BB154" i="9"/>
  <c r="H530" i="19"/>
  <c r="H530" i="18"/>
  <c r="AF530" i="18"/>
  <c r="AF530" i="19"/>
  <c r="BC154" i="9"/>
  <c r="I530" i="19"/>
  <c r="I530" i="18"/>
  <c r="AG530" i="18"/>
  <c r="AG530" i="19"/>
  <c r="BD154" i="9"/>
  <c r="J530" i="19"/>
  <c r="J530" i="18"/>
  <c r="AH530" i="18"/>
  <c r="AH530" i="19"/>
  <c r="BE154" i="9"/>
  <c r="K530" i="19"/>
  <c r="K530" i="18"/>
  <c r="AI530" i="18"/>
  <c r="AI530" i="19"/>
  <c r="BF154" i="9"/>
  <c r="L530" i="19"/>
  <c r="L530" i="18"/>
  <c r="AJ530" i="18"/>
  <c r="AJ530" i="19"/>
  <c r="BG154" i="9"/>
  <c r="M530" i="19"/>
  <c r="M530" i="18"/>
  <c r="AK530" i="18"/>
  <c r="AK530" i="19"/>
  <c r="BH154" i="9"/>
  <c r="N530" i="19"/>
  <c r="N530" i="18"/>
  <c r="AL530" i="18"/>
  <c r="AL530" i="19"/>
  <c r="BI154" i="9"/>
  <c r="F531" i="19"/>
  <c r="F531" i="18"/>
  <c r="AD531" i="18"/>
  <c r="AD531" i="19"/>
  <c r="BA155" i="9"/>
  <c r="G531" i="19"/>
  <c r="G531" i="18"/>
  <c r="AE531" i="18"/>
  <c r="AE531" i="19"/>
  <c r="BB155" i="9"/>
  <c r="H531" i="19"/>
  <c r="H531" i="18"/>
  <c r="AF531" i="18"/>
  <c r="AF531" i="19"/>
  <c r="BC155" i="9"/>
  <c r="I531" i="19"/>
  <c r="I531" i="18"/>
  <c r="AG531" i="18"/>
  <c r="AG531" i="19"/>
  <c r="BD155" i="9"/>
  <c r="J531" i="19"/>
  <c r="J531" i="18"/>
  <c r="AH531" i="18"/>
  <c r="AH531" i="19"/>
  <c r="BE155" i="9"/>
  <c r="K531" i="19"/>
  <c r="K531" i="18"/>
  <c r="AI531" i="18"/>
  <c r="AI531" i="19"/>
  <c r="BF155" i="9"/>
  <c r="L531" i="19"/>
  <c r="L531" i="18"/>
  <c r="AJ531" i="18"/>
  <c r="AJ531" i="19"/>
  <c r="BG155" i="9"/>
  <c r="M531" i="19"/>
  <c r="M531" i="18"/>
  <c r="AK531" i="18"/>
  <c r="AK531" i="19"/>
  <c r="BH155" i="9"/>
  <c r="N531" i="19"/>
  <c r="N531" i="18"/>
  <c r="AL531" i="18"/>
  <c r="AL531" i="19"/>
  <c r="BI155" i="9"/>
  <c r="F532" i="19"/>
  <c r="F532" i="18"/>
  <c r="AD532" i="18"/>
  <c r="AD532" i="19"/>
  <c r="BA156" i="9"/>
  <c r="G532" i="19"/>
  <c r="G532" i="18"/>
  <c r="AE532" i="18"/>
  <c r="AE532" i="19"/>
  <c r="BB156" i="9"/>
  <c r="H532" i="19"/>
  <c r="H532" i="18"/>
  <c r="AF532" i="18"/>
  <c r="AF532" i="19"/>
  <c r="BC156" i="9"/>
  <c r="I532" i="19"/>
  <c r="I532" i="18"/>
  <c r="AG532" i="18"/>
  <c r="AG532" i="19"/>
  <c r="BD156" i="9"/>
  <c r="J532" i="19"/>
  <c r="J532" i="18"/>
  <c r="AH532" i="18"/>
  <c r="AH532" i="19"/>
  <c r="BE156" i="9"/>
  <c r="K532" i="19"/>
  <c r="K532" i="18"/>
  <c r="AI532" i="18"/>
  <c r="AI532" i="19"/>
  <c r="BF156" i="9"/>
  <c r="L532" i="19"/>
  <c r="L532" i="18"/>
  <c r="AJ532" i="18"/>
  <c r="AJ532" i="19"/>
  <c r="BG156" i="9"/>
  <c r="M532" i="19"/>
  <c r="M532" i="18"/>
  <c r="AK532" i="18"/>
  <c r="AK532" i="19"/>
  <c r="BH156" i="9"/>
  <c r="N532" i="19"/>
  <c r="N532" i="18"/>
  <c r="AL532" i="18"/>
  <c r="AL532" i="19"/>
  <c r="BI156" i="9"/>
  <c r="F533" i="19"/>
  <c r="F533" i="18"/>
  <c r="AD533" i="18"/>
  <c r="AD533" i="19"/>
  <c r="BA157" i="9"/>
  <c r="G533" i="19"/>
  <c r="G533" i="18"/>
  <c r="AE533" i="18"/>
  <c r="AE533" i="19"/>
  <c r="BB157" i="9"/>
  <c r="H533" i="19"/>
  <c r="H533" i="18"/>
  <c r="AF533" i="18"/>
  <c r="AF533" i="19"/>
  <c r="BC157" i="9"/>
  <c r="I533" i="19"/>
  <c r="I533" i="18"/>
  <c r="AG533" i="18"/>
  <c r="AG533" i="19"/>
  <c r="BD157" i="9"/>
  <c r="J533" i="19"/>
  <c r="J533" i="18"/>
  <c r="AH533" i="18"/>
  <c r="AH533" i="19"/>
  <c r="BE157" i="9"/>
  <c r="K533" i="19"/>
  <c r="K533" i="18"/>
  <c r="AI533" i="18"/>
  <c r="AI533" i="19"/>
  <c r="BF157" i="9"/>
  <c r="L533" i="19"/>
  <c r="L533" i="18"/>
  <c r="AJ533" i="18"/>
  <c r="AJ533" i="19"/>
  <c r="BG157" i="9"/>
  <c r="M533" i="19"/>
  <c r="M533" i="18"/>
  <c r="AK533" i="18"/>
  <c r="AK533" i="19"/>
  <c r="BH157" i="9"/>
  <c r="N533" i="19"/>
  <c r="N533" i="18"/>
  <c r="AL533" i="18"/>
  <c r="AL533" i="19"/>
  <c r="BI157" i="9"/>
  <c r="F534" i="19"/>
  <c r="F534" i="18"/>
  <c r="AD534" i="18"/>
  <c r="AD534" i="19"/>
  <c r="BA158" i="9"/>
  <c r="G534" i="19"/>
  <c r="G534" i="18"/>
  <c r="AE534" i="18"/>
  <c r="AE534" i="19"/>
  <c r="BB158" i="9"/>
  <c r="H534" i="19"/>
  <c r="H534" i="18"/>
  <c r="AF534" i="18"/>
  <c r="AF534" i="19"/>
  <c r="BC158" i="9"/>
  <c r="I534" i="19"/>
  <c r="I534" i="18"/>
  <c r="AG534" i="18"/>
  <c r="AG534" i="19"/>
  <c r="BD158" i="9"/>
  <c r="J534" i="19"/>
  <c r="J534" i="18"/>
  <c r="AH534" i="18"/>
  <c r="AH534" i="19"/>
  <c r="BE158" i="9"/>
  <c r="K534" i="19"/>
  <c r="K534" i="18"/>
  <c r="AI534" i="18"/>
  <c r="AI534" i="19"/>
  <c r="BF158" i="9"/>
  <c r="L534" i="19"/>
  <c r="L534" i="18"/>
  <c r="AJ534" i="18"/>
  <c r="AJ534" i="19"/>
  <c r="BG158" i="9"/>
  <c r="M534" i="19"/>
  <c r="M534" i="18"/>
  <c r="AK534" i="18"/>
  <c r="AK534" i="19"/>
  <c r="BH158" i="9"/>
  <c r="N534" i="19"/>
  <c r="N534" i="18"/>
  <c r="AL534" i="18"/>
  <c r="AL534" i="19"/>
  <c r="BI158" i="9"/>
  <c r="F535" i="19"/>
  <c r="F535" i="18"/>
  <c r="AD535" i="18"/>
  <c r="AD535" i="19"/>
  <c r="BA159" i="9"/>
  <c r="G535" i="19"/>
  <c r="G535" i="18"/>
  <c r="AE535" i="18"/>
  <c r="AE535" i="19"/>
  <c r="BB159" i="9"/>
  <c r="H535" i="19"/>
  <c r="H535" i="18"/>
  <c r="AF535" i="18"/>
  <c r="AF535" i="19"/>
  <c r="BC159" i="9"/>
  <c r="I535" i="19"/>
  <c r="I535" i="18"/>
  <c r="AG535" i="18"/>
  <c r="AG535" i="19"/>
  <c r="BD159" i="9"/>
  <c r="J535" i="19"/>
  <c r="J535" i="18"/>
  <c r="AH535" i="18"/>
  <c r="AH535" i="19"/>
  <c r="BE159" i="9"/>
  <c r="K535" i="19"/>
  <c r="K535" i="18"/>
  <c r="AI535" i="18"/>
  <c r="AI535" i="19"/>
  <c r="BF159" i="9"/>
  <c r="L535" i="19"/>
  <c r="L535" i="18"/>
  <c r="AJ535" i="18"/>
  <c r="AJ535" i="19"/>
  <c r="BG159" i="9"/>
  <c r="M535" i="19"/>
  <c r="M535" i="18"/>
  <c r="AK535" i="18"/>
  <c r="AK535" i="19"/>
  <c r="BH159" i="9"/>
  <c r="N535" i="19"/>
  <c r="N535" i="18"/>
  <c r="AL535" i="18"/>
  <c r="AL535" i="19"/>
  <c r="BI159" i="9"/>
  <c r="F536" i="19"/>
  <c r="F536" i="18"/>
  <c r="AD536" i="18"/>
  <c r="AD536" i="19"/>
  <c r="BA160" i="9"/>
  <c r="G536" i="19"/>
  <c r="G536" i="18"/>
  <c r="AE536" i="18"/>
  <c r="AE536" i="19"/>
  <c r="BB160" i="9"/>
  <c r="H536" i="19"/>
  <c r="H536" i="18"/>
  <c r="AF536" i="18"/>
  <c r="AF536" i="19"/>
  <c r="BC160" i="9"/>
  <c r="I536" i="19"/>
  <c r="I536" i="18"/>
  <c r="AG536" i="18"/>
  <c r="AG536" i="19"/>
  <c r="BD160" i="9"/>
  <c r="J536" i="19"/>
  <c r="J536" i="18"/>
  <c r="AH536" i="18"/>
  <c r="AH536" i="19"/>
  <c r="BE160" i="9"/>
  <c r="K536" i="19"/>
  <c r="K536" i="18"/>
  <c r="AI536" i="18"/>
  <c r="AI536" i="19"/>
  <c r="BF160" i="9"/>
  <c r="L536" i="19"/>
  <c r="L536" i="18"/>
  <c r="AJ536" i="18"/>
  <c r="AJ536" i="19"/>
  <c r="BG160" i="9"/>
  <c r="M536" i="19"/>
  <c r="M536" i="18"/>
  <c r="AK536" i="18"/>
  <c r="AK536" i="19"/>
  <c r="BH160" i="9"/>
  <c r="N536" i="19"/>
  <c r="N536" i="18"/>
  <c r="AL536" i="18"/>
  <c r="AL536" i="19"/>
  <c r="BI160" i="9"/>
  <c r="F537" i="19"/>
  <c r="F537" i="18"/>
  <c r="AD537" i="18"/>
  <c r="AD537" i="19"/>
  <c r="BA161" i="9"/>
  <c r="G537" i="19"/>
  <c r="G537" i="18"/>
  <c r="AE537" i="18"/>
  <c r="AE537" i="19"/>
  <c r="BB161" i="9"/>
  <c r="H537" i="19"/>
  <c r="H537" i="18"/>
  <c r="AF537" i="18"/>
  <c r="AF537" i="19"/>
  <c r="BC161" i="9"/>
  <c r="I537" i="19"/>
  <c r="I537" i="18"/>
  <c r="AG537" i="18"/>
  <c r="AG537" i="19"/>
  <c r="BD161" i="9"/>
  <c r="J537" i="19"/>
  <c r="J537" i="18"/>
  <c r="AH537" i="18"/>
  <c r="AH537" i="19"/>
  <c r="BE161" i="9"/>
  <c r="K537" i="19"/>
  <c r="K537" i="18"/>
  <c r="AI537" i="18"/>
  <c r="AI537" i="19"/>
  <c r="BF161" i="9"/>
  <c r="L537" i="19"/>
  <c r="L537" i="18"/>
  <c r="AJ537" i="18"/>
  <c r="AJ537" i="19"/>
  <c r="BG161" i="9"/>
  <c r="M537" i="19"/>
  <c r="M537" i="18"/>
  <c r="AK537" i="18"/>
  <c r="AK537" i="19"/>
  <c r="BH161" i="9"/>
  <c r="N537" i="19"/>
  <c r="N537" i="18"/>
  <c r="AL537" i="18"/>
  <c r="AL537" i="19"/>
  <c r="BI161" i="9"/>
  <c r="F538" i="19"/>
  <c r="F538" i="18"/>
  <c r="AD538" i="18"/>
  <c r="AD538" i="19"/>
  <c r="BA162" i="9"/>
  <c r="G538" i="19"/>
  <c r="G538" i="18"/>
  <c r="AE538" i="18"/>
  <c r="AE538" i="19"/>
  <c r="BB162" i="9"/>
  <c r="H538" i="19"/>
  <c r="H538" i="18"/>
  <c r="AF538" i="18"/>
  <c r="AF538" i="19"/>
  <c r="BC162" i="9"/>
  <c r="I538" i="19"/>
  <c r="I538" i="18"/>
  <c r="AG538" i="18"/>
  <c r="AG538" i="19"/>
  <c r="BD162" i="9"/>
  <c r="J538" i="19"/>
  <c r="J538" i="18"/>
  <c r="AH538" i="18"/>
  <c r="AH538" i="19"/>
  <c r="BE162" i="9"/>
  <c r="K538" i="19"/>
  <c r="K538" i="18"/>
  <c r="AI538" i="18"/>
  <c r="AI538" i="19"/>
  <c r="BF162" i="9"/>
  <c r="L538" i="19"/>
  <c r="L538" i="18"/>
  <c r="AJ538" i="18"/>
  <c r="AJ538" i="19"/>
  <c r="BG162" i="9"/>
  <c r="M538" i="19"/>
  <c r="M538" i="18"/>
  <c r="AK538" i="18"/>
  <c r="AK538" i="19"/>
  <c r="BH162" i="9"/>
  <c r="N538" i="19"/>
  <c r="N538" i="18"/>
  <c r="AL538" i="18"/>
  <c r="AL538" i="19"/>
  <c r="BI162" i="9"/>
  <c r="F539" i="19"/>
  <c r="F539" i="18"/>
  <c r="AD539" i="18"/>
  <c r="AD539" i="19"/>
  <c r="BA163" i="9"/>
  <c r="G539" i="19"/>
  <c r="G539" i="18"/>
  <c r="AE539" i="18"/>
  <c r="AE539" i="19"/>
  <c r="BB163" i="9"/>
  <c r="H539" i="19"/>
  <c r="H539" i="18"/>
  <c r="AF539" i="18"/>
  <c r="AF539" i="19"/>
  <c r="BC163" i="9"/>
  <c r="I539" i="19"/>
  <c r="I539" i="18"/>
  <c r="AG539" i="18"/>
  <c r="AG539" i="19"/>
  <c r="BD163" i="9"/>
  <c r="J539" i="19"/>
  <c r="J539" i="18"/>
  <c r="AH539" i="18"/>
  <c r="AH539" i="19"/>
  <c r="BE163" i="9"/>
  <c r="K539" i="19"/>
  <c r="K539" i="18"/>
  <c r="AI539" i="18"/>
  <c r="AI539" i="19"/>
  <c r="BF163" i="9"/>
  <c r="L539" i="19"/>
  <c r="L539" i="18"/>
  <c r="AJ539" i="18"/>
  <c r="AJ539" i="19"/>
  <c r="BG163" i="9"/>
  <c r="M539" i="19"/>
  <c r="M539" i="18"/>
  <c r="AK539" i="18"/>
  <c r="AK539" i="19"/>
  <c r="BH163" i="9"/>
  <c r="N539" i="19"/>
  <c r="N539" i="18"/>
  <c r="AL539" i="18"/>
  <c r="AL539" i="19"/>
  <c r="BI163" i="9"/>
  <c r="F540" i="19"/>
  <c r="F540" i="18"/>
  <c r="AD540" i="18"/>
  <c r="AD540" i="19"/>
  <c r="BA164" i="9"/>
  <c r="G540" i="19"/>
  <c r="G540" i="18"/>
  <c r="AE540" i="18"/>
  <c r="AE540" i="19"/>
  <c r="BB164" i="9"/>
  <c r="H540" i="19"/>
  <c r="H540" i="18"/>
  <c r="AF540" i="18"/>
  <c r="AF540" i="19"/>
  <c r="BC164" i="9"/>
  <c r="I540" i="19"/>
  <c r="I540" i="18"/>
  <c r="AG540" i="18"/>
  <c r="AG540" i="19"/>
  <c r="BD164" i="9"/>
  <c r="J540" i="19"/>
  <c r="J540" i="18"/>
  <c r="AH540" i="18"/>
  <c r="AH540" i="19"/>
  <c r="BE164" i="9"/>
  <c r="K540" i="19"/>
  <c r="K540" i="18"/>
  <c r="AI540" i="18"/>
  <c r="AI540" i="19"/>
  <c r="BF164" i="9"/>
  <c r="L540" i="19"/>
  <c r="L540" i="18"/>
  <c r="AJ540" i="18"/>
  <c r="AJ540" i="19"/>
  <c r="BG164" i="9"/>
  <c r="M540" i="19"/>
  <c r="M540" i="18"/>
  <c r="AK540" i="18"/>
  <c r="AK540" i="19"/>
  <c r="BH164" i="9"/>
  <c r="N540" i="19"/>
  <c r="N540" i="18"/>
  <c r="AL540" i="18"/>
  <c r="AL540" i="19"/>
  <c r="BI164" i="9"/>
  <c r="F541" i="19"/>
  <c r="F541" i="18"/>
  <c r="AD541" i="18"/>
  <c r="AD541" i="19"/>
  <c r="BA165" i="9"/>
  <c r="G541" i="19"/>
  <c r="G541" i="18"/>
  <c r="AE541" i="18"/>
  <c r="AE541" i="19"/>
  <c r="BB165" i="9"/>
  <c r="H541" i="19"/>
  <c r="H541" i="18"/>
  <c r="AF541" i="18"/>
  <c r="AF541" i="19"/>
  <c r="BC165" i="9"/>
  <c r="I541" i="19"/>
  <c r="I541" i="18"/>
  <c r="AG541" i="18"/>
  <c r="AG541" i="19"/>
  <c r="BD165" i="9"/>
  <c r="J541" i="19"/>
  <c r="J541" i="18"/>
  <c r="AH541" i="18"/>
  <c r="AH541" i="19"/>
  <c r="BE165" i="9"/>
  <c r="K541" i="19"/>
  <c r="K541" i="18"/>
  <c r="AI541" i="18"/>
  <c r="AI541" i="19"/>
  <c r="BF165" i="9"/>
  <c r="L541" i="19"/>
  <c r="L541" i="18"/>
  <c r="AJ541" i="18"/>
  <c r="AJ541" i="19"/>
  <c r="BG165" i="9"/>
  <c r="M541" i="19"/>
  <c r="M541" i="18"/>
  <c r="AK541" i="18"/>
  <c r="AK541" i="19"/>
  <c r="BH165" i="9"/>
  <c r="N541" i="19"/>
  <c r="N541" i="18"/>
  <c r="AL541" i="18"/>
  <c r="AL541" i="19"/>
  <c r="BI165" i="9"/>
  <c r="F542" i="19"/>
  <c r="F542" i="18"/>
  <c r="AD542" i="18"/>
  <c r="AD542" i="19"/>
  <c r="BA166" i="9"/>
  <c r="G542" i="19"/>
  <c r="G542" i="18"/>
  <c r="AE542" i="18"/>
  <c r="AE542" i="19"/>
  <c r="BB166" i="9"/>
  <c r="H542" i="19"/>
  <c r="H542" i="18"/>
  <c r="AF542" i="18"/>
  <c r="AF542" i="19"/>
  <c r="BC166" i="9"/>
  <c r="I542" i="19"/>
  <c r="I542" i="18"/>
  <c r="AG542" i="18"/>
  <c r="AG542" i="19"/>
  <c r="BD166" i="9"/>
  <c r="J542" i="19"/>
  <c r="J542" i="18"/>
  <c r="AH542" i="18"/>
  <c r="AH542" i="19"/>
  <c r="BE166" i="9"/>
  <c r="K542" i="19"/>
  <c r="K542" i="18"/>
  <c r="AI542" i="18"/>
  <c r="AI542" i="19"/>
  <c r="BF166" i="9"/>
  <c r="L542" i="19"/>
  <c r="L542" i="18"/>
  <c r="AJ542" i="18"/>
  <c r="AJ542" i="19"/>
  <c r="BG166" i="9"/>
  <c r="M542" i="19"/>
  <c r="M542" i="18"/>
  <c r="AK542" i="18"/>
  <c r="AK542" i="19"/>
  <c r="BH166" i="9"/>
  <c r="N542" i="19"/>
  <c r="N542" i="18"/>
  <c r="AL542" i="18"/>
  <c r="AL542" i="19"/>
  <c r="BI166" i="9"/>
  <c r="F543" i="19"/>
  <c r="F543" i="18"/>
  <c r="AD543" i="18"/>
  <c r="AD543" i="19"/>
  <c r="BA167" i="9"/>
  <c r="G543" i="19"/>
  <c r="G543" i="18"/>
  <c r="AE543" i="18"/>
  <c r="AE543" i="19"/>
  <c r="BB167" i="9"/>
  <c r="H543" i="19"/>
  <c r="H543" i="18"/>
  <c r="AF543" i="18"/>
  <c r="AF543" i="19"/>
  <c r="BC167" i="9"/>
  <c r="I543" i="19"/>
  <c r="I543" i="18"/>
  <c r="AG543" i="18"/>
  <c r="AG543" i="19"/>
  <c r="BD167" i="9"/>
  <c r="J543" i="19"/>
  <c r="J543" i="18"/>
  <c r="AH543" i="18"/>
  <c r="AH543" i="19"/>
  <c r="BE167" i="9"/>
  <c r="K543" i="19"/>
  <c r="K543" i="18"/>
  <c r="AI543" i="18"/>
  <c r="AI543" i="19"/>
  <c r="BF167" i="9"/>
  <c r="L543" i="19"/>
  <c r="L543" i="18"/>
  <c r="AJ543" i="18"/>
  <c r="AJ543" i="19"/>
  <c r="BG167" i="9"/>
  <c r="M543" i="19"/>
  <c r="M543" i="18"/>
  <c r="AK543" i="18"/>
  <c r="AK543" i="19"/>
  <c r="BH167" i="9"/>
  <c r="N543" i="19"/>
  <c r="N543" i="18"/>
  <c r="AL543" i="18"/>
  <c r="AL543" i="19"/>
  <c r="BI167" i="9"/>
  <c r="F544" i="19"/>
  <c r="F544" i="18"/>
  <c r="AD544" i="18"/>
  <c r="AD544" i="19"/>
  <c r="BA168" i="9"/>
  <c r="G544" i="19"/>
  <c r="G544" i="18"/>
  <c r="AE544" i="18"/>
  <c r="AE544" i="19"/>
  <c r="BB168" i="9"/>
  <c r="H544" i="19"/>
  <c r="H544" i="18"/>
  <c r="AF544" i="18"/>
  <c r="AF544" i="19"/>
  <c r="BC168" i="9"/>
  <c r="I544" i="19"/>
  <c r="I544" i="18"/>
  <c r="AG544" i="18"/>
  <c r="AG544" i="19"/>
  <c r="BD168" i="9"/>
  <c r="J544" i="19"/>
  <c r="J544" i="18"/>
  <c r="AH544" i="18"/>
  <c r="AH544" i="19"/>
  <c r="BE168" i="9"/>
  <c r="K544" i="19"/>
  <c r="K544" i="18"/>
  <c r="AI544" i="18"/>
  <c r="AI544" i="19"/>
  <c r="BF168" i="9"/>
  <c r="L544" i="19"/>
  <c r="L544" i="18"/>
  <c r="AJ544" i="18"/>
  <c r="AJ544" i="19"/>
  <c r="BG168" i="9"/>
  <c r="M544" i="19"/>
  <c r="M544" i="18"/>
  <c r="AK544" i="18"/>
  <c r="AK544" i="19"/>
  <c r="BH168" i="9"/>
  <c r="N544" i="19"/>
  <c r="N544" i="18"/>
  <c r="AL544" i="18"/>
  <c r="AL544" i="19"/>
  <c r="BI168" i="9"/>
  <c r="F545" i="19"/>
  <c r="F545" i="18"/>
  <c r="AD545" i="18"/>
  <c r="AD545" i="19"/>
  <c r="BA169" i="9"/>
  <c r="G545" i="19"/>
  <c r="G545" i="18"/>
  <c r="AE545" i="18"/>
  <c r="AE545" i="19"/>
  <c r="BB169" i="9"/>
  <c r="H545" i="19"/>
  <c r="H545" i="18"/>
  <c r="AF545" i="18"/>
  <c r="AF545" i="19"/>
  <c r="BC169" i="9"/>
  <c r="I545" i="19"/>
  <c r="I545" i="18"/>
  <c r="AG545" i="18"/>
  <c r="AG545" i="19"/>
  <c r="BD169" i="9"/>
  <c r="J545" i="19"/>
  <c r="J545" i="18"/>
  <c r="AH545" i="18"/>
  <c r="AH545" i="19"/>
  <c r="BE169" i="9"/>
  <c r="K545" i="19"/>
  <c r="K545" i="18"/>
  <c r="AI545" i="18"/>
  <c r="AI545" i="19"/>
  <c r="BF169" i="9"/>
  <c r="L545" i="19"/>
  <c r="L545" i="18"/>
  <c r="AJ545" i="18"/>
  <c r="AJ545" i="19"/>
  <c r="BG169" i="9"/>
  <c r="M545" i="19"/>
  <c r="M545" i="18"/>
  <c r="AK545" i="18"/>
  <c r="AK545" i="19"/>
  <c r="BH169" i="9"/>
  <c r="N545" i="19"/>
  <c r="N545" i="18"/>
  <c r="AL545" i="18"/>
  <c r="AL545" i="19"/>
  <c r="BI169" i="9"/>
  <c r="F546" i="19"/>
  <c r="F546" i="18"/>
  <c r="AD546" i="18"/>
  <c r="AD546" i="19"/>
  <c r="BA170" i="9"/>
  <c r="G546" i="19"/>
  <c r="G546" i="18"/>
  <c r="AE546" i="18"/>
  <c r="AE546" i="19"/>
  <c r="BB170" i="9"/>
  <c r="H546" i="19"/>
  <c r="H546" i="18"/>
  <c r="AF546" i="18"/>
  <c r="AF546" i="19"/>
  <c r="BC170" i="9"/>
  <c r="I546" i="19"/>
  <c r="I546" i="18"/>
  <c r="AG546" i="18"/>
  <c r="AG546" i="19"/>
  <c r="BD170" i="9"/>
  <c r="J546" i="19"/>
  <c r="J546" i="18"/>
  <c r="AH546" i="18"/>
  <c r="AH546" i="19"/>
  <c r="BE170" i="9"/>
  <c r="K546" i="19"/>
  <c r="K546" i="18"/>
  <c r="AI546" i="18"/>
  <c r="AI546" i="19"/>
  <c r="BF170" i="9"/>
  <c r="L546" i="19"/>
  <c r="L546" i="18"/>
  <c r="AJ546" i="18"/>
  <c r="AJ546" i="19"/>
  <c r="BG170" i="9"/>
  <c r="M546" i="19"/>
  <c r="M546" i="18"/>
  <c r="AK546" i="18"/>
  <c r="AK546" i="19"/>
  <c r="BH170" i="9"/>
  <c r="N546" i="19"/>
  <c r="N546" i="18"/>
  <c r="AL546" i="18"/>
  <c r="AL546" i="19"/>
  <c r="BI170" i="9"/>
  <c r="F547" i="19"/>
  <c r="F547" i="18"/>
  <c r="AD547" i="18"/>
  <c r="AD547" i="19"/>
  <c r="BA171" i="9"/>
  <c r="G547" i="19"/>
  <c r="G547" i="18"/>
  <c r="AE547" i="18"/>
  <c r="AE547" i="19"/>
  <c r="BB171" i="9"/>
  <c r="H547" i="19"/>
  <c r="H547" i="18"/>
  <c r="AF547" i="18"/>
  <c r="AF547" i="19"/>
  <c r="BC171" i="9"/>
  <c r="I547" i="19"/>
  <c r="I547" i="18"/>
  <c r="AG547" i="18"/>
  <c r="AG547" i="19"/>
  <c r="BD171" i="9"/>
  <c r="J547" i="19"/>
  <c r="J547" i="18"/>
  <c r="AH547" i="18"/>
  <c r="AH547" i="19"/>
  <c r="BE171" i="9"/>
  <c r="K547" i="19"/>
  <c r="K547" i="18"/>
  <c r="AI547" i="18"/>
  <c r="AI547" i="19"/>
  <c r="BF171" i="9"/>
  <c r="L547" i="19"/>
  <c r="L547" i="18"/>
  <c r="AJ547" i="18"/>
  <c r="AJ547" i="19"/>
  <c r="BG171" i="9"/>
  <c r="M547" i="19"/>
  <c r="M547" i="18"/>
  <c r="AK547" i="18"/>
  <c r="AK547" i="19"/>
  <c r="BH171" i="9"/>
  <c r="N547" i="19"/>
  <c r="N547" i="18"/>
  <c r="AL547" i="18"/>
  <c r="AL547" i="19"/>
  <c r="BI171" i="9"/>
  <c r="F548" i="19"/>
  <c r="F548" i="18"/>
  <c r="AD548" i="18"/>
  <c r="AD548" i="19"/>
  <c r="BA172" i="9"/>
  <c r="G548" i="19"/>
  <c r="G548" i="18"/>
  <c r="AE548" i="18"/>
  <c r="AE548" i="19"/>
  <c r="BB172" i="9"/>
  <c r="H548" i="19"/>
  <c r="H548" i="18"/>
  <c r="AF548" i="18"/>
  <c r="AF548" i="19"/>
  <c r="BC172" i="9"/>
  <c r="I548" i="19"/>
  <c r="I548" i="18"/>
  <c r="AG548" i="18"/>
  <c r="AG548" i="19"/>
  <c r="BD172" i="9"/>
  <c r="J548" i="19"/>
  <c r="J548" i="18"/>
  <c r="AH548" i="18"/>
  <c r="AH548" i="19"/>
  <c r="BE172" i="9"/>
  <c r="K548" i="19"/>
  <c r="K548" i="18"/>
  <c r="AI548" i="18"/>
  <c r="AI548" i="19"/>
  <c r="BF172" i="9"/>
  <c r="L548" i="19"/>
  <c r="L548" i="18"/>
  <c r="AJ548" i="18"/>
  <c r="AJ548" i="19"/>
  <c r="BG172" i="9"/>
  <c r="M548" i="19"/>
  <c r="M548" i="18"/>
  <c r="AK548" i="18"/>
  <c r="AK548" i="19"/>
  <c r="BH172" i="9"/>
  <c r="N548" i="19"/>
  <c r="N548" i="18"/>
  <c r="AL548" i="18"/>
  <c r="AL548" i="19"/>
  <c r="BI172" i="9"/>
  <c r="F549" i="19"/>
  <c r="F549" i="18"/>
  <c r="AD549" i="18"/>
  <c r="AD549" i="19"/>
  <c r="BA173" i="9"/>
  <c r="G549" i="19"/>
  <c r="G549" i="18"/>
  <c r="AE549" i="18"/>
  <c r="AE549" i="19"/>
  <c r="BB173" i="9"/>
  <c r="H549" i="19"/>
  <c r="H549" i="18"/>
  <c r="AF549" i="18"/>
  <c r="AF549" i="19"/>
  <c r="BC173" i="9"/>
  <c r="I549" i="19"/>
  <c r="I549" i="18"/>
  <c r="AG549" i="18"/>
  <c r="AG549" i="19"/>
  <c r="BD173" i="9"/>
  <c r="J549" i="19"/>
  <c r="J549" i="18"/>
  <c r="AH549" i="18"/>
  <c r="AH549" i="19"/>
  <c r="BE173" i="9"/>
  <c r="K549" i="19"/>
  <c r="K549" i="18"/>
  <c r="AI549" i="18"/>
  <c r="AI549" i="19"/>
  <c r="BF173" i="9"/>
  <c r="L549" i="19"/>
  <c r="L549" i="18"/>
  <c r="AJ549" i="18"/>
  <c r="AJ549" i="19"/>
  <c r="BG173" i="9"/>
  <c r="M549" i="19"/>
  <c r="M549" i="18"/>
  <c r="AK549" i="18"/>
  <c r="AK549" i="19"/>
  <c r="BH173" i="9"/>
  <c r="N549" i="19"/>
  <c r="N549" i="18"/>
  <c r="AL549" i="18"/>
  <c r="AL549" i="19"/>
  <c r="BI173" i="9"/>
  <c r="F550" i="19"/>
  <c r="F550" i="18"/>
  <c r="AD550" i="18"/>
  <c r="AD550" i="19"/>
  <c r="BA174" i="9"/>
  <c r="G550" i="19"/>
  <c r="G550" i="18"/>
  <c r="AE550" i="18"/>
  <c r="AE550" i="19"/>
  <c r="BB174" i="9"/>
  <c r="H550" i="19"/>
  <c r="H550" i="18"/>
  <c r="AF550" i="18"/>
  <c r="AF550" i="19"/>
  <c r="BC174" i="9"/>
  <c r="I550" i="19"/>
  <c r="I550" i="18"/>
  <c r="AG550" i="18"/>
  <c r="AG550" i="19"/>
  <c r="BD174" i="9"/>
  <c r="J550" i="19"/>
  <c r="J550" i="18"/>
  <c r="AH550" i="18"/>
  <c r="AH550" i="19"/>
  <c r="BE174" i="9"/>
  <c r="K550" i="19"/>
  <c r="K550" i="18"/>
  <c r="AI550" i="18"/>
  <c r="AI550" i="19"/>
  <c r="BF174" i="9"/>
  <c r="L550" i="19"/>
  <c r="L550" i="18"/>
  <c r="AJ550" i="18"/>
  <c r="AJ550" i="19"/>
  <c r="BG174" i="9"/>
  <c r="M550" i="19"/>
  <c r="M550" i="18"/>
  <c r="AK550" i="18"/>
  <c r="AK550" i="19"/>
  <c r="BH174" i="9"/>
  <c r="N550" i="19"/>
  <c r="N550" i="18"/>
  <c r="AL550" i="18"/>
  <c r="AL550" i="19"/>
  <c r="BI174" i="9"/>
  <c r="F551" i="19"/>
  <c r="F551" i="18"/>
  <c r="AD551" i="18"/>
  <c r="AD551" i="19"/>
  <c r="BA175" i="9"/>
  <c r="G551" i="19"/>
  <c r="G551" i="18"/>
  <c r="AE551" i="18"/>
  <c r="AE551" i="19"/>
  <c r="BB175" i="9"/>
  <c r="H551" i="19"/>
  <c r="H551" i="18"/>
  <c r="AF551" i="18"/>
  <c r="AF551" i="19"/>
  <c r="BC175" i="9"/>
  <c r="I551" i="19"/>
  <c r="I551" i="18"/>
  <c r="AG551" i="18"/>
  <c r="AG551" i="19"/>
  <c r="BD175" i="9"/>
  <c r="J551" i="19"/>
  <c r="J551" i="18"/>
  <c r="AH551" i="18"/>
  <c r="AH551" i="19"/>
  <c r="BE175" i="9"/>
  <c r="K551" i="19"/>
  <c r="K551" i="18"/>
  <c r="AI551" i="18"/>
  <c r="AI551" i="19"/>
  <c r="BF175" i="9"/>
  <c r="L551" i="19"/>
  <c r="L551" i="18"/>
  <c r="AJ551" i="18"/>
  <c r="AJ551" i="19"/>
  <c r="BG175" i="9"/>
  <c r="M551" i="19"/>
  <c r="M551" i="18"/>
  <c r="AK551" i="18"/>
  <c r="AK551" i="19"/>
  <c r="BH175" i="9"/>
  <c r="N551" i="19"/>
  <c r="N551" i="18"/>
  <c r="AL551" i="18"/>
  <c r="AL551" i="19"/>
  <c r="BI175" i="9"/>
  <c r="F552" i="19"/>
  <c r="F552" i="18"/>
  <c r="AD552" i="18"/>
  <c r="AD552" i="19"/>
  <c r="BA176" i="9"/>
  <c r="G552" i="19"/>
  <c r="G552" i="18"/>
  <c r="AE552" i="18"/>
  <c r="AE552" i="19"/>
  <c r="BB176" i="9"/>
  <c r="H552" i="19"/>
  <c r="H552" i="18"/>
  <c r="AF552" i="18"/>
  <c r="AF552" i="19"/>
  <c r="BC176" i="9"/>
  <c r="I552" i="19"/>
  <c r="I552" i="18"/>
  <c r="AG552" i="18"/>
  <c r="AG552" i="19"/>
  <c r="BD176" i="9"/>
  <c r="J552" i="19"/>
  <c r="J552" i="18"/>
  <c r="AH552" i="18"/>
  <c r="AH552" i="19"/>
  <c r="BE176" i="9"/>
  <c r="K552" i="19"/>
  <c r="K552" i="18"/>
  <c r="AI552" i="18"/>
  <c r="AI552" i="19"/>
  <c r="BF176" i="9"/>
  <c r="L552" i="19"/>
  <c r="L552" i="18"/>
  <c r="AJ552" i="18"/>
  <c r="AJ552" i="19"/>
  <c r="BG176" i="9"/>
  <c r="M552" i="19"/>
  <c r="M552" i="18"/>
  <c r="AK552" i="18"/>
  <c r="AK552" i="19"/>
  <c r="BH176" i="9"/>
  <c r="N552" i="19"/>
  <c r="N552" i="18"/>
  <c r="AL552" i="18"/>
  <c r="AL552" i="19"/>
  <c r="BI176" i="9"/>
  <c r="F553" i="19"/>
  <c r="F553" i="18"/>
  <c r="AD553" i="18"/>
  <c r="AD553" i="19"/>
  <c r="BA177" i="9"/>
  <c r="G553" i="19"/>
  <c r="G553" i="18"/>
  <c r="AE553" i="18"/>
  <c r="AE553" i="19"/>
  <c r="BB177" i="9"/>
  <c r="H553" i="19"/>
  <c r="H553" i="18"/>
  <c r="AF553" i="18"/>
  <c r="AF553" i="19"/>
  <c r="BC177" i="9"/>
  <c r="I553" i="19"/>
  <c r="I553" i="18"/>
  <c r="AG553" i="18"/>
  <c r="AG553" i="19"/>
  <c r="BD177" i="9"/>
  <c r="J553" i="19"/>
  <c r="J553" i="18"/>
  <c r="AH553" i="18"/>
  <c r="AH553" i="19"/>
  <c r="BE177" i="9"/>
  <c r="K553" i="19"/>
  <c r="K553" i="18"/>
  <c r="AI553" i="18"/>
  <c r="AI553" i="19"/>
  <c r="BF177" i="9"/>
  <c r="L553" i="19"/>
  <c r="L553" i="18"/>
  <c r="AJ553" i="18"/>
  <c r="AJ553" i="19"/>
  <c r="BG177" i="9"/>
  <c r="M553" i="19"/>
  <c r="M553" i="18"/>
  <c r="AK553" i="18"/>
  <c r="AK553" i="19"/>
  <c r="BH177" i="9"/>
  <c r="N553" i="19"/>
  <c r="N553" i="18"/>
  <c r="AL553" i="18"/>
  <c r="AL553" i="19"/>
  <c r="BI177" i="9"/>
  <c r="F554" i="19"/>
  <c r="F554" i="18"/>
  <c r="AD554" i="18"/>
  <c r="AD554" i="19"/>
  <c r="BA178" i="9"/>
  <c r="G554" i="19"/>
  <c r="G554" i="18"/>
  <c r="AE554" i="18"/>
  <c r="AE554" i="19"/>
  <c r="BB178" i="9"/>
  <c r="H554" i="19"/>
  <c r="H554" i="18"/>
  <c r="AF554" i="18"/>
  <c r="AF554" i="19"/>
  <c r="BC178" i="9"/>
  <c r="I554" i="19"/>
  <c r="I554" i="18"/>
  <c r="AG554" i="18"/>
  <c r="AG554" i="19"/>
  <c r="BD178" i="9"/>
  <c r="J554" i="19"/>
  <c r="J554" i="18"/>
  <c r="AH554" i="18"/>
  <c r="AH554" i="19"/>
  <c r="BE178" i="9"/>
  <c r="K554" i="19"/>
  <c r="K554" i="18"/>
  <c r="AI554" i="18"/>
  <c r="AI554" i="19"/>
  <c r="BF178" i="9"/>
  <c r="L554" i="19"/>
  <c r="L554" i="18"/>
  <c r="AJ554" i="18"/>
  <c r="AJ554" i="19"/>
  <c r="BG178" i="9"/>
  <c r="M554" i="19"/>
  <c r="M554" i="18"/>
  <c r="AK554" i="18"/>
  <c r="AK554" i="19"/>
  <c r="BH178" i="9"/>
  <c r="N554" i="19"/>
  <c r="N554" i="18"/>
  <c r="AL554" i="18"/>
  <c r="AL554" i="19"/>
  <c r="BI178" i="9"/>
  <c r="F555" i="19"/>
  <c r="F555" i="18"/>
  <c r="AD555" i="18"/>
  <c r="AD555" i="19"/>
  <c r="BA179" i="9"/>
  <c r="G555" i="19"/>
  <c r="G555" i="18"/>
  <c r="AE555" i="18"/>
  <c r="AE555" i="19"/>
  <c r="BB179" i="9"/>
  <c r="H555" i="19"/>
  <c r="H555" i="18"/>
  <c r="AF555" i="18"/>
  <c r="AF555" i="19"/>
  <c r="BC179" i="9"/>
  <c r="I555" i="19"/>
  <c r="I555" i="18"/>
  <c r="AG555" i="18"/>
  <c r="AG555" i="19"/>
  <c r="BD179" i="9"/>
  <c r="J555" i="19"/>
  <c r="J555" i="18"/>
  <c r="AH555" i="18"/>
  <c r="AH555" i="19"/>
  <c r="BE179" i="9"/>
  <c r="K555" i="19"/>
  <c r="K555" i="18"/>
  <c r="AI555" i="18"/>
  <c r="AI555" i="19"/>
  <c r="BF179" i="9"/>
  <c r="L555" i="19"/>
  <c r="L555" i="18"/>
  <c r="AJ555" i="18"/>
  <c r="AJ555" i="19"/>
  <c r="BG179" i="9"/>
  <c r="M555" i="19"/>
  <c r="M555" i="18"/>
  <c r="AK555" i="18"/>
  <c r="AK555" i="19"/>
  <c r="BH179" i="9"/>
  <c r="N555" i="19"/>
  <c r="N555" i="18"/>
  <c r="AL555" i="18"/>
  <c r="AL555" i="19"/>
  <c r="BI179" i="9"/>
  <c r="E385" i="19"/>
  <c r="E474" i="19"/>
  <c r="E475" i="19"/>
  <c r="E385" i="18"/>
  <c r="E474" i="18"/>
  <c r="E475" i="18"/>
  <c r="AC385" i="18"/>
  <c r="AC474" i="18"/>
  <c r="AC475" i="18"/>
  <c r="AC385" i="19"/>
  <c r="AC474" i="19"/>
  <c r="AC475" i="19"/>
  <c r="AZ99" i="9"/>
  <c r="E476" i="19"/>
  <c r="E476" i="18"/>
  <c r="AC476" i="18"/>
  <c r="AC476" i="19"/>
  <c r="AZ100" i="9"/>
  <c r="E477" i="19"/>
  <c r="E477" i="18"/>
  <c r="AC477" i="18"/>
  <c r="AC477" i="19"/>
  <c r="AZ101" i="9"/>
  <c r="E478" i="19"/>
  <c r="E478" i="18"/>
  <c r="AC478" i="18"/>
  <c r="AC478" i="19"/>
  <c r="AZ102" i="9"/>
  <c r="E479" i="19"/>
  <c r="E479" i="18"/>
  <c r="AC479" i="18"/>
  <c r="AC479" i="19"/>
  <c r="AZ103" i="9"/>
  <c r="E480" i="19"/>
  <c r="E480" i="18"/>
  <c r="AC480" i="18"/>
  <c r="AC480" i="19"/>
  <c r="AZ104" i="9"/>
  <c r="E481" i="19"/>
  <c r="E481" i="18"/>
  <c r="AC481" i="18"/>
  <c r="AC481" i="19"/>
  <c r="AZ105" i="9"/>
  <c r="E482" i="19"/>
  <c r="E482" i="18"/>
  <c r="AC482" i="18"/>
  <c r="AC482" i="19"/>
  <c r="AZ106" i="9"/>
  <c r="E483" i="19"/>
  <c r="E483" i="18"/>
  <c r="AC483" i="18"/>
  <c r="AC483" i="19"/>
  <c r="AZ107" i="9"/>
  <c r="E484" i="19"/>
  <c r="E484" i="18"/>
  <c r="AC484" i="18"/>
  <c r="AC484" i="19"/>
  <c r="AZ108" i="9"/>
  <c r="E485" i="19"/>
  <c r="E485" i="18"/>
  <c r="AC485" i="18"/>
  <c r="AC485" i="19"/>
  <c r="AZ109" i="9"/>
  <c r="E486" i="19"/>
  <c r="E486" i="18"/>
  <c r="AC486" i="18"/>
  <c r="AC486" i="19"/>
  <c r="AZ110" i="9"/>
  <c r="E487" i="19"/>
  <c r="E487" i="18"/>
  <c r="AC487" i="18"/>
  <c r="AC487" i="19"/>
  <c r="AZ111" i="9"/>
  <c r="E488" i="19"/>
  <c r="E488" i="18"/>
  <c r="AC488" i="18"/>
  <c r="AC488" i="19"/>
  <c r="AZ112" i="9"/>
  <c r="E489" i="19"/>
  <c r="E489" i="18"/>
  <c r="AC489" i="18"/>
  <c r="AC489" i="19"/>
  <c r="AZ113" i="9"/>
  <c r="E490" i="19"/>
  <c r="E490" i="18"/>
  <c r="AC490" i="18"/>
  <c r="AC490" i="19"/>
  <c r="AZ114" i="9"/>
  <c r="E491" i="19"/>
  <c r="E491" i="18"/>
  <c r="AC491" i="18"/>
  <c r="AC491" i="19"/>
  <c r="AZ115" i="9"/>
  <c r="E492" i="19"/>
  <c r="E492" i="18"/>
  <c r="AC492" i="18"/>
  <c r="AC492" i="19"/>
  <c r="AZ116" i="9"/>
  <c r="E493" i="19"/>
  <c r="E493" i="18"/>
  <c r="AC493" i="18"/>
  <c r="AC493" i="19"/>
  <c r="AZ117" i="9"/>
  <c r="E494" i="19"/>
  <c r="E494" i="18"/>
  <c r="AC494" i="18"/>
  <c r="AC494" i="19"/>
  <c r="AZ118" i="9"/>
  <c r="E495" i="19"/>
  <c r="E495" i="18"/>
  <c r="AC495" i="18"/>
  <c r="AC495" i="19"/>
  <c r="AZ119" i="9"/>
  <c r="E496" i="19"/>
  <c r="E496" i="18"/>
  <c r="AC496" i="18"/>
  <c r="AC496" i="19"/>
  <c r="AZ120" i="9"/>
  <c r="E497" i="19"/>
  <c r="E497" i="18"/>
  <c r="AC497" i="18"/>
  <c r="AC497" i="19"/>
  <c r="AZ121" i="9"/>
  <c r="E498" i="19"/>
  <c r="E498" i="18"/>
  <c r="AC498" i="18"/>
  <c r="AC498" i="19"/>
  <c r="AZ122" i="9"/>
  <c r="E499" i="19"/>
  <c r="E499" i="18"/>
  <c r="AC499" i="18"/>
  <c r="AC499" i="19"/>
  <c r="AZ123" i="9"/>
  <c r="E500" i="19"/>
  <c r="E500" i="18"/>
  <c r="AC500" i="18"/>
  <c r="AC500" i="19"/>
  <c r="AZ124" i="9"/>
  <c r="E501" i="19"/>
  <c r="E501" i="18"/>
  <c r="AC501" i="18"/>
  <c r="AC501" i="19"/>
  <c r="AZ125" i="9"/>
  <c r="E502" i="19"/>
  <c r="E502" i="18"/>
  <c r="AC502" i="18"/>
  <c r="AC502" i="19"/>
  <c r="AZ126" i="9"/>
  <c r="E503" i="19"/>
  <c r="E503" i="18"/>
  <c r="AC503" i="18"/>
  <c r="AC503" i="19"/>
  <c r="AZ127" i="9"/>
  <c r="E504" i="19"/>
  <c r="E504" i="18"/>
  <c r="AC504" i="18"/>
  <c r="AC504" i="19"/>
  <c r="AZ128" i="9"/>
  <c r="E505" i="19"/>
  <c r="E505" i="18"/>
  <c r="AC505" i="18"/>
  <c r="AC505" i="19"/>
  <c r="AZ129" i="9"/>
  <c r="E506" i="19"/>
  <c r="E506" i="18"/>
  <c r="AC506" i="18"/>
  <c r="AC506" i="19"/>
  <c r="AZ130" i="9"/>
  <c r="E507" i="19"/>
  <c r="E507" i="18"/>
  <c r="AC507" i="18"/>
  <c r="AC507" i="19"/>
  <c r="AZ131" i="9"/>
  <c r="E508" i="19"/>
  <c r="E508" i="18"/>
  <c r="AC508" i="18"/>
  <c r="AC508" i="19"/>
  <c r="AZ132" i="9"/>
  <c r="E509" i="19"/>
  <c r="E509" i="18"/>
  <c r="AC509" i="18"/>
  <c r="AC509" i="19"/>
  <c r="AZ133" i="9"/>
  <c r="E510" i="19"/>
  <c r="E510" i="18"/>
  <c r="AC510" i="18"/>
  <c r="AC510" i="19"/>
  <c r="AZ134" i="9"/>
  <c r="E511" i="19"/>
  <c r="E511" i="18"/>
  <c r="AC511" i="18"/>
  <c r="AC511" i="19"/>
  <c r="AZ135" i="9"/>
  <c r="E512" i="19"/>
  <c r="E512" i="18"/>
  <c r="AC512" i="18"/>
  <c r="AC512" i="19"/>
  <c r="AZ136" i="9"/>
  <c r="E513" i="19"/>
  <c r="E513" i="18"/>
  <c r="AC513" i="18"/>
  <c r="AC513" i="19"/>
  <c r="AZ137" i="9"/>
  <c r="E514" i="19"/>
  <c r="E514" i="18"/>
  <c r="AC514" i="18"/>
  <c r="AC514" i="19"/>
  <c r="AZ138" i="9"/>
  <c r="E515" i="19"/>
  <c r="E515" i="18"/>
  <c r="AC515" i="18"/>
  <c r="AC515" i="19"/>
  <c r="AZ139" i="9"/>
  <c r="E516" i="19"/>
  <c r="E516" i="18"/>
  <c r="AC516" i="18"/>
  <c r="AC516" i="19"/>
  <c r="AZ140" i="9"/>
  <c r="E517" i="19"/>
  <c r="E517" i="18"/>
  <c r="AC517" i="18"/>
  <c r="AC517" i="19"/>
  <c r="AZ141" i="9"/>
  <c r="E518" i="19"/>
  <c r="E518" i="18"/>
  <c r="AC518" i="18"/>
  <c r="AC518" i="19"/>
  <c r="AZ142" i="9"/>
  <c r="E519" i="19"/>
  <c r="E519" i="18"/>
  <c r="AC519" i="18"/>
  <c r="AC519" i="19"/>
  <c r="AZ143" i="9"/>
  <c r="E520" i="19"/>
  <c r="E520" i="18"/>
  <c r="AC520" i="18"/>
  <c r="AC520" i="19"/>
  <c r="AZ144" i="9"/>
  <c r="E521" i="19"/>
  <c r="E521" i="18"/>
  <c r="AC521" i="18"/>
  <c r="AC521" i="19"/>
  <c r="AZ145" i="9"/>
  <c r="E522" i="19"/>
  <c r="E522" i="18"/>
  <c r="AC522" i="18"/>
  <c r="AC522" i="19"/>
  <c r="AZ146" i="9"/>
  <c r="E523" i="19"/>
  <c r="E523" i="18"/>
  <c r="AC523" i="18"/>
  <c r="AC523" i="19"/>
  <c r="AZ147" i="9"/>
  <c r="E524" i="19"/>
  <c r="E524" i="18"/>
  <c r="AC524" i="18"/>
  <c r="AC524" i="19"/>
  <c r="AZ148" i="9"/>
  <c r="E525" i="19"/>
  <c r="E525" i="18"/>
  <c r="AC525" i="18"/>
  <c r="AC525" i="19"/>
  <c r="AZ149" i="9"/>
  <c r="E526" i="19"/>
  <c r="E526" i="18"/>
  <c r="AC526" i="18"/>
  <c r="AC526" i="19"/>
  <c r="AZ150" i="9"/>
  <c r="E527" i="19"/>
  <c r="E527" i="18"/>
  <c r="AC527" i="18"/>
  <c r="AC527" i="19"/>
  <c r="AZ151" i="9"/>
  <c r="E528" i="19"/>
  <c r="E528" i="18"/>
  <c r="AC528" i="18"/>
  <c r="AC528" i="19"/>
  <c r="AZ152" i="9"/>
  <c r="E529" i="19"/>
  <c r="E529" i="18"/>
  <c r="AC529" i="18"/>
  <c r="AC529" i="19"/>
  <c r="AZ153" i="9"/>
  <c r="E530" i="19"/>
  <c r="E530" i="18"/>
  <c r="AC530" i="18"/>
  <c r="AC530" i="19"/>
  <c r="AZ154" i="9"/>
  <c r="E531" i="19"/>
  <c r="E531" i="18"/>
  <c r="AC531" i="18"/>
  <c r="AC531" i="19"/>
  <c r="AZ155" i="9"/>
  <c r="E532" i="19"/>
  <c r="E532" i="18"/>
  <c r="AC532" i="18"/>
  <c r="AC532" i="19"/>
  <c r="AZ156" i="9"/>
  <c r="E533" i="19"/>
  <c r="E533" i="18"/>
  <c r="AC533" i="18"/>
  <c r="AC533" i="19"/>
  <c r="AZ157" i="9"/>
  <c r="E534" i="19"/>
  <c r="E534" i="18"/>
  <c r="AC534" i="18"/>
  <c r="AC534" i="19"/>
  <c r="AZ158" i="9"/>
  <c r="E535" i="19"/>
  <c r="E535" i="18"/>
  <c r="AC535" i="18"/>
  <c r="AC535" i="19"/>
  <c r="AZ159" i="9"/>
  <c r="E536" i="19"/>
  <c r="E536" i="18"/>
  <c r="AC536" i="18"/>
  <c r="AC536" i="19"/>
  <c r="AZ160" i="9"/>
  <c r="E537" i="19"/>
  <c r="E537" i="18"/>
  <c r="AC537" i="18"/>
  <c r="AC537" i="19"/>
  <c r="AZ161" i="9"/>
  <c r="E538" i="19"/>
  <c r="E538" i="18"/>
  <c r="AC538" i="18"/>
  <c r="AC538" i="19"/>
  <c r="AZ162" i="9"/>
  <c r="E539" i="19"/>
  <c r="E539" i="18"/>
  <c r="AC539" i="18"/>
  <c r="AC539" i="19"/>
  <c r="AZ163" i="9"/>
  <c r="E540" i="19"/>
  <c r="E540" i="18"/>
  <c r="AC540" i="18"/>
  <c r="AC540" i="19"/>
  <c r="AZ164" i="9"/>
  <c r="E541" i="19"/>
  <c r="E541" i="18"/>
  <c r="AC541" i="18"/>
  <c r="AC541" i="19"/>
  <c r="AZ165" i="9"/>
  <c r="E542" i="19"/>
  <c r="E542" i="18"/>
  <c r="AC542" i="18"/>
  <c r="AC542" i="19"/>
  <c r="AZ166" i="9"/>
  <c r="E543" i="19"/>
  <c r="E543" i="18"/>
  <c r="AC543" i="18"/>
  <c r="AC543" i="19"/>
  <c r="AZ167" i="9"/>
  <c r="E544" i="19"/>
  <c r="E544" i="18"/>
  <c r="AC544" i="18"/>
  <c r="AC544" i="19"/>
  <c r="AZ168" i="9"/>
  <c r="E545" i="19"/>
  <c r="E545" i="18"/>
  <c r="AC545" i="18"/>
  <c r="AC545" i="19"/>
  <c r="AZ169" i="9"/>
  <c r="E546" i="19"/>
  <c r="E546" i="18"/>
  <c r="AC546" i="18"/>
  <c r="AC546" i="19"/>
  <c r="AZ170" i="9"/>
  <c r="E547" i="19"/>
  <c r="E547" i="18"/>
  <c r="AC547" i="18"/>
  <c r="AC547" i="19"/>
  <c r="AZ171" i="9"/>
  <c r="E548" i="19"/>
  <c r="E548" i="18"/>
  <c r="AC548" i="18"/>
  <c r="AC548" i="19"/>
  <c r="AZ172" i="9"/>
  <c r="E549" i="19"/>
  <c r="E549" i="18"/>
  <c r="AC549" i="18"/>
  <c r="AC549" i="19"/>
  <c r="AZ173" i="9"/>
  <c r="E550" i="19"/>
  <c r="E550" i="18"/>
  <c r="AC550" i="18"/>
  <c r="AC550" i="19"/>
  <c r="AZ174" i="9"/>
  <c r="E551" i="19"/>
  <c r="E551" i="18"/>
  <c r="AC551" i="18"/>
  <c r="AC551" i="19"/>
  <c r="AZ175" i="9"/>
  <c r="E552" i="19"/>
  <c r="E552" i="18"/>
  <c r="AC552" i="18"/>
  <c r="AC552" i="19"/>
  <c r="AZ176" i="9"/>
  <c r="E553" i="19"/>
  <c r="E553" i="18"/>
  <c r="AC553" i="18"/>
  <c r="AC553" i="19"/>
  <c r="AZ177" i="9"/>
  <c r="E554" i="19"/>
  <c r="E554" i="18"/>
  <c r="AC554" i="18"/>
  <c r="AC554" i="19"/>
  <c r="AZ178" i="9"/>
  <c r="E555" i="19"/>
  <c r="E555" i="18"/>
  <c r="AC555" i="18"/>
  <c r="AC555" i="19"/>
  <c r="AZ179" i="9"/>
  <c r="AO98" i="9"/>
  <c r="AP98" i="9"/>
  <c r="AQ98" i="9"/>
  <c r="AR98" i="9"/>
  <c r="AS98" i="9"/>
  <c r="AT98" i="9"/>
  <c r="AU98" i="9"/>
  <c r="AV98" i="9"/>
  <c r="AW98" i="9"/>
  <c r="R385" i="18"/>
  <c r="R474" i="18"/>
  <c r="R475" i="18"/>
  <c r="AP475" i="18"/>
  <c r="R385" i="19"/>
  <c r="R474" i="19"/>
  <c r="R475" i="19"/>
  <c r="AP475" i="19"/>
  <c r="AO99" i="9"/>
  <c r="S385" i="18"/>
  <c r="S474" i="18"/>
  <c r="S475" i="18"/>
  <c r="AQ475" i="18"/>
  <c r="S385" i="19"/>
  <c r="S474" i="19"/>
  <c r="S475" i="19"/>
  <c r="AQ475" i="19"/>
  <c r="AP99" i="9"/>
  <c r="T385" i="18"/>
  <c r="T474" i="18"/>
  <c r="T475" i="18"/>
  <c r="AR475" i="18"/>
  <c r="T385" i="19"/>
  <c r="T474" i="19"/>
  <c r="T475" i="19"/>
  <c r="AR475" i="19"/>
  <c r="AQ99" i="9"/>
  <c r="U385" i="18"/>
  <c r="U474" i="18"/>
  <c r="U475" i="18"/>
  <c r="AS475" i="18"/>
  <c r="U385" i="19"/>
  <c r="U474" i="19"/>
  <c r="U475" i="19"/>
  <c r="AS475" i="19"/>
  <c r="AR99" i="9"/>
  <c r="V385" i="18"/>
  <c r="V474" i="18"/>
  <c r="V475" i="18"/>
  <c r="AT475" i="18"/>
  <c r="V385" i="19"/>
  <c r="V474" i="19"/>
  <c r="V475" i="19"/>
  <c r="AT475" i="19"/>
  <c r="AS99" i="9"/>
  <c r="W385" i="18"/>
  <c r="W474" i="18"/>
  <c r="W475" i="18"/>
  <c r="AU475" i="18"/>
  <c r="W385" i="19"/>
  <c r="W474" i="19"/>
  <c r="W475" i="19"/>
  <c r="AU475" i="19"/>
  <c r="AT99" i="9"/>
  <c r="X385" i="18"/>
  <c r="X474" i="18"/>
  <c r="X475" i="18"/>
  <c r="AV475" i="18"/>
  <c r="X385" i="19"/>
  <c r="X474" i="19"/>
  <c r="X475" i="19"/>
  <c r="AV475" i="19"/>
  <c r="AU99" i="9"/>
  <c r="Y385" i="18"/>
  <c r="Y474" i="18"/>
  <c r="Y475" i="18"/>
  <c r="AW475" i="18"/>
  <c r="Y385" i="19"/>
  <c r="Y474" i="19"/>
  <c r="Y475" i="19"/>
  <c r="AW475" i="19"/>
  <c r="AV99" i="9"/>
  <c r="Z385" i="18"/>
  <c r="Z474" i="18"/>
  <c r="Z475" i="18"/>
  <c r="AX475" i="18"/>
  <c r="Z385" i="19"/>
  <c r="Z474" i="19"/>
  <c r="Z475" i="19"/>
  <c r="AX475" i="19"/>
  <c r="AW99" i="9"/>
  <c r="R476" i="18"/>
  <c r="AP476" i="18"/>
  <c r="R476" i="19"/>
  <c r="AP476" i="19"/>
  <c r="AO100" i="9"/>
  <c r="S476" i="18"/>
  <c r="AQ476" i="18"/>
  <c r="S476" i="19"/>
  <c r="AQ476" i="19"/>
  <c r="AP100" i="9"/>
  <c r="T476" i="18"/>
  <c r="AR476" i="18"/>
  <c r="T476" i="19"/>
  <c r="AR476" i="19"/>
  <c r="AQ100" i="9"/>
  <c r="U476" i="18"/>
  <c r="AS476" i="18"/>
  <c r="U476" i="19"/>
  <c r="AS476" i="19"/>
  <c r="AR100" i="9"/>
  <c r="V476" i="18"/>
  <c r="AT476" i="18"/>
  <c r="V476" i="19"/>
  <c r="AT476" i="19"/>
  <c r="AS100" i="9"/>
  <c r="W476" i="18"/>
  <c r="AU476" i="18"/>
  <c r="W476" i="19"/>
  <c r="AU476" i="19"/>
  <c r="AT100" i="9"/>
  <c r="X476" i="18"/>
  <c r="AV476" i="18"/>
  <c r="X476" i="19"/>
  <c r="AV476" i="19"/>
  <c r="AU100" i="9"/>
  <c r="Y476" i="18"/>
  <c r="AW476" i="18"/>
  <c r="Y476" i="19"/>
  <c r="AW476" i="19"/>
  <c r="AV100" i="9"/>
  <c r="Z476" i="18"/>
  <c r="AX476" i="18"/>
  <c r="Z476" i="19"/>
  <c r="AX476" i="19"/>
  <c r="AW100" i="9"/>
  <c r="R477" i="18"/>
  <c r="AP477" i="18"/>
  <c r="R477" i="19"/>
  <c r="AP477" i="19"/>
  <c r="AO101" i="9"/>
  <c r="S477" i="18"/>
  <c r="AQ477" i="18"/>
  <c r="S477" i="19"/>
  <c r="AQ477" i="19"/>
  <c r="AP101" i="9"/>
  <c r="T477" i="18"/>
  <c r="AR477" i="18"/>
  <c r="T477" i="19"/>
  <c r="AR477" i="19"/>
  <c r="AQ101" i="9"/>
  <c r="U477" i="18"/>
  <c r="AS477" i="18"/>
  <c r="U477" i="19"/>
  <c r="AS477" i="19"/>
  <c r="AR101" i="9"/>
  <c r="V477" i="18"/>
  <c r="AT477" i="18"/>
  <c r="V477" i="19"/>
  <c r="AT477" i="19"/>
  <c r="AS101" i="9"/>
  <c r="W477" i="18"/>
  <c r="AU477" i="18"/>
  <c r="W477" i="19"/>
  <c r="AU477" i="19"/>
  <c r="AT101" i="9"/>
  <c r="X477" i="18"/>
  <c r="AV477" i="18"/>
  <c r="X477" i="19"/>
  <c r="AV477" i="19"/>
  <c r="AU101" i="9"/>
  <c r="Y477" i="18"/>
  <c r="AW477" i="18"/>
  <c r="Y477" i="19"/>
  <c r="AW477" i="19"/>
  <c r="AV101" i="9"/>
  <c r="Z477" i="18"/>
  <c r="AX477" i="18"/>
  <c r="Z477" i="19"/>
  <c r="AX477" i="19"/>
  <c r="AW101" i="9"/>
  <c r="R478" i="18"/>
  <c r="AP478" i="18"/>
  <c r="R478" i="19"/>
  <c r="AP478" i="19"/>
  <c r="AO102" i="9"/>
  <c r="S478" i="18"/>
  <c r="AQ478" i="18"/>
  <c r="S478" i="19"/>
  <c r="AQ478" i="19"/>
  <c r="AP102" i="9"/>
  <c r="T478" i="18"/>
  <c r="AR478" i="18"/>
  <c r="T478" i="19"/>
  <c r="AR478" i="19"/>
  <c r="AQ102" i="9"/>
  <c r="U478" i="18"/>
  <c r="AS478" i="18"/>
  <c r="U478" i="19"/>
  <c r="AS478" i="19"/>
  <c r="AR102" i="9"/>
  <c r="V478" i="18"/>
  <c r="AT478" i="18"/>
  <c r="V478" i="19"/>
  <c r="AT478" i="19"/>
  <c r="AS102" i="9"/>
  <c r="W478" i="18"/>
  <c r="AU478" i="18"/>
  <c r="W478" i="19"/>
  <c r="AU478" i="19"/>
  <c r="AT102" i="9"/>
  <c r="X478" i="18"/>
  <c r="AV478" i="18"/>
  <c r="X478" i="19"/>
  <c r="AV478" i="19"/>
  <c r="AU102" i="9"/>
  <c r="Y478" i="18"/>
  <c r="AW478" i="18"/>
  <c r="Y478" i="19"/>
  <c r="AW478" i="19"/>
  <c r="AV102" i="9"/>
  <c r="Z478" i="18"/>
  <c r="AX478" i="18"/>
  <c r="Z478" i="19"/>
  <c r="AX478" i="19"/>
  <c r="AW102" i="9"/>
  <c r="R479" i="18"/>
  <c r="AP479" i="18"/>
  <c r="R479" i="19"/>
  <c r="AP479" i="19"/>
  <c r="AO103" i="9"/>
  <c r="S479" i="18"/>
  <c r="AQ479" i="18"/>
  <c r="S479" i="19"/>
  <c r="AQ479" i="19"/>
  <c r="AP103" i="9"/>
  <c r="T479" i="18"/>
  <c r="AR479" i="18"/>
  <c r="T479" i="19"/>
  <c r="AR479" i="19"/>
  <c r="AQ103" i="9"/>
  <c r="U479" i="18"/>
  <c r="AS479" i="18"/>
  <c r="U479" i="19"/>
  <c r="AS479" i="19"/>
  <c r="AR103" i="9"/>
  <c r="V479" i="18"/>
  <c r="AT479" i="18"/>
  <c r="V479" i="19"/>
  <c r="AT479" i="19"/>
  <c r="AS103" i="9"/>
  <c r="W479" i="18"/>
  <c r="AU479" i="18"/>
  <c r="W479" i="19"/>
  <c r="AU479" i="19"/>
  <c r="AT103" i="9"/>
  <c r="X479" i="18"/>
  <c r="AV479" i="18"/>
  <c r="X479" i="19"/>
  <c r="AV479" i="19"/>
  <c r="AU103" i="9"/>
  <c r="Y479" i="18"/>
  <c r="AW479" i="18"/>
  <c r="Y479" i="19"/>
  <c r="AW479" i="19"/>
  <c r="AV103" i="9"/>
  <c r="Z479" i="18"/>
  <c r="AX479" i="18"/>
  <c r="Z479" i="19"/>
  <c r="AX479" i="19"/>
  <c r="AW103" i="9"/>
  <c r="R480" i="18"/>
  <c r="AP480" i="18"/>
  <c r="R480" i="19"/>
  <c r="AP480" i="19"/>
  <c r="AO104" i="9"/>
  <c r="S480" i="18"/>
  <c r="AQ480" i="18"/>
  <c r="S480" i="19"/>
  <c r="AQ480" i="19"/>
  <c r="AP104" i="9"/>
  <c r="T480" i="18"/>
  <c r="AR480" i="18"/>
  <c r="T480" i="19"/>
  <c r="AR480" i="19"/>
  <c r="AQ104" i="9"/>
  <c r="U480" i="18"/>
  <c r="AS480" i="18"/>
  <c r="U480" i="19"/>
  <c r="AS480" i="19"/>
  <c r="AR104" i="9"/>
  <c r="V480" i="18"/>
  <c r="AT480" i="18"/>
  <c r="V480" i="19"/>
  <c r="AT480" i="19"/>
  <c r="AS104" i="9"/>
  <c r="W480" i="18"/>
  <c r="AU480" i="18"/>
  <c r="W480" i="19"/>
  <c r="AU480" i="19"/>
  <c r="AT104" i="9"/>
  <c r="X480" i="18"/>
  <c r="AV480" i="18"/>
  <c r="X480" i="19"/>
  <c r="AV480" i="19"/>
  <c r="AU104" i="9"/>
  <c r="Y480" i="18"/>
  <c r="AW480" i="18"/>
  <c r="Y480" i="19"/>
  <c r="AW480" i="19"/>
  <c r="AV104" i="9"/>
  <c r="Z480" i="18"/>
  <c r="AX480" i="18"/>
  <c r="Z480" i="19"/>
  <c r="AX480" i="19"/>
  <c r="AW104" i="9"/>
  <c r="R481" i="18"/>
  <c r="AP481" i="18"/>
  <c r="R481" i="19"/>
  <c r="AP481" i="19"/>
  <c r="AO105" i="9"/>
  <c r="S481" i="18"/>
  <c r="AQ481" i="18"/>
  <c r="S481" i="19"/>
  <c r="AQ481" i="19"/>
  <c r="AP105" i="9"/>
  <c r="T481" i="18"/>
  <c r="AR481" i="18"/>
  <c r="T481" i="19"/>
  <c r="AR481" i="19"/>
  <c r="AQ105" i="9"/>
  <c r="U481" i="18"/>
  <c r="AS481" i="18"/>
  <c r="U481" i="19"/>
  <c r="AS481" i="19"/>
  <c r="AR105" i="9"/>
  <c r="V481" i="18"/>
  <c r="AT481" i="18"/>
  <c r="V481" i="19"/>
  <c r="AT481" i="19"/>
  <c r="AS105" i="9"/>
  <c r="W481" i="18"/>
  <c r="AU481" i="18"/>
  <c r="W481" i="19"/>
  <c r="AU481" i="19"/>
  <c r="AT105" i="9"/>
  <c r="X481" i="18"/>
  <c r="AV481" i="18"/>
  <c r="X481" i="19"/>
  <c r="AV481" i="19"/>
  <c r="AU105" i="9"/>
  <c r="Y481" i="18"/>
  <c r="AW481" i="18"/>
  <c r="Y481" i="19"/>
  <c r="AW481" i="19"/>
  <c r="AV105" i="9"/>
  <c r="Z481" i="18"/>
  <c r="AX481" i="18"/>
  <c r="Z481" i="19"/>
  <c r="AX481" i="19"/>
  <c r="AW105" i="9"/>
  <c r="R482" i="18"/>
  <c r="AP482" i="18"/>
  <c r="R482" i="19"/>
  <c r="AP482" i="19"/>
  <c r="AO106" i="9"/>
  <c r="S482" i="18"/>
  <c r="AQ482" i="18"/>
  <c r="S482" i="19"/>
  <c r="AQ482" i="19"/>
  <c r="AP106" i="9"/>
  <c r="T482" i="18"/>
  <c r="AR482" i="18"/>
  <c r="T482" i="19"/>
  <c r="AR482" i="19"/>
  <c r="AQ106" i="9"/>
  <c r="U482" i="18"/>
  <c r="AS482" i="18"/>
  <c r="U482" i="19"/>
  <c r="AS482" i="19"/>
  <c r="AR106" i="9"/>
  <c r="V482" i="18"/>
  <c r="AT482" i="18"/>
  <c r="V482" i="19"/>
  <c r="AT482" i="19"/>
  <c r="AS106" i="9"/>
  <c r="W482" i="18"/>
  <c r="AU482" i="18"/>
  <c r="W482" i="19"/>
  <c r="AU482" i="19"/>
  <c r="AT106" i="9"/>
  <c r="X482" i="18"/>
  <c r="AV482" i="18"/>
  <c r="X482" i="19"/>
  <c r="AV482" i="19"/>
  <c r="AU106" i="9"/>
  <c r="Y482" i="18"/>
  <c r="AW482" i="18"/>
  <c r="Y482" i="19"/>
  <c r="AW482" i="19"/>
  <c r="AV106" i="9"/>
  <c r="Z482" i="18"/>
  <c r="AX482" i="18"/>
  <c r="Z482" i="19"/>
  <c r="AX482" i="19"/>
  <c r="AW106" i="9"/>
  <c r="R483" i="18"/>
  <c r="AP483" i="18"/>
  <c r="R483" i="19"/>
  <c r="AP483" i="19"/>
  <c r="AO107" i="9"/>
  <c r="S483" i="18"/>
  <c r="AQ483" i="18"/>
  <c r="S483" i="19"/>
  <c r="AQ483" i="19"/>
  <c r="AP107" i="9"/>
  <c r="T483" i="18"/>
  <c r="AR483" i="18"/>
  <c r="T483" i="19"/>
  <c r="AR483" i="19"/>
  <c r="AQ107" i="9"/>
  <c r="U483" i="18"/>
  <c r="AS483" i="18"/>
  <c r="U483" i="19"/>
  <c r="AS483" i="19"/>
  <c r="AR107" i="9"/>
  <c r="V483" i="18"/>
  <c r="AT483" i="18"/>
  <c r="V483" i="19"/>
  <c r="AT483" i="19"/>
  <c r="AS107" i="9"/>
  <c r="W483" i="18"/>
  <c r="AU483" i="18"/>
  <c r="W483" i="19"/>
  <c r="AU483" i="19"/>
  <c r="AT107" i="9"/>
  <c r="X483" i="18"/>
  <c r="AV483" i="18"/>
  <c r="X483" i="19"/>
  <c r="AV483" i="19"/>
  <c r="AU107" i="9"/>
  <c r="Y483" i="18"/>
  <c r="AW483" i="18"/>
  <c r="Y483" i="19"/>
  <c r="AW483" i="19"/>
  <c r="AV107" i="9"/>
  <c r="Z483" i="18"/>
  <c r="AX483" i="18"/>
  <c r="Z483" i="19"/>
  <c r="AX483" i="19"/>
  <c r="AW107" i="9"/>
  <c r="R484" i="18"/>
  <c r="AP484" i="18"/>
  <c r="R484" i="19"/>
  <c r="AP484" i="19"/>
  <c r="AO108" i="9"/>
  <c r="S484" i="18"/>
  <c r="AQ484" i="18"/>
  <c r="S484" i="19"/>
  <c r="AQ484" i="19"/>
  <c r="AP108" i="9"/>
  <c r="T484" i="18"/>
  <c r="AR484" i="18"/>
  <c r="T484" i="19"/>
  <c r="AR484" i="19"/>
  <c r="AQ108" i="9"/>
  <c r="U484" i="18"/>
  <c r="AS484" i="18"/>
  <c r="U484" i="19"/>
  <c r="AS484" i="19"/>
  <c r="AR108" i="9"/>
  <c r="V484" i="18"/>
  <c r="AT484" i="18"/>
  <c r="V484" i="19"/>
  <c r="AT484" i="19"/>
  <c r="AS108" i="9"/>
  <c r="W484" i="18"/>
  <c r="AU484" i="18"/>
  <c r="W484" i="19"/>
  <c r="AU484" i="19"/>
  <c r="AT108" i="9"/>
  <c r="X484" i="18"/>
  <c r="AV484" i="18"/>
  <c r="X484" i="19"/>
  <c r="AV484" i="19"/>
  <c r="AU108" i="9"/>
  <c r="Y484" i="18"/>
  <c r="AW484" i="18"/>
  <c r="Y484" i="19"/>
  <c r="AW484" i="19"/>
  <c r="AV108" i="9"/>
  <c r="Z484" i="18"/>
  <c r="AX484" i="18"/>
  <c r="Z484" i="19"/>
  <c r="AX484" i="19"/>
  <c r="AW108" i="9"/>
  <c r="R485" i="18"/>
  <c r="AP485" i="18"/>
  <c r="R485" i="19"/>
  <c r="AP485" i="19"/>
  <c r="AO109" i="9"/>
  <c r="S485" i="18"/>
  <c r="AQ485" i="18"/>
  <c r="S485" i="19"/>
  <c r="AQ485" i="19"/>
  <c r="AP109" i="9"/>
  <c r="T485" i="18"/>
  <c r="AR485" i="18"/>
  <c r="T485" i="19"/>
  <c r="AR485" i="19"/>
  <c r="AQ109" i="9"/>
  <c r="U485" i="18"/>
  <c r="AS485" i="18"/>
  <c r="U485" i="19"/>
  <c r="AS485" i="19"/>
  <c r="AR109" i="9"/>
  <c r="V485" i="18"/>
  <c r="AT485" i="18"/>
  <c r="V485" i="19"/>
  <c r="AT485" i="19"/>
  <c r="AS109" i="9"/>
  <c r="W485" i="18"/>
  <c r="AU485" i="18"/>
  <c r="W485" i="19"/>
  <c r="AU485" i="19"/>
  <c r="AT109" i="9"/>
  <c r="X485" i="18"/>
  <c r="AV485" i="18"/>
  <c r="X485" i="19"/>
  <c r="AV485" i="19"/>
  <c r="AU109" i="9"/>
  <c r="Y485" i="18"/>
  <c r="AW485" i="18"/>
  <c r="Y485" i="19"/>
  <c r="AW485" i="19"/>
  <c r="AV109" i="9"/>
  <c r="Z485" i="18"/>
  <c r="AX485" i="18"/>
  <c r="Z485" i="19"/>
  <c r="AX485" i="19"/>
  <c r="AW109" i="9"/>
  <c r="R486" i="18"/>
  <c r="AP486" i="18"/>
  <c r="R486" i="19"/>
  <c r="AP486" i="19"/>
  <c r="AO110" i="9"/>
  <c r="S486" i="18"/>
  <c r="AQ486" i="18"/>
  <c r="S486" i="19"/>
  <c r="AQ486" i="19"/>
  <c r="AP110" i="9"/>
  <c r="T486" i="18"/>
  <c r="AR486" i="18"/>
  <c r="T486" i="19"/>
  <c r="AR486" i="19"/>
  <c r="AQ110" i="9"/>
  <c r="U486" i="18"/>
  <c r="AS486" i="18"/>
  <c r="U486" i="19"/>
  <c r="AS486" i="19"/>
  <c r="AR110" i="9"/>
  <c r="V486" i="18"/>
  <c r="AT486" i="18"/>
  <c r="V486" i="19"/>
  <c r="AT486" i="19"/>
  <c r="AS110" i="9"/>
  <c r="W486" i="18"/>
  <c r="AU486" i="18"/>
  <c r="W486" i="19"/>
  <c r="AU486" i="19"/>
  <c r="AT110" i="9"/>
  <c r="X486" i="18"/>
  <c r="AV486" i="18"/>
  <c r="X486" i="19"/>
  <c r="AV486" i="19"/>
  <c r="AU110" i="9"/>
  <c r="Y486" i="18"/>
  <c r="AW486" i="18"/>
  <c r="Y486" i="19"/>
  <c r="AW486" i="19"/>
  <c r="AV110" i="9"/>
  <c r="Z486" i="18"/>
  <c r="AX486" i="18"/>
  <c r="Z486" i="19"/>
  <c r="AX486" i="19"/>
  <c r="AW110" i="9"/>
  <c r="R487" i="18"/>
  <c r="AP487" i="18"/>
  <c r="R487" i="19"/>
  <c r="AP487" i="19"/>
  <c r="AO111" i="9"/>
  <c r="S487" i="18"/>
  <c r="AQ487" i="18"/>
  <c r="S487" i="19"/>
  <c r="AQ487" i="19"/>
  <c r="AP111" i="9"/>
  <c r="T487" i="18"/>
  <c r="AR487" i="18"/>
  <c r="T487" i="19"/>
  <c r="AR487" i="19"/>
  <c r="AQ111" i="9"/>
  <c r="U487" i="18"/>
  <c r="AS487" i="18"/>
  <c r="U487" i="19"/>
  <c r="AS487" i="19"/>
  <c r="AR111" i="9"/>
  <c r="V487" i="18"/>
  <c r="AT487" i="18"/>
  <c r="V487" i="19"/>
  <c r="AT487" i="19"/>
  <c r="AS111" i="9"/>
  <c r="W487" i="18"/>
  <c r="AU487" i="18"/>
  <c r="W487" i="19"/>
  <c r="AU487" i="19"/>
  <c r="AT111" i="9"/>
  <c r="X487" i="18"/>
  <c r="AV487" i="18"/>
  <c r="X487" i="19"/>
  <c r="AV487" i="19"/>
  <c r="AU111" i="9"/>
  <c r="Y487" i="18"/>
  <c r="AW487" i="18"/>
  <c r="Y487" i="19"/>
  <c r="AW487" i="19"/>
  <c r="AV111" i="9"/>
  <c r="Z487" i="18"/>
  <c r="AX487" i="18"/>
  <c r="Z487" i="19"/>
  <c r="AX487" i="19"/>
  <c r="AW111" i="9"/>
  <c r="R488" i="18"/>
  <c r="AP488" i="18"/>
  <c r="R488" i="19"/>
  <c r="AP488" i="19"/>
  <c r="AO112" i="9"/>
  <c r="S488" i="18"/>
  <c r="AQ488" i="18"/>
  <c r="S488" i="19"/>
  <c r="AQ488" i="19"/>
  <c r="AP112" i="9"/>
  <c r="T488" i="18"/>
  <c r="AR488" i="18"/>
  <c r="T488" i="19"/>
  <c r="AR488" i="19"/>
  <c r="AQ112" i="9"/>
  <c r="U488" i="18"/>
  <c r="AS488" i="18"/>
  <c r="U488" i="19"/>
  <c r="AS488" i="19"/>
  <c r="AR112" i="9"/>
  <c r="V488" i="18"/>
  <c r="AT488" i="18"/>
  <c r="V488" i="19"/>
  <c r="AT488" i="19"/>
  <c r="AS112" i="9"/>
  <c r="W488" i="18"/>
  <c r="AU488" i="18"/>
  <c r="W488" i="19"/>
  <c r="AU488" i="19"/>
  <c r="AT112" i="9"/>
  <c r="X488" i="18"/>
  <c r="AV488" i="18"/>
  <c r="X488" i="19"/>
  <c r="AV488" i="19"/>
  <c r="AU112" i="9"/>
  <c r="Y488" i="18"/>
  <c r="AW488" i="18"/>
  <c r="Y488" i="19"/>
  <c r="AW488" i="19"/>
  <c r="AV112" i="9"/>
  <c r="Z488" i="18"/>
  <c r="AX488" i="18"/>
  <c r="Z488" i="19"/>
  <c r="AX488" i="19"/>
  <c r="AW112" i="9"/>
  <c r="R489" i="18"/>
  <c r="AP489" i="18"/>
  <c r="R489" i="19"/>
  <c r="AP489" i="19"/>
  <c r="AO113" i="9"/>
  <c r="S489" i="18"/>
  <c r="AQ489" i="18"/>
  <c r="S489" i="19"/>
  <c r="AQ489" i="19"/>
  <c r="AP113" i="9"/>
  <c r="T489" i="18"/>
  <c r="AR489" i="18"/>
  <c r="T489" i="19"/>
  <c r="AR489" i="19"/>
  <c r="AQ113" i="9"/>
  <c r="U489" i="18"/>
  <c r="AS489" i="18"/>
  <c r="U489" i="19"/>
  <c r="AS489" i="19"/>
  <c r="AR113" i="9"/>
  <c r="V489" i="18"/>
  <c r="AT489" i="18"/>
  <c r="V489" i="19"/>
  <c r="AT489" i="19"/>
  <c r="AS113" i="9"/>
  <c r="W489" i="18"/>
  <c r="AU489" i="18"/>
  <c r="W489" i="19"/>
  <c r="AU489" i="19"/>
  <c r="AT113" i="9"/>
  <c r="X489" i="18"/>
  <c r="AV489" i="18"/>
  <c r="X489" i="19"/>
  <c r="AV489" i="19"/>
  <c r="AU113" i="9"/>
  <c r="Y489" i="18"/>
  <c r="AW489" i="18"/>
  <c r="Y489" i="19"/>
  <c r="AW489" i="19"/>
  <c r="AV113" i="9"/>
  <c r="Z489" i="18"/>
  <c r="AX489" i="18"/>
  <c r="Z489" i="19"/>
  <c r="AX489" i="19"/>
  <c r="AW113" i="9"/>
  <c r="R490" i="18"/>
  <c r="AP490" i="18"/>
  <c r="R490" i="19"/>
  <c r="AP490" i="19"/>
  <c r="AO114" i="9"/>
  <c r="S490" i="18"/>
  <c r="AQ490" i="18"/>
  <c r="S490" i="19"/>
  <c r="AQ490" i="19"/>
  <c r="AP114" i="9"/>
  <c r="T490" i="18"/>
  <c r="AR490" i="18"/>
  <c r="T490" i="19"/>
  <c r="AR490" i="19"/>
  <c r="AQ114" i="9"/>
  <c r="U490" i="18"/>
  <c r="AS490" i="18"/>
  <c r="U490" i="19"/>
  <c r="AS490" i="19"/>
  <c r="AR114" i="9"/>
  <c r="V490" i="18"/>
  <c r="AT490" i="18"/>
  <c r="V490" i="19"/>
  <c r="AT490" i="19"/>
  <c r="AS114" i="9"/>
  <c r="W490" i="18"/>
  <c r="AU490" i="18"/>
  <c r="W490" i="19"/>
  <c r="AU490" i="19"/>
  <c r="AT114" i="9"/>
  <c r="X490" i="18"/>
  <c r="AV490" i="18"/>
  <c r="X490" i="19"/>
  <c r="AV490" i="19"/>
  <c r="AU114" i="9"/>
  <c r="Y490" i="18"/>
  <c r="AW490" i="18"/>
  <c r="Y490" i="19"/>
  <c r="AW490" i="19"/>
  <c r="AV114" i="9"/>
  <c r="Z490" i="18"/>
  <c r="AX490" i="18"/>
  <c r="Z490" i="19"/>
  <c r="AX490" i="19"/>
  <c r="AW114" i="9"/>
  <c r="R491" i="18"/>
  <c r="AP491" i="18"/>
  <c r="R491" i="19"/>
  <c r="AP491" i="19"/>
  <c r="AO115" i="9"/>
  <c r="S491" i="18"/>
  <c r="AQ491" i="18"/>
  <c r="S491" i="19"/>
  <c r="AQ491" i="19"/>
  <c r="AP115" i="9"/>
  <c r="T491" i="18"/>
  <c r="AR491" i="18"/>
  <c r="T491" i="19"/>
  <c r="AR491" i="19"/>
  <c r="AQ115" i="9"/>
  <c r="U491" i="18"/>
  <c r="AS491" i="18"/>
  <c r="U491" i="19"/>
  <c r="AS491" i="19"/>
  <c r="AR115" i="9"/>
  <c r="V491" i="18"/>
  <c r="AT491" i="18"/>
  <c r="V491" i="19"/>
  <c r="AT491" i="19"/>
  <c r="AS115" i="9"/>
  <c r="W491" i="18"/>
  <c r="AU491" i="18"/>
  <c r="W491" i="19"/>
  <c r="AU491" i="19"/>
  <c r="AT115" i="9"/>
  <c r="X491" i="18"/>
  <c r="AV491" i="18"/>
  <c r="X491" i="19"/>
  <c r="AV491" i="19"/>
  <c r="AU115" i="9"/>
  <c r="Y491" i="18"/>
  <c r="AW491" i="18"/>
  <c r="Y491" i="19"/>
  <c r="AW491" i="19"/>
  <c r="AV115" i="9"/>
  <c r="Z491" i="18"/>
  <c r="AX491" i="18"/>
  <c r="Z491" i="19"/>
  <c r="AX491" i="19"/>
  <c r="AW115" i="9"/>
  <c r="R492" i="18"/>
  <c r="AP492" i="18"/>
  <c r="R492" i="19"/>
  <c r="AP492" i="19"/>
  <c r="AO116" i="9"/>
  <c r="S492" i="18"/>
  <c r="AQ492" i="18"/>
  <c r="S492" i="19"/>
  <c r="AQ492" i="19"/>
  <c r="AP116" i="9"/>
  <c r="T492" i="18"/>
  <c r="AR492" i="18"/>
  <c r="T492" i="19"/>
  <c r="AR492" i="19"/>
  <c r="AQ116" i="9"/>
  <c r="U492" i="18"/>
  <c r="AS492" i="18"/>
  <c r="U492" i="19"/>
  <c r="AS492" i="19"/>
  <c r="AR116" i="9"/>
  <c r="V492" i="18"/>
  <c r="AT492" i="18"/>
  <c r="V492" i="19"/>
  <c r="AT492" i="19"/>
  <c r="AS116" i="9"/>
  <c r="W492" i="18"/>
  <c r="AU492" i="18"/>
  <c r="W492" i="19"/>
  <c r="AU492" i="19"/>
  <c r="AT116" i="9"/>
  <c r="X492" i="18"/>
  <c r="AV492" i="18"/>
  <c r="X492" i="19"/>
  <c r="AV492" i="19"/>
  <c r="AU116" i="9"/>
  <c r="Y492" i="18"/>
  <c r="AW492" i="18"/>
  <c r="Y492" i="19"/>
  <c r="AW492" i="19"/>
  <c r="AV116" i="9"/>
  <c r="Z492" i="18"/>
  <c r="AX492" i="18"/>
  <c r="Z492" i="19"/>
  <c r="AX492" i="19"/>
  <c r="AW116" i="9"/>
  <c r="R493" i="18"/>
  <c r="AP493" i="18"/>
  <c r="R493" i="19"/>
  <c r="AP493" i="19"/>
  <c r="AO117" i="9"/>
  <c r="S493" i="18"/>
  <c r="AQ493" i="18"/>
  <c r="S493" i="19"/>
  <c r="AQ493" i="19"/>
  <c r="AP117" i="9"/>
  <c r="T493" i="18"/>
  <c r="AR493" i="18"/>
  <c r="T493" i="19"/>
  <c r="AR493" i="19"/>
  <c r="AQ117" i="9"/>
  <c r="U493" i="18"/>
  <c r="AS493" i="18"/>
  <c r="U493" i="19"/>
  <c r="AS493" i="19"/>
  <c r="AR117" i="9"/>
  <c r="V493" i="18"/>
  <c r="AT493" i="18"/>
  <c r="V493" i="19"/>
  <c r="AT493" i="19"/>
  <c r="AS117" i="9"/>
  <c r="W493" i="18"/>
  <c r="AU493" i="18"/>
  <c r="W493" i="19"/>
  <c r="AU493" i="19"/>
  <c r="AT117" i="9"/>
  <c r="X493" i="18"/>
  <c r="AV493" i="18"/>
  <c r="X493" i="19"/>
  <c r="AV493" i="19"/>
  <c r="AU117" i="9"/>
  <c r="Y493" i="18"/>
  <c r="AW493" i="18"/>
  <c r="Y493" i="19"/>
  <c r="AW493" i="19"/>
  <c r="AV117" i="9"/>
  <c r="Z493" i="18"/>
  <c r="AX493" i="18"/>
  <c r="Z493" i="19"/>
  <c r="AX493" i="19"/>
  <c r="AW117" i="9"/>
  <c r="R494" i="18"/>
  <c r="AP494" i="18"/>
  <c r="R494" i="19"/>
  <c r="AP494" i="19"/>
  <c r="AO118" i="9"/>
  <c r="S494" i="18"/>
  <c r="AQ494" i="18"/>
  <c r="S494" i="19"/>
  <c r="AQ494" i="19"/>
  <c r="AP118" i="9"/>
  <c r="T494" i="18"/>
  <c r="AR494" i="18"/>
  <c r="T494" i="19"/>
  <c r="AR494" i="19"/>
  <c r="AQ118" i="9"/>
  <c r="U494" i="18"/>
  <c r="AS494" i="18"/>
  <c r="U494" i="19"/>
  <c r="AS494" i="19"/>
  <c r="AR118" i="9"/>
  <c r="V494" i="18"/>
  <c r="AT494" i="18"/>
  <c r="V494" i="19"/>
  <c r="AT494" i="19"/>
  <c r="AS118" i="9"/>
  <c r="W494" i="18"/>
  <c r="AU494" i="18"/>
  <c r="W494" i="19"/>
  <c r="AU494" i="19"/>
  <c r="AT118" i="9"/>
  <c r="X494" i="18"/>
  <c r="AV494" i="18"/>
  <c r="X494" i="19"/>
  <c r="AV494" i="19"/>
  <c r="AU118" i="9"/>
  <c r="Y494" i="18"/>
  <c r="AW494" i="18"/>
  <c r="Y494" i="19"/>
  <c r="AW494" i="19"/>
  <c r="AV118" i="9"/>
  <c r="Z494" i="18"/>
  <c r="AX494" i="18"/>
  <c r="Z494" i="19"/>
  <c r="AX494" i="19"/>
  <c r="AW118" i="9"/>
  <c r="R495" i="18"/>
  <c r="AP495" i="18"/>
  <c r="R495" i="19"/>
  <c r="AP495" i="19"/>
  <c r="AO119" i="9"/>
  <c r="S495" i="18"/>
  <c r="AQ495" i="18"/>
  <c r="S495" i="19"/>
  <c r="AQ495" i="19"/>
  <c r="AP119" i="9"/>
  <c r="T495" i="18"/>
  <c r="AR495" i="18"/>
  <c r="T495" i="19"/>
  <c r="AR495" i="19"/>
  <c r="AQ119" i="9"/>
  <c r="U495" i="18"/>
  <c r="AS495" i="18"/>
  <c r="U495" i="19"/>
  <c r="AS495" i="19"/>
  <c r="AR119" i="9"/>
  <c r="V495" i="18"/>
  <c r="AT495" i="18"/>
  <c r="V495" i="19"/>
  <c r="AT495" i="19"/>
  <c r="AS119" i="9"/>
  <c r="W495" i="18"/>
  <c r="AU495" i="18"/>
  <c r="W495" i="19"/>
  <c r="AU495" i="19"/>
  <c r="AT119" i="9"/>
  <c r="X495" i="18"/>
  <c r="AV495" i="18"/>
  <c r="X495" i="19"/>
  <c r="AV495" i="19"/>
  <c r="AU119" i="9"/>
  <c r="Y495" i="18"/>
  <c r="AW495" i="18"/>
  <c r="Y495" i="19"/>
  <c r="AW495" i="19"/>
  <c r="AV119" i="9"/>
  <c r="Z495" i="18"/>
  <c r="AX495" i="18"/>
  <c r="Z495" i="19"/>
  <c r="AX495" i="19"/>
  <c r="AW119" i="9"/>
  <c r="R496" i="18"/>
  <c r="AP496" i="18"/>
  <c r="R496" i="19"/>
  <c r="AP496" i="19"/>
  <c r="AO120" i="9"/>
  <c r="S496" i="18"/>
  <c r="AQ496" i="18"/>
  <c r="S496" i="19"/>
  <c r="AQ496" i="19"/>
  <c r="AP120" i="9"/>
  <c r="T496" i="18"/>
  <c r="AR496" i="18"/>
  <c r="T496" i="19"/>
  <c r="AR496" i="19"/>
  <c r="AQ120" i="9"/>
  <c r="U496" i="18"/>
  <c r="AS496" i="18"/>
  <c r="U496" i="19"/>
  <c r="AS496" i="19"/>
  <c r="AR120" i="9"/>
  <c r="V496" i="18"/>
  <c r="AT496" i="18"/>
  <c r="V496" i="19"/>
  <c r="AT496" i="19"/>
  <c r="AS120" i="9"/>
  <c r="W496" i="18"/>
  <c r="AU496" i="18"/>
  <c r="W496" i="19"/>
  <c r="AU496" i="19"/>
  <c r="AT120" i="9"/>
  <c r="X496" i="18"/>
  <c r="AV496" i="18"/>
  <c r="X496" i="19"/>
  <c r="AV496" i="19"/>
  <c r="AU120" i="9"/>
  <c r="Y496" i="18"/>
  <c r="AW496" i="18"/>
  <c r="Y496" i="19"/>
  <c r="AW496" i="19"/>
  <c r="AV120" i="9"/>
  <c r="Z496" i="18"/>
  <c r="AX496" i="18"/>
  <c r="Z496" i="19"/>
  <c r="AX496" i="19"/>
  <c r="AW120" i="9"/>
  <c r="R497" i="18"/>
  <c r="AP497" i="18"/>
  <c r="R497" i="19"/>
  <c r="AP497" i="19"/>
  <c r="AO121" i="9"/>
  <c r="S497" i="18"/>
  <c r="AQ497" i="18"/>
  <c r="S497" i="19"/>
  <c r="AQ497" i="19"/>
  <c r="AP121" i="9"/>
  <c r="T497" i="18"/>
  <c r="AR497" i="18"/>
  <c r="T497" i="19"/>
  <c r="AR497" i="19"/>
  <c r="AQ121" i="9"/>
  <c r="U497" i="18"/>
  <c r="AS497" i="18"/>
  <c r="U497" i="19"/>
  <c r="AS497" i="19"/>
  <c r="AR121" i="9"/>
  <c r="V497" i="18"/>
  <c r="AT497" i="18"/>
  <c r="V497" i="19"/>
  <c r="AT497" i="19"/>
  <c r="AS121" i="9"/>
  <c r="W497" i="18"/>
  <c r="AU497" i="18"/>
  <c r="W497" i="19"/>
  <c r="AU497" i="19"/>
  <c r="AT121" i="9"/>
  <c r="X497" i="18"/>
  <c r="AV497" i="18"/>
  <c r="X497" i="19"/>
  <c r="AV497" i="19"/>
  <c r="AU121" i="9"/>
  <c r="Y497" i="18"/>
  <c r="AW497" i="18"/>
  <c r="Y497" i="19"/>
  <c r="AW497" i="19"/>
  <c r="AV121" i="9"/>
  <c r="Z497" i="18"/>
  <c r="AX497" i="18"/>
  <c r="Z497" i="19"/>
  <c r="AX497" i="19"/>
  <c r="AW121" i="9"/>
  <c r="R498" i="18"/>
  <c r="AP498" i="18"/>
  <c r="R498" i="19"/>
  <c r="AP498" i="19"/>
  <c r="AO122" i="9"/>
  <c r="S498" i="18"/>
  <c r="AQ498" i="18"/>
  <c r="S498" i="19"/>
  <c r="AQ498" i="19"/>
  <c r="AP122" i="9"/>
  <c r="T498" i="18"/>
  <c r="AR498" i="18"/>
  <c r="T498" i="19"/>
  <c r="AR498" i="19"/>
  <c r="AQ122" i="9"/>
  <c r="U498" i="18"/>
  <c r="AS498" i="18"/>
  <c r="U498" i="19"/>
  <c r="AS498" i="19"/>
  <c r="AR122" i="9"/>
  <c r="V498" i="18"/>
  <c r="AT498" i="18"/>
  <c r="V498" i="19"/>
  <c r="AT498" i="19"/>
  <c r="AS122" i="9"/>
  <c r="W498" i="18"/>
  <c r="AU498" i="18"/>
  <c r="W498" i="19"/>
  <c r="AU498" i="19"/>
  <c r="AT122" i="9"/>
  <c r="X498" i="18"/>
  <c r="AV498" i="18"/>
  <c r="X498" i="19"/>
  <c r="AV498" i="19"/>
  <c r="AU122" i="9"/>
  <c r="Y498" i="18"/>
  <c r="AW498" i="18"/>
  <c r="Y498" i="19"/>
  <c r="AW498" i="19"/>
  <c r="AV122" i="9"/>
  <c r="Z498" i="18"/>
  <c r="AX498" i="18"/>
  <c r="Z498" i="19"/>
  <c r="AX498" i="19"/>
  <c r="AW122" i="9"/>
  <c r="R499" i="18"/>
  <c r="AP499" i="18"/>
  <c r="R499" i="19"/>
  <c r="AP499" i="19"/>
  <c r="AO123" i="9"/>
  <c r="S499" i="18"/>
  <c r="AQ499" i="18"/>
  <c r="S499" i="19"/>
  <c r="AQ499" i="19"/>
  <c r="AP123" i="9"/>
  <c r="T499" i="18"/>
  <c r="AR499" i="18"/>
  <c r="T499" i="19"/>
  <c r="AR499" i="19"/>
  <c r="AQ123" i="9"/>
  <c r="U499" i="18"/>
  <c r="AS499" i="18"/>
  <c r="U499" i="19"/>
  <c r="AS499" i="19"/>
  <c r="AR123" i="9"/>
  <c r="V499" i="18"/>
  <c r="AT499" i="18"/>
  <c r="V499" i="19"/>
  <c r="AT499" i="19"/>
  <c r="AS123" i="9"/>
  <c r="W499" i="18"/>
  <c r="AU499" i="18"/>
  <c r="W499" i="19"/>
  <c r="AU499" i="19"/>
  <c r="AT123" i="9"/>
  <c r="X499" i="18"/>
  <c r="AV499" i="18"/>
  <c r="X499" i="19"/>
  <c r="AV499" i="19"/>
  <c r="AU123" i="9"/>
  <c r="Y499" i="18"/>
  <c r="AW499" i="18"/>
  <c r="Y499" i="19"/>
  <c r="AW499" i="19"/>
  <c r="AV123" i="9"/>
  <c r="Z499" i="18"/>
  <c r="AX499" i="18"/>
  <c r="Z499" i="19"/>
  <c r="AX499" i="19"/>
  <c r="AW123" i="9"/>
  <c r="R500" i="18"/>
  <c r="AP500" i="18"/>
  <c r="R500" i="19"/>
  <c r="AP500" i="19"/>
  <c r="AO124" i="9"/>
  <c r="S500" i="18"/>
  <c r="AQ500" i="18"/>
  <c r="S500" i="19"/>
  <c r="AQ500" i="19"/>
  <c r="AP124" i="9"/>
  <c r="T500" i="18"/>
  <c r="AR500" i="18"/>
  <c r="T500" i="19"/>
  <c r="AR500" i="19"/>
  <c r="AQ124" i="9"/>
  <c r="U500" i="18"/>
  <c r="AS500" i="18"/>
  <c r="U500" i="19"/>
  <c r="AS500" i="19"/>
  <c r="AR124" i="9"/>
  <c r="V500" i="18"/>
  <c r="AT500" i="18"/>
  <c r="V500" i="19"/>
  <c r="AT500" i="19"/>
  <c r="AS124" i="9"/>
  <c r="W500" i="18"/>
  <c r="AU500" i="18"/>
  <c r="W500" i="19"/>
  <c r="AU500" i="19"/>
  <c r="AT124" i="9"/>
  <c r="X500" i="18"/>
  <c r="AV500" i="18"/>
  <c r="X500" i="19"/>
  <c r="AV500" i="19"/>
  <c r="AU124" i="9"/>
  <c r="Y500" i="18"/>
  <c r="AW500" i="18"/>
  <c r="Y500" i="19"/>
  <c r="AW500" i="19"/>
  <c r="AV124" i="9"/>
  <c r="Z500" i="18"/>
  <c r="AX500" i="18"/>
  <c r="Z500" i="19"/>
  <c r="AX500" i="19"/>
  <c r="AW124" i="9"/>
  <c r="R501" i="18"/>
  <c r="AP501" i="18"/>
  <c r="R501" i="19"/>
  <c r="AP501" i="19"/>
  <c r="AO125" i="9"/>
  <c r="S501" i="18"/>
  <c r="AQ501" i="18"/>
  <c r="S501" i="19"/>
  <c r="AQ501" i="19"/>
  <c r="AP125" i="9"/>
  <c r="T501" i="18"/>
  <c r="AR501" i="18"/>
  <c r="T501" i="19"/>
  <c r="AR501" i="19"/>
  <c r="AQ125" i="9"/>
  <c r="U501" i="18"/>
  <c r="AS501" i="18"/>
  <c r="U501" i="19"/>
  <c r="AS501" i="19"/>
  <c r="AR125" i="9"/>
  <c r="V501" i="18"/>
  <c r="AT501" i="18"/>
  <c r="V501" i="19"/>
  <c r="AT501" i="19"/>
  <c r="AS125" i="9"/>
  <c r="W501" i="18"/>
  <c r="AU501" i="18"/>
  <c r="W501" i="19"/>
  <c r="AU501" i="19"/>
  <c r="AT125" i="9"/>
  <c r="X501" i="18"/>
  <c r="AV501" i="18"/>
  <c r="X501" i="19"/>
  <c r="AV501" i="19"/>
  <c r="AU125" i="9"/>
  <c r="Y501" i="18"/>
  <c r="AW501" i="18"/>
  <c r="Y501" i="19"/>
  <c r="AW501" i="19"/>
  <c r="AV125" i="9"/>
  <c r="Z501" i="18"/>
  <c r="AX501" i="18"/>
  <c r="Z501" i="19"/>
  <c r="AX501" i="19"/>
  <c r="AW125" i="9"/>
  <c r="R502" i="18"/>
  <c r="AP502" i="18"/>
  <c r="R502" i="19"/>
  <c r="AP502" i="19"/>
  <c r="AO126" i="9"/>
  <c r="S502" i="18"/>
  <c r="AQ502" i="18"/>
  <c r="S502" i="19"/>
  <c r="AQ502" i="19"/>
  <c r="AP126" i="9"/>
  <c r="T502" i="18"/>
  <c r="AR502" i="18"/>
  <c r="T502" i="19"/>
  <c r="AR502" i="19"/>
  <c r="AQ126" i="9"/>
  <c r="U502" i="18"/>
  <c r="AS502" i="18"/>
  <c r="U502" i="19"/>
  <c r="AS502" i="19"/>
  <c r="AR126" i="9"/>
  <c r="V502" i="18"/>
  <c r="AT502" i="18"/>
  <c r="V502" i="19"/>
  <c r="AT502" i="19"/>
  <c r="AS126" i="9"/>
  <c r="W502" i="18"/>
  <c r="AU502" i="18"/>
  <c r="W502" i="19"/>
  <c r="AU502" i="19"/>
  <c r="AT126" i="9"/>
  <c r="X502" i="18"/>
  <c r="AV502" i="18"/>
  <c r="X502" i="19"/>
  <c r="AV502" i="19"/>
  <c r="AU126" i="9"/>
  <c r="Y502" i="18"/>
  <c r="AW502" i="18"/>
  <c r="Y502" i="19"/>
  <c r="AW502" i="19"/>
  <c r="AV126" i="9"/>
  <c r="Z502" i="18"/>
  <c r="AX502" i="18"/>
  <c r="Z502" i="19"/>
  <c r="AX502" i="19"/>
  <c r="AW126" i="9"/>
  <c r="R503" i="18"/>
  <c r="AP503" i="18"/>
  <c r="R503" i="19"/>
  <c r="AP503" i="19"/>
  <c r="AO127" i="9"/>
  <c r="S503" i="18"/>
  <c r="AQ503" i="18"/>
  <c r="S503" i="19"/>
  <c r="AQ503" i="19"/>
  <c r="AP127" i="9"/>
  <c r="T503" i="18"/>
  <c r="AR503" i="18"/>
  <c r="T503" i="19"/>
  <c r="AR503" i="19"/>
  <c r="AQ127" i="9"/>
  <c r="U503" i="18"/>
  <c r="AS503" i="18"/>
  <c r="U503" i="19"/>
  <c r="AS503" i="19"/>
  <c r="AR127" i="9"/>
  <c r="V503" i="18"/>
  <c r="AT503" i="18"/>
  <c r="V503" i="19"/>
  <c r="AT503" i="19"/>
  <c r="AS127" i="9"/>
  <c r="W503" i="18"/>
  <c r="AU503" i="18"/>
  <c r="W503" i="19"/>
  <c r="AU503" i="19"/>
  <c r="AT127" i="9"/>
  <c r="X503" i="18"/>
  <c r="AV503" i="18"/>
  <c r="X503" i="19"/>
  <c r="AV503" i="19"/>
  <c r="AU127" i="9"/>
  <c r="Y503" i="18"/>
  <c r="AW503" i="18"/>
  <c r="Y503" i="19"/>
  <c r="AW503" i="19"/>
  <c r="AV127" i="9"/>
  <c r="Z503" i="18"/>
  <c r="AX503" i="18"/>
  <c r="Z503" i="19"/>
  <c r="AX503" i="19"/>
  <c r="AW127" i="9"/>
  <c r="R504" i="18"/>
  <c r="AP504" i="18"/>
  <c r="R504" i="19"/>
  <c r="AP504" i="19"/>
  <c r="AO128" i="9"/>
  <c r="S504" i="18"/>
  <c r="AQ504" i="18"/>
  <c r="S504" i="19"/>
  <c r="AQ504" i="19"/>
  <c r="AP128" i="9"/>
  <c r="T504" i="18"/>
  <c r="AR504" i="18"/>
  <c r="T504" i="19"/>
  <c r="AR504" i="19"/>
  <c r="AQ128" i="9"/>
  <c r="U504" i="18"/>
  <c r="AS504" i="18"/>
  <c r="U504" i="19"/>
  <c r="AS504" i="19"/>
  <c r="AR128" i="9"/>
  <c r="V504" i="18"/>
  <c r="AT504" i="18"/>
  <c r="V504" i="19"/>
  <c r="AT504" i="19"/>
  <c r="AS128" i="9"/>
  <c r="W504" i="18"/>
  <c r="AU504" i="18"/>
  <c r="W504" i="19"/>
  <c r="AU504" i="19"/>
  <c r="AT128" i="9"/>
  <c r="X504" i="18"/>
  <c r="AV504" i="18"/>
  <c r="X504" i="19"/>
  <c r="AV504" i="19"/>
  <c r="AU128" i="9"/>
  <c r="Y504" i="18"/>
  <c r="AW504" i="18"/>
  <c r="Y504" i="19"/>
  <c r="AW504" i="19"/>
  <c r="AV128" i="9"/>
  <c r="Z504" i="18"/>
  <c r="AX504" i="18"/>
  <c r="Z504" i="19"/>
  <c r="AX504" i="19"/>
  <c r="AW128" i="9"/>
  <c r="R505" i="18"/>
  <c r="AP505" i="18"/>
  <c r="R505" i="19"/>
  <c r="AP505" i="19"/>
  <c r="AO129" i="9"/>
  <c r="S505" i="18"/>
  <c r="AQ505" i="18"/>
  <c r="S505" i="19"/>
  <c r="AQ505" i="19"/>
  <c r="AP129" i="9"/>
  <c r="T505" i="18"/>
  <c r="AR505" i="18"/>
  <c r="T505" i="19"/>
  <c r="AR505" i="19"/>
  <c r="AQ129" i="9"/>
  <c r="U505" i="18"/>
  <c r="AS505" i="18"/>
  <c r="U505" i="19"/>
  <c r="AS505" i="19"/>
  <c r="AR129" i="9"/>
  <c r="V505" i="18"/>
  <c r="AT505" i="18"/>
  <c r="V505" i="19"/>
  <c r="AT505" i="19"/>
  <c r="AS129" i="9"/>
  <c r="W505" i="18"/>
  <c r="AU505" i="18"/>
  <c r="W505" i="19"/>
  <c r="AU505" i="19"/>
  <c r="AT129" i="9"/>
  <c r="X505" i="18"/>
  <c r="AV505" i="18"/>
  <c r="X505" i="19"/>
  <c r="AV505" i="19"/>
  <c r="AU129" i="9"/>
  <c r="Y505" i="18"/>
  <c r="AW505" i="18"/>
  <c r="Y505" i="19"/>
  <c r="AW505" i="19"/>
  <c r="AV129" i="9"/>
  <c r="Z505" i="18"/>
  <c r="AX505" i="18"/>
  <c r="Z505" i="19"/>
  <c r="AX505" i="19"/>
  <c r="AW129" i="9"/>
  <c r="R506" i="18"/>
  <c r="AP506" i="18"/>
  <c r="R506" i="19"/>
  <c r="AP506" i="19"/>
  <c r="AO130" i="9"/>
  <c r="S506" i="18"/>
  <c r="AQ506" i="18"/>
  <c r="S506" i="19"/>
  <c r="AQ506" i="19"/>
  <c r="AP130" i="9"/>
  <c r="T506" i="18"/>
  <c r="AR506" i="18"/>
  <c r="T506" i="19"/>
  <c r="AR506" i="19"/>
  <c r="AQ130" i="9"/>
  <c r="U506" i="18"/>
  <c r="AS506" i="18"/>
  <c r="U506" i="19"/>
  <c r="AS506" i="19"/>
  <c r="AR130" i="9"/>
  <c r="V506" i="18"/>
  <c r="AT506" i="18"/>
  <c r="V506" i="19"/>
  <c r="AT506" i="19"/>
  <c r="AS130" i="9"/>
  <c r="W506" i="18"/>
  <c r="AU506" i="18"/>
  <c r="W506" i="19"/>
  <c r="AU506" i="19"/>
  <c r="AT130" i="9"/>
  <c r="X506" i="18"/>
  <c r="AV506" i="18"/>
  <c r="X506" i="19"/>
  <c r="AV506" i="19"/>
  <c r="AU130" i="9"/>
  <c r="Y506" i="18"/>
  <c r="AW506" i="18"/>
  <c r="Y506" i="19"/>
  <c r="AW506" i="19"/>
  <c r="AV130" i="9"/>
  <c r="Z506" i="18"/>
  <c r="AX506" i="18"/>
  <c r="Z506" i="19"/>
  <c r="AX506" i="19"/>
  <c r="AW130" i="9"/>
  <c r="R507" i="18"/>
  <c r="AP507" i="18"/>
  <c r="R507" i="19"/>
  <c r="AP507" i="19"/>
  <c r="AO131" i="9"/>
  <c r="S507" i="18"/>
  <c r="AQ507" i="18"/>
  <c r="S507" i="19"/>
  <c r="AQ507" i="19"/>
  <c r="AP131" i="9"/>
  <c r="T507" i="18"/>
  <c r="AR507" i="18"/>
  <c r="T507" i="19"/>
  <c r="AR507" i="19"/>
  <c r="AQ131" i="9"/>
  <c r="U507" i="18"/>
  <c r="AS507" i="18"/>
  <c r="U507" i="19"/>
  <c r="AS507" i="19"/>
  <c r="AR131" i="9"/>
  <c r="V507" i="18"/>
  <c r="AT507" i="18"/>
  <c r="V507" i="19"/>
  <c r="AT507" i="19"/>
  <c r="AS131" i="9"/>
  <c r="W507" i="18"/>
  <c r="AU507" i="18"/>
  <c r="W507" i="19"/>
  <c r="AU507" i="19"/>
  <c r="AT131" i="9"/>
  <c r="X507" i="18"/>
  <c r="AV507" i="18"/>
  <c r="X507" i="19"/>
  <c r="AV507" i="19"/>
  <c r="AU131" i="9"/>
  <c r="Y507" i="18"/>
  <c r="AW507" i="18"/>
  <c r="Y507" i="19"/>
  <c r="AW507" i="19"/>
  <c r="AV131" i="9"/>
  <c r="Z507" i="18"/>
  <c r="AX507" i="18"/>
  <c r="Z507" i="19"/>
  <c r="AX507" i="19"/>
  <c r="AW131" i="9"/>
  <c r="R508" i="18"/>
  <c r="AP508" i="18"/>
  <c r="R508" i="19"/>
  <c r="AP508" i="19"/>
  <c r="AO132" i="9"/>
  <c r="S508" i="18"/>
  <c r="AQ508" i="18"/>
  <c r="S508" i="19"/>
  <c r="AQ508" i="19"/>
  <c r="AP132" i="9"/>
  <c r="T508" i="18"/>
  <c r="AR508" i="18"/>
  <c r="T508" i="19"/>
  <c r="AR508" i="19"/>
  <c r="AQ132" i="9"/>
  <c r="U508" i="18"/>
  <c r="AS508" i="18"/>
  <c r="U508" i="19"/>
  <c r="AS508" i="19"/>
  <c r="AR132" i="9"/>
  <c r="V508" i="18"/>
  <c r="AT508" i="18"/>
  <c r="V508" i="19"/>
  <c r="AT508" i="19"/>
  <c r="AS132" i="9"/>
  <c r="W508" i="18"/>
  <c r="AU508" i="18"/>
  <c r="W508" i="19"/>
  <c r="AU508" i="19"/>
  <c r="AT132" i="9"/>
  <c r="X508" i="18"/>
  <c r="AV508" i="18"/>
  <c r="X508" i="19"/>
  <c r="AV508" i="19"/>
  <c r="AU132" i="9"/>
  <c r="Y508" i="18"/>
  <c r="AW508" i="18"/>
  <c r="Y508" i="19"/>
  <c r="AW508" i="19"/>
  <c r="AV132" i="9"/>
  <c r="Z508" i="18"/>
  <c r="AX508" i="18"/>
  <c r="Z508" i="19"/>
  <c r="AX508" i="19"/>
  <c r="AW132" i="9"/>
  <c r="R509" i="18"/>
  <c r="AP509" i="18"/>
  <c r="R509" i="19"/>
  <c r="AP509" i="19"/>
  <c r="AO133" i="9"/>
  <c r="S509" i="18"/>
  <c r="AQ509" i="18"/>
  <c r="S509" i="19"/>
  <c r="AQ509" i="19"/>
  <c r="AP133" i="9"/>
  <c r="T509" i="18"/>
  <c r="AR509" i="18"/>
  <c r="T509" i="19"/>
  <c r="AR509" i="19"/>
  <c r="AQ133" i="9"/>
  <c r="U509" i="18"/>
  <c r="AS509" i="18"/>
  <c r="U509" i="19"/>
  <c r="AS509" i="19"/>
  <c r="AR133" i="9"/>
  <c r="V509" i="18"/>
  <c r="AT509" i="18"/>
  <c r="V509" i="19"/>
  <c r="AT509" i="19"/>
  <c r="AS133" i="9"/>
  <c r="W509" i="18"/>
  <c r="AU509" i="18"/>
  <c r="W509" i="19"/>
  <c r="AU509" i="19"/>
  <c r="AT133" i="9"/>
  <c r="X509" i="18"/>
  <c r="AV509" i="18"/>
  <c r="X509" i="19"/>
  <c r="AV509" i="19"/>
  <c r="AU133" i="9"/>
  <c r="Y509" i="18"/>
  <c r="AW509" i="18"/>
  <c r="Y509" i="19"/>
  <c r="AW509" i="19"/>
  <c r="AV133" i="9"/>
  <c r="Z509" i="18"/>
  <c r="AX509" i="18"/>
  <c r="Z509" i="19"/>
  <c r="AX509" i="19"/>
  <c r="AW133" i="9"/>
  <c r="R510" i="18"/>
  <c r="AP510" i="18"/>
  <c r="R510" i="19"/>
  <c r="AP510" i="19"/>
  <c r="AO134" i="9"/>
  <c r="S510" i="18"/>
  <c r="AQ510" i="18"/>
  <c r="S510" i="19"/>
  <c r="AQ510" i="19"/>
  <c r="AP134" i="9"/>
  <c r="T510" i="18"/>
  <c r="AR510" i="18"/>
  <c r="T510" i="19"/>
  <c r="AR510" i="19"/>
  <c r="AQ134" i="9"/>
  <c r="U510" i="18"/>
  <c r="AS510" i="18"/>
  <c r="U510" i="19"/>
  <c r="AS510" i="19"/>
  <c r="AR134" i="9"/>
  <c r="V510" i="18"/>
  <c r="AT510" i="18"/>
  <c r="V510" i="19"/>
  <c r="AT510" i="19"/>
  <c r="AS134" i="9"/>
  <c r="W510" i="18"/>
  <c r="AU510" i="18"/>
  <c r="W510" i="19"/>
  <c r="AU510" i="19"/>
  <c r="AT134" i="9"/>
  <c r="X510" i="18"/>
  <c r="AV510" i="18"/>
  <c r="X510" i="19"/>
  <c r="AV510" i="19"/>
  <c r="AU134" i="9"/>
  <c r="Y510" i="18"/>
  <c r="AW510" i="18"/>
  <c r="Y510" i="19"/>
  <c r="AW510" i="19"/>
  <c r="AV134" i="9"/>
  <c r="Z510" i="18"/>
  <c r="AX510" i="18"/>
  <c r="Z510" i="19"/>
  <c r="AX510" i="19"/>
  <c r="AW134" i="9"/>
  <c r="R511" i="18"/>
  <c r="AP511" i="18"/>
  <c r="R511" i="19"/>
  <c r="AP511" i="19"/>
  <c r="AO135" i="9"/>
  <c r="S511" i="18"/>
  <c r="AQ511" i="18"/>
  <c r="S511" i="19"/>
  <c r="AQ511" i="19"/>
  <c r="AP135" i="9"/>
  <c r="T511" i="18"/>
  <c r="AR511" i="18"/>
  <c r="T511" i="19"/>
  <c r="AR511" i="19"/>
  <c r="AQ135" i="9"/>
  <c r="U511" i="18"/>
  <c r="AS511" i="18"/>
  <c r="U511" i="19"/>
  <c r="AS511" i="19"/>
  <c r="AR135" i="9"/>
  <c r="V511" i="18"/>
  <c r="AT511" i="18"/>
  <c r="V511" i="19"/>
  <c r="AT511" i="19"/>
  <c r="AS135" i="9"/>
  <c r="W511" i="18"/>
  <c r="AU511" i="18"/>
  <c r="W511" i="19"/>
  <c r="AU511" i="19"/>
  <c r="AT135" i="9"/>
  <c r="X511" i="18"/>
  <c r="AV511" i="18"/>
  <c r="X511" i="19"/>
  <c r="AV511" i="19"/>
  <c r="AU135" i="9"/>
  <c r="Y511" i="18"/>
  <c r="AW511" i="18"/>
  <c r="Y511" i="19"/>
  <c r="AW511" i="19"/>
  <c r="AV135" i="9"/>
  <c r="Z511" i="18"/>
  <c r="AX511" i="18"/>
  <c r="Z511" i="19"/>
  <c r="AX511" i="19"/>
  <c r="AW135" i="9"/>
  <c r="R512" i="18"/>
  <c r="AP512" i="18"/>
  <c r="R512" i="19"/>
  <c r="AP512" i="19"/>
  <c r="AO136" i="9"/>
  <c r="S512" i="18"/>
  <c r="AQ512" i="18"/>
  <c r="S512" i="19"/>
  <c r="AQ512" i="19"/>
  <c r="AP136" i="9"/>
  <c r="T512" i="18"/>
  <c r="AR512" i="18"/>
  <c r="T512" i="19"/>
  <c r="AR512" i="19"/>
  <c r="AQ136" i="9"/>
  <c r="U512" i="18"/>
  <c r="AS512" i="18"/>
  <c r="U512" i="19"/>
  <c r="AS512" i="19"/>
  <c r="AR136" i="9"/>
  <c r="V512" i="18"/>
  <c r="AT512" i="18"/>
  <c r="V512" i="19"/>
  <c r="AT512" i="19"/>
  <c r="AS136" i="9"/>
  <c r="W512" i="18"/>
  <c r="AU512" i="18"/>
  <c r="W512" i="19"/>
  <c r="AU512" i="19"/>
  <c r="AT136" i="9"/>
  <c r="X512" i="18"/>
  <c r="AV512" i="18"/>
  <c r="X512" i="19"/>
  <c r="AV512" i="19"/>
  <c r="AU136" i="9"/>
  <c r="Y512" i="18"/>
  <c r="AW512" i="18"/>
  <c r="Y512" i="19"/>
  <c r="AW512" i="19"/>
  <c r="AV136" i="9"/>
  <c r="Z512" i="18"/>
  <c r="AX512" i="18"/>
  <c r="Z512" i="19"/>
  <c r="AX512" i="19"/>
  <c r="AW136" i="9"/>
  <c r="R513" i="18"/>
  <c r="AP513" i="18"/>
  <c r="R513" i="19"/>
  <c r="AP513" i="19"/>
  <c r="AO137" i="9"/>
  <c r="S513" i="18"/>
  <c r="AQ513" i="18"/>
  <c r="S513" i="19"/>
  <c r="AQ513" i="19"/>
  <c r="AP137" i="9"/>
  <c r="T513" i="18"/>
  <c r="AR513" i="18"/>
  <c r="T513" i="19"/>
  <c r="AR513" i="19"/>
  <c r="AQ137" i="9"/>
  <c r="U513" i="18"/>
  <c r="AS513" i="18"/>
  <c r="U513" i="19"/>
  <c r="AS513" i="19"/>
  <c r="AR137" i="9"/>
  <c r="V513" i="18"/>
  <c r="AT513" i="18"/>
  <c r="V513" i="19"/>
  <c r="AT513" i="19"/>
  <c r="AS137" i="9"/>
  <c r="W513" i="18"/>
  <c r="AU513" i="18"/>
  <c r="W513" i="19"/>
  <c r="AU513" i="19"/>
  <c r="AT137" i="9"/>
  <c r="X513" i="18"/>
  <c r="AV513" i="18"/>
  <c r="X513" i="19"/>
  <c r="AV513" i="19"/>
  <c r="AU137" i="9"/>
  <c r="Y513" i="18"/>
  <c r="AW513" i="18"/>
  <c r="Y513" i="19"/>
  <c r="AW513" i="19"/>
  <c r="AV137" i="9"/>
  <c r="Z513" i="18"/>
  <c r="AX513" i="18"/>
  <c r="Z513" i="19"/>
  <c r="AX513" i="19"/>
  <c r="AW137" i="9"/>
  <c r="R514" i="18"/>
  <c r="AP514" i="18"/>
  <c r="R514" i="19"/>
  <c r="AP514" i="19"/>
  <c r="AO138" i="9"/>
  <c r="S514" i="18"/>
  <c r="AQ514" i="18"/>
  <c r="S514" i="19"/>
  <c r="AQ514" i="19"/>
  <c r="AP138" i="9"/>
  <c r="T514" i="18"/>
  <c r="AR514" i="18"/>
  <c r="T514" i="19"/>
  <c r="AR514" i="19"/>
  <c r="AQ138" i="9"/>
  <c r="U514" i="18"/>
  <c r="AS514" i="18"/>
  <c r="U514" i="19"/>
  <c r="AS514" i="19"/>
  <c r="AR138" i="9"/>
  <c r="V514" i="18"/>
  <c r="AT514" i="18"/>
  <c r="V514" i="19"/>
  <c r="AT514" i="19"/>
  <c r="AS138" i="9"/>
  <c r="W514" i="18"/>
  <c r="AU514" i="18"/>
  <c r="W514" i="19"/>
  <c r="AU514" i="19"/>
  <c r="AT138" i="9"/>
  <c r="X514" i="18"/>
  <c r="AV514" i="18"/>
  <c r="X514" i="19"/>
  <c r="AV514" i="19"/>
  <c r="AU138" i="9"/>
  <c r="Y514" i="18"/>
  <c r="AW514" i="18"/>
  <c r="Y514" i="19"/>
  <c r="AW514" i="19"/>
  <c r="AV138" i="9"/>
  <c r="Z514" i="18"/>
  <c r="AX514" i="18"/>
  <c r="Z514" i="19"/>
  <c r="AX514" i="19"/>
  <c r="AW138" i="9"/>
  <c r="R515" i="18"/>
  <c r="AP515" i="18"/>
  <c r="R515" i="19"/>
  <c r="AP515" i="19"/>
  <c r="AO139" i="9"/>
  <c r="S515" i="18"/>
  <c r="AQ515" i="18"/>
  <c r="S515" i="19"/>
  <c r="AQ515" i="19"/>
  <c r="AP139" i="9"/>
  <c r="T515" i="18"/>
  <c r="AR515" i="18"/>
  <c r="T515" i="19"/>
  <c r="AR515" i="19"/>
  <c r="AQ139" i="9"/>
  <c r="U515" i="18"/>
  <c r="AS515" i="18"/>
  <c r="U515" i="19"/>
  <c r="AS515" i="19"/>
  <c r="AR139" i="9"/>
  <c r="V515" i="18"/>
  <c r="AT515" i="18"/>
  <c r="V515" i="19"/>
  <c r="AT515" i="19"/>
  <c r="AS139" i="9"/>
  <c r="W515" i="18"/>
  <c r="AU515" i="18"/>
  <c r="W515" i="19"/>
  <c r="AU515" i="19"/>
  <c r="AT139" i="9"/>
  <c r="X515" i="18"/>
  <c r="AV515" i="18"/>
  <c r="X515" i="19"/>
  <c r="AV515" i="19"/>
  <c r="AU139" i="9"/>
  <c r="Y515" i="18"/>
  <c r="AW515" i="18"/>
  <c r="Y515" i="19"/>
  <c r="AW515" i="19"/>
  <c r="AV139" i="9"/>
  <c r="Z515" i="18"/>
  <c r="AX515" i="18"/>
  <c r="Z515" i="19"/>
  <c r="AX515" i="19"/>
  <c r="AW139" i="9"/>
  <c r="R516" i="18"/>
  <c r="AP516" i="18"/>
  <c r="R516" i="19"/>
  <c r="AP516" i="19"/>
  <c r="AO140" i="9"/>
  <c r="S516" i="18"/>
  <c r="AQ516" i="18"/>
  <c r="S516" i="19"/>
  <c r="AQ516" i="19"/>
  <c r="AP140" i="9"/>
  <c r="T516" i="18"/>
  <c r="AR516" i="18"/>
  <c r="T516" i="19"/>
  <c r="AR516" i="19"/>
  <c r="AQ140" i="9"/>
  <c r="U516" i="18"/>
  <c r="AS516" i="18"/>
  <c r="U516" i="19"/>
  <c r="AS516" i="19"/>
  <c r="AR140" i="9"/>
  <c r="V516" i="18"/>
  <c r="AT516" i="18"/>
  <c r="V516" i="19"/>
  <c r="AT516" i="19"/>
  <c r="AS140" i="9"/>
  <c r="W516" i="18"/>
  <c r="AU516" i="18"/>
  <c r="W516" i="19"/>
  <c r="AU516" i="19"/>
  <c r="AT140" i="9"/>
  <c r="X516" i="18"/>
  <c r="AV516" i="18"/>
  <c r="X516" i="19"/>
  <c r="AV516" i="19"/>
  <c r="AU140" i="9"/>
  <c r="Y516" i="18"/>
  <c r="AW516" i="18"/>
  <c r="Y516" i="19"/>
  <c r="AW516" i="19"/>
  <c r="AV140" i="9"/>
  <c r="Z516" i="18"/>
  <c r="AX516" i="18"/>
  <c r="Z516" i="19"/>
  <c r="AX516" i="19"/>
  <c r="AW140" i="9"/>
  <c r="R517" i="18"/>
  <c r="AP517" i="18"/>
  <c r="R517" i="19"/>
  <c r="AP517" i="19"/>
  <c r="AO141" i="9"/>
  <c r="S517" i="18"/>
  <c r="AQ517" i="18"/>
  <c r="S517" i="19"/>
  <c r="AQ517" i="19"/>
  <c r="AP141" i="9"/>
  <c r="T517" i="18"/>
  <c r="AR517" i="18"/>
  <c r="T517" i="19"/>
  <c r="AR517" i="19"/>
  <c r="AQ141" i="9"/>
  <c r="U517" i="18"/>
  <c r="AS517" i="18"/>
  <c r="U517" i="19"/>
  <c r="AS517" i="19"/>
  <c r="AR141" i="9"/>
  <c r="V517" i="18"/>
  <c r="AT517" i="18"/>
  <c r="V517" i="19"/>
  <c r="AT517" i="19"/>
  <c r="AS141" i="9"/>
  <c r="W517" i="18"/>
  <c r="AU517" i="18"/>
  <c r="W517" i="19"/>
  <c r="AU517" i="19"/>
  <c r="AT141" i="9"/>
  <c r="X517" i="18"/>
  <c r="AV517" i="18"/>
  <c r="X517" i="19"/>
  <c r="AV517" i="19"/>
  <c r="AU141" i="9"/>
  <c r="Y517" i="18"/>
  <c r="AW517" i="18"/>
  <c r="Y517" i="19"/>
  <c r="AW517" i="19"/>
  <c r="AV141" i="9"/>
  <c r="Z517" i="18"/>
  <c r="AX517" i="18"/>
  <c r="Z517" i="19"/>
  <c r="AX517" i="19"/>
  <c r="AW141" i="9"/>
  <c r="R518" i="18"/>
  <c r="AP518" i="18"/>
  <c r="R518" i="19"/>
  <c r="AP518" i="19"/>
  <c r="AO142" i="9"/>
  <c r="S518" i="18"/>
  <c r="AQ518" i="18"/>
  <c r="S518" i="19"/>
  <c r="AQ518" i="19"/>
  <c r="AP142" i="9"/>
  <c r="T518" i="18"/>
  <c r="AR518" i="18"/>
  <c r="T518" i="19"/>
  <c r="AR518" i="19"/>
  <c r="AQ142" i="9"/>
  <c r="U518" i="18"/>
  <c r="AS518" i="18"/>
  <c r="U518" i="19"/>
  <c r="AS518" i="19"/>
  <c r="AR142" i="9"/>
  <c r="V518" i="18"/>
  <c r="AT518" i="18"/>
  <c r="V518" i="19"/>
  <c r="AT518" i="19"/>
  <c r="AS142" i="9"/>
  <c r="W518" i="18"/>
  <c r="AU518" i="18"/>
  <c r="W518" i="19"/>
  <c r="AU518" i="19"/>
  <c r="AT142" i="9"/>
  <c r="X518" i="18"/>
  <c r="AV518" i="18"/>
  <c r="X518" i="19"/>
  <c r="AV518" i="19"/>
  <c r="AU142" i="9"/>
  <c r="Y518" i="18"/>
  <c r="AW518" i="18"/>
  <c r="Y518" i="19"/>
  <c r="AW518" i="19"/>
  <c r="AV142" i="9"/>
  <c r="Z518" i="18"/>
  <c r="AX518" i="18"/>
  <c r="Z518" i="19"/>
  <c r="AX518" i="19"/>
  <c r="AW142" i="9"/>
  <c r="R519" i="18"/>
  <c r="AP519" i="18"/>
  <c r="R519" i="19"/>
  <c r="AP519" i="19"/>
  <c r="AO143" i="9"/>
  <c r="S519" i="18"/>
  <c r="AQ519" i="18"/>
  <c r="S519" i="19"/>
  <c r="AQ519" i="19"/>
  <c r="AP143" i="9"/>
  <c r="T519" i="18"/>
  <c r="AR519" i="18"/>
  <c r="T519" i="19"/>
  <c r="AR519" i="19"/>
  <c r="AQ143" i="9"/>
  <c r="U519" i="18"/>
  <c r="AS519" i="18"/>
  <c r="U519" i="19"/>
  <c r="AS519" i="19"/>
  <c r="AR143" i="9"/>
  <c r="V519" i="18"/>
  <c r="AT519" i="18"/>
  <c r="V519" i="19"/>
  <c r="AT519" i="19"/>
  <c r="AS143" i="9"/>
  <c r="W519" i="18"/>
  <c r="AU519" i="18"/>
  <c r="W519" i="19"/>
  <c r="AU519" i="19"/>
  <c r="AT143" i="9"/>
  <c r="X519" i="18"/>
  <c r="AV519" i="18"/>
  <c r="X519" i="19"/>
  <c r="AV519" i="19"/>
  <c r="AU143" i="9"/>
  <c r="Y519" i="18"/>
  <c r="AW519" i="18"/>
  <c r="Y519" i="19"/>
  <c r="AW519" i="19"/>
  <c r="AV143" i="9"/>
  <c r="Z519" i="18"/>
  <c r="AX519" i="18"/>
  <c r="Z519" i="19"/>
  <c r="AX519" i="19"/>
  <c r="AW143" i="9"/>
  <c r="R520" i="18"/>
  <c r="AP520" i="18"/>
  <c r="R520" i="19"/>
  <c r="AP520" i="19"/>
  <c r="AO144" i="9"/>
  <c r="S520" i="18"/>
  <c r="AQ520" i="18"/>
  <c r="S520" i="19"/>
  <c r="AQ520" i="19"/>
  <c r="AP144" i="9"/>
  <c r="T520" i="18"/>
  <c r="AR520" i="18"/>
  <c r="T520" i="19"/>
  <c r="AR520" i="19"/>
  <c r="AQ144" i="9"/>
  <c r="U520" i="18"/>
  <c r="AS520" i="18"/>
  <c r="U520" i="19"/>
  <c r="AS520" i="19"/>
  <c r="AR144" i="9"/>
  <c r="V520" i="18"/>
  <c r="AT520" i="18"/>
  <c r="V520" i="19"/>
  <c r="AT520" i="19"/>
  <c r="AS144" i="9"/>
  <c r="W520" i="18"/>
  <c r="AU520" i="18"/>
  <c r="W520" i="19"/>
  <c r="AU520" i="19"/>
  <c r="AT144" i="9"/>
  <c r="X520" i="18"/>
  <c r="AV520" i="18"/>
  <c r="X520" i="19"/>
  <c r="AV520" i="19"/>
  <c r="AU144" i="9"/>
  <c r="Y520" i="18"/>
  <c r="AW520" i="18"/>
  <c r="Y520" i="19"/>
  <c r="AW520" i="19"/>
  <c r="AV144" i="9"/>
  <c r="Z520" i="18"/>
  <c r="AX520" i="18"/>
  <c r="Z520" i="19"/>
  <c r="AX520" i="19"/>
  <c r="AW144" i="9"/>
  <c r="R521" i="18"/>
  <c r="AP521" i="18"/>
  <c r="R521" i="19"/>
  <c r="AP521" i="19"/>
  <c r="AO145" i="9"/>
  <c r="S521" i="18"/>
  <c r="AQ521" i="18"/>
  <c r="S521" i="19"/>
  <c r="AQ521" i="19"/>
  <c r="AP145" i="9"/>
  <c r="T521" i="18"/>
  <c r="AR521" i="18"/>
  <c r="T521" i="19"/>
  <c r="AR521" i="19"/>
  <c r="AQ145" i="9"/>
  <c r="U521" i="18"/>
  <c r="AS521" i="18"/>
  <c r="U521" i="19"/>
  <c r="AS521" i="19"/>
  <c r="AR145" i="9"/>
  <c r="V521" i="18"/>
  <c r="AT521" i="18"/>
  <c r="V521" i="19"/>
  <c r="AT521" i="19"/>
  <c r="AS145" i="9"/>
  <c r="W521" i="18"/>
  <c r="AU521" i="18"/>
  <c r="W521" i="19"/>
  <c r="AU521" i="19"/>
  <c r="AT145" i="9"/>
  <c r="X521" i="18"/>
  <c r="AV521" i="18"/>
  <c r="X521" i="19"/>
  <c r="AV521" i="19"/>
  <c r="AU145" i="9"/>
  <c r="Y521" i="18"/>
  <c r="AW521" i="18"/>
  <c r="Y521" i="19"/>
  <c r="AW521" i="19"/>
  <c r="AV145" i="9"/>
  <c r="Z521" i="18"/>
  <c r="AX521" i="18"/>
  <c r="Z521" i="19"/>
  <c r="AX521" i="19"/>
  <c r="AW145" i="9"/>
  <c r="R522" i="18"/>
  <c r="AP522" i="18"/>
  <c r="R522" i="19"/>
  <c r="AP522" i="19"/>
  <c r="AO146" i="9"/>
  <c r="S522" i="18"/>
  <c r="AQ522" i="18"/>
  <c r="S522" i="19"/>
  <c r="AQ522" i="19"/>
  <c r="AP146" i="9"/>
  <c r="T522" i="18"/>
  <c r="AR522" i="18"/>
  <c r="T522" i="19"/>
  <c r="AR522" i="19"/>
  <c r="AQ146" i="9"/>
  <c r="U522" i="18"/>
  <c r="AS522" i="18"/>
  <c r="U522" i="19"/>
  <c r="AS522" i="19"/>
  <c r="AR146" i="9"/>
  <c r="V522" i="18"/>
  <c r="AT522" i="18"/>
  <c r="V522" i="19"/>
  <c r="AT522" i="19"/>
  <c r="AS146" i="9"/>
  <c r="W522" i="18"/>
  <c r="AU522" i="18"/>
  <c r="W522" i="19"/>
  <c r="AU522" i="19"/>
  <c r="AT146" i="9"/>
  <c r="X522" i="18"/>
  <c r="AV522" i="18"/>
  <c r="X522" i="19"/>
  <c r="AV522" i="19"/>
  <c r="AU146" i="9"/>
  <c r="Y522" i="18"/>
  <c r="AW522" i="18"/>
  <c r="Y522" i="19"/>
  <c r="AW522" i="19"/>
  <c r="AV146" i="9"/>
  <c r="Z522" i="18"/>
  <c r="AX522" i="18"/>
  <c r="Z522" i="19"/>
  <c r="AX522" i="19"/>
  <c r="AW146" i="9"/>
  <c r="R523" i="18"/>
  <c r="AP523" i="18"/>
  <c r="R523" i="19"/>
  <c r="AP523" i="19"/>
  <c r="AO147" i="9"/>
  <c r="S523" i="18"/>
  <c r="AQ523" i="18"/>
  <c r="S523" i="19"/>
  <c r="AQ523" i="19"/>
  <c r="AP147" i="9"/>
  <c r="T523" i="18"/>
  <c r="AR523" i="18"/>
  <c r="T523" i="19"/>
  <c r="AR523" i="19"/>
  <c r="AQ147" i="9"/>
  <c r="U523" i="18"/>
  <c r="AS523" i="18"/>
  <c r="U523" i="19"/>
  <c r="AS523" i="19"/>
  <c r="AR147" i="9"/>
  <c r="V523" i="18"/>
  <c r="AT523" i="18"/>
  <c r="V523" i="19"/>
  <c r="AT523" i="19"/>
  <c r="AS147" i="9"/>
  <c r="W523" i="18"/>
  <c r="AU523" i="18"/>
  <c r="W523" i="19"/>
  <c r="AU523" i="19"/>
  <c r="AT147" i="9"/>
  <c r="X523" i="18"/>
  <c r="AV523" i="18"/>
  <c r="X523" i="19"/>
  <c r="AV523" i="19"/>
  <c r="AU147" i="9"/>
  <c r="Y523" i="18"/>
  <c r="AW523" i="18"/>
  <c r="Y523" i="19"/>
  <c r="AW523" i="19"/>
  <c r="AV147" i="9"/>
  <c r="Z523" i="18"/>
  <c r="AX523" i="18"/>
  <c r="Z523" i="19"/>
  <c r="AX523" i="19"/>
  <c r="AW147" i="9"/>
  <c r="R524" i="18"/>
  <c r="AP524" i="18"/>
  <c r="R524" i="19"/>
  <c r="AP524" i="19"/>
  <c r="AO148" i="9"/>
  <c r="S524" i="18"/>
  <c r="AQ524" i="18"/>
  <c r="S524" i="19"/>
  <c r="AQ524" i="19"/>
  <c r="AP148" i="9"/>
  <c r="T524" i="18"/>
  <c r="AR524" i="18"/>
  <c r="T524" i="19"/>
  <c r="AR524" i="19"/>
  <c r="AQ148" i="9"/>
  <c r="U524" i="18"/>
  <c r="AS524" i="18"/>
  <c r="U524" i="19"/>
  <c r="AS524" i="19"/>
  <c r="AR148" i="9"/>
  <c r="V524" i="18"/>
  <c r="AT524" i="18"/>
  <c r="V524" i="19"/>
  <c r="AT524" i="19"/>
  <c r="AS148" i="9"/>
  <c r="W524" i="18"/>
  <c r="AU524" i="18"/>
  <c r="W524" i="19"/>
  <c r="AU524" i="19"/>
  <c r="AT148" i="9"/>
  <c r="X524" i="18"/>
  <c r="AV524" i="18"/>
  <c r="X524" i="19"/>
  <c r="AV524" i="19"/>
  <c r="AU148" i="9"/>
  <c r="Y524" i="18"/>
  <c r="AW524" i="18"/>
  <c r="Y524" i="19"/>
  <c r="AW524" i="19"/>
  <c r="AV148" i="9"/>
  <c r="Z524" i="18"/>
  <c r="AX524" i="18"/>
  <c r="Z524" i="19"/>
  <c r="AX524" i="19"/>
  <c r="AW148" i="9"/>
  <c r="R525" i="18"/>
  <c r="AP525" i="18"/>
  <c r="R525" i="19"/>
  <c r="AP525" i="19"/>
  <c r="AO149" i="9"/>
  <c r="S525" i="18"/>
  <c r="AQ525" i="18"/>
  <c r="S525" i="19"/>
  <c r="AQ525" i="19"/>
  <c r="AP149" i="9"/>
  <c r="T525" i="18"/>
  <c r="AR525" i="18"/>
  <c r="T525" i="19"/>
  <c r="AR525" i="19"/>
  <c r="AQ149" i="9"/>
  <c r="U525" i="18"/>
  <c r="AS525" i="18"/>
  <c r="U525" i="19"/>
  <c r="AS525" i="19"/>
  <c r="AR149" i="9"/>
  <c r="V525" i="18"/>
  <c r="AT525" i="18"/>
  <c r="V525" i="19"/>
  <c r="AT525" i="19"/>
  <c r="AS149" i="9"/>
  <c r="W525" i="18"/>
  <c r="AU525" i="18"/>
  <c r="W525" i="19"/>
  <c r="AU525" i="19"/>
  <c r="AT149" i="9"/>
  <c r="X525" i="18"/>
  <c r="AV525" i="18"/>
  <c r="X525" i="19"/>
  <c r="AV525" i="19"/>
  <c r="AU149" i="9"/>
  <c r="Y525" i="18"/>
  <c r="AW525" i="18"/>
  <c r="Y525" i="19"/>
  <c r="AW525" i="19"/>
  <c r="AV149" i="9"/>
  <c r="Z525" i="18"/>
  <c r="AX525" i="18"/>
  <c r="Z525" i="19"/>
  <c r="AX525" i="19"/>
  <c r="AW149" i="9"/>
  <c r="R526" i="18"/>
  <c r="AP526" i="18"/>
  <c r="R526" i="19"/>
  <c r="AP526" i="19"/>
  <c r="AO150" i="9"/>
  <c r="S526" i="18"/>
  <c r="AQ526" i="18"/>
  <c r="S526" i="19"/>
  <c r="AQ526" i="19"/>
  <c r="AP150" i="9"/>
  <c r="T526" i="18"/>
  <c r="AR526" i="18"/>
  <c r="T526" i="19"/>
  <c r="AR526" i="19"/>
  <c r="AQ150" i="9"/>
  <c r="U526" i="18"/>
  <c r="AS526" i="18"/>
  <c r="U526" i="19"/>
  <c r="AS526" i="19"/>
  <c r="AR150" i="9"/>
  <c r="V526" i="18"/>
  <c r="AT526" i="18"/>
  <c r="V526" i="19"/>
  <c r="AT526" i="19"/>
  <c r="AS150" i="9"/>
  <c r="W526" i="18"/>
  <c r="AU526" i="18"/>
  <c r="W526" i="19"/>
  <c r="AU526" i="19"/>
  <c r="AT150" i="9"/>
  <c r="X526" i="18"/>
  <c r="AV526" i="18"/>
  <c r="X526" i="19"/>
  <c r="AV526" i="19"/>
  <c r="AU150" i="9"/>
  <c r="Y526" i="18"/>
  <c r="AW526" i="18"/>
  <c r="Y526" i="19"/>
  <c r="AW526" i="19"/>
  <c r="AV150" i="9"/>
  <c r="Z526" i="18"/>
  <c r="AX526" i="18"/>
  <c r="Z526" i="19"/>
  <c r="AX526" i="19"/>
  <c r="AW150" i="9"/>
  <c r="R527" i="18"/>
  <c r="AP527" i="18"/>
  <c r="R527" i="19"/>
  <c r="AP527" i="19"/>
  <c r="AO151" i="9"/>
  <c r="S527" i="18"/>
  <c r="AQ527" i="18"/>
  <c r="S527" i="19"/>
  <c r="AQ527" i="19"/>
  <c r="AP151" i="9"/>
  <c r="T527" i="18"/>
  <c r="AR527" i="18"/>
  <c r="T527" i="19"/>
  <c r="AR527" i="19"/>
  <c r="AQ151" i="9"/>
  <c r="U527" i="18"/>
  <c r="AS527" i="18"/>
  <c r="U527" i="19"/>
  <c r="AS527" i="19"/>
  <c r="AR151" i="9"/>
  <c r="V527" i="18"/>
  <c r="AT527" i="18"/>
  <c r="V527" i="19"/>
  <c r="AT527" i="19"/>
  <c r="AS151" i="9"/>
  <c r="W527" i="18"/>
  <c r="AU527" i="18"/>
  <c r="W527" i="19"/>
  <c r="AU527" i="19"/>
  <c r="AT151" i="9"/>
  <c r="X527" i="18"/>
  <c r="AV527" i="18"/>
  <c r="X527" i="19"/>
  <c r="AV527" i="19"/>
  <c r="AU151" i="9"/>
  <c r="Y527" i="18"/>
  <c r="AW527" i="18"/>
  <c r="Y527" i="19"/>
  <c r="AW527" i="19"/>
  <c r="AV151" i="9"/>
  <c r="Z527" i="18"/>
  <c r="AX527" i="18"/>
  <c r="Z527" i="19"/>
  <c r="AX527" i="19"/>
  <c r="AW151" i="9"/>
  <c r="R528" i="18"/>
  <c r="AP528" i="18"/>
  <c r="R528" i="19"/>
  <c r="AP528" i="19"/>
  <c r="AO152" i="9"/>
  <c r="S528" i="18"/>
  <c r="AQ528" i="18"/>
  <c r="S528" i="19"/>
  <c r="AQ528" i="19"/>
  <c r="AP152" i="9"/>
  <c r="T528" i="18"/>
  <c r="AR528" i="18"/>
  <c r="T528" i="19"/>
  <c r="AR528" i="19"/>
  <c r="AQ152" i="9"/>
  <c r="U528" i="18"/>
  <c r="AS528" i="18"/>
  <c r="U528" i="19"/>
  <c r="AS528" i="19"/>
  <c r="AR152" i="9"/>
  <c r="V528" i="18"/>
  <c r="AT528" i="18"/>
  <c r="V528" i="19"/>
  <c r="AT528" i="19"/>
  <c r="AS152" i="9"/>
  <c r="W528" i="18"/>
  <c r="AU528" i="18"/>
  <c r="W528" i="19"/>
  <c r="AU528" i="19"/>
  <c r="AT152" i="9"/>
  <c r="X528" i="18"/>
  <c r="AV528" i="18"/>
  <c r="X528" i="19"/>
  <c r="AV528" i="19"/>
  <c r="AU152" i="9"/>
  <c r="Y528" i="18"/>
  <c r="AW528" i="18"/>
  <c r="Y528" i="19"/>
  <c r="AW528" i="19"/>
  <c r="AV152" i="9"/>
  <c r="Z528" i="18"/>
  <c r="AX528" i="18"/>
  <c r="Z528" i="19"/>
  <c r="AX528" i="19"/>
  <c r="AW152" i="9"/>
  <c r="R529" i="18"/>
  <c r="AP529" i="18"/>
  <c r="R529" i="19"/>
  <c r="AP529" i="19"/>
  <c r="AO153" i="9"/>
  <c r="S529" i="18"/>
  <c r="AQ529" i="18"/>
  <c r="S529" i="19"/>
  <c r="AQ529" i="19"/>
  <c r="AP153" i="9"/>
  <c r="T529" i="18"/>
  <c r="AR529" i="18"/>
  <c r="T529" i="19"/>
  <c r="AR529" i="19"/>
  <c r="AQ153" i="9"/>
  <c r="U529" i="18"/>
  <c r="AS529" i="18"/>
  <c r="U529" i="19"/>
  <c r="AS529" i="19"/>
  <c r="AR153" i="9"/>
  <c r="V529" i="18"/>
  <c r="AT529" i="18"/>
  <c r="V529" i="19"/>
  <c r="AT529" i="19"/>
  <c r="AS153" i="9"/>
  <c r="W529" i="18"/>
  <c r="AU529" i="18"/>
  <c r="W529" i="19"/>
  <c r="AU529" i="19"/>
  <c r="AT153" i="9"/>
  <c r="X529" i="18"/>
  <c r="AV529" i="18"/>
  <c r="X529" i="19"/>
  <c r="AV529" i="19"/>
  <c r="AU153" i="9"/>
  <c r="Y529" i="18"/>
  <c r="AW529" i="18"/>
  <c r="Y529" i="19"/>
  <c r="AW529" i="19"/>
  <c r="AV153" i="9"/>
  <c r="Z529" i="18"/>
  <c r="AX529" i="18"/>
  <c r="Z529" i="19"/>
  <c r="AX529" i="19"/>
  <c r="AW153" i="9"/>
  <c r="R530" i="18"/>
  <c r="AP530" i="18"/>
  <c r="R530" i="19"/>
  <c r="AP530" i="19"/>
  <c r="AO154" i="9"/>
  <c r="S530" i="18"/>
  <c r="AQ530" i="18"/>
  <c r="S530" i="19"/>
  <c r="AQ530" i="19"/>
  <c r="AP154" i="9"/>
  <c r="T530" i="18"/>
  <c r="AR530" i="18"/>
  <c r="T530" i="19"/>
  <c r="AR530" i="19"/>
  <c r="AQ154" i="9"/>
  <c r="U530" i="18"/>
  <c r="AS530" i="18"/>
  <c r="U530" i="19"/>
  <c r="AS530" i="19"/>
  <c r="AR154" i="9"/>
  <c r="V530" i="18"/>
  <c r="AT530" i="18"/>
  <c r="V530" i="19"/>
  <c r="AT530" i="19"/>
  <c r="AS154" i="9"/>
  <c r="W530" i="18"/>
  <c r="AU530" i="18"/>
  <c r="W530" i="19"/>
  <c r="AU530" i="19"/>
  <c r="AT154" i="9"/>
  <c r="X530" i="18"/>
  <c r="AV530" i="18"/>
  <c r="X530" i="19"/>
  <c r="AV530" i="19"/>
  <c r="AU154" i="9"/>
  <c r="Y530" i="18"/>
  <c r="AW530" i="18"/>
  <c r="Y530" i="19"/>
  <c r="AW530" i="19"/>
  <c r="AV154" i="9"/>
  <c r="Z530" i="18"/>
  <c r="AX530" i="18"/>
  <c r="Z530" i="19"/>
  <c r="AX530" i="19"/>
  <c r="AW154" i="9"/>
  <c r="R531" i="18"/>
  <c r="AP531" i="18"/>
  <c r="R531" i="19"/>
  <c r="AP531" i="19"/>
  <c r="AO155" i="9"/>
  <c r="S531" i="18"/>
  <c r="AQ531" i="18"/>
  <c r="S531" i="19"/>
  <c r="AQ531" i="19"/>
  <c r="AP155" i="9"/>
  <c r="T531" i="18"/>
  <c r="AR531" i="18"/>
  <c r="T531" i="19"/>
  <c r="AR531" i="19"/>
  <c r="AQ155" i="9"/>
  <c r="U531" i="18"/>
  <c r="AS531" i="18"/>
  <c r="U531" i="19"/>
  <c r="AS531" i="19"/>
  <c r="AR155" i="9"/>
  <c r="V531" i="18"/>
  <c r="AT531" i="18"/>
  <c r="V531" i="19"/>
  <c r="AT531" i="19"/>
  <c r="AS155" i="9"/>
  <c r="W531" i="18"/>
  <c r="AU531" i="18"/>
  <c r="W531" i="19"/>
  <c r="AU531" i="19"/>
  <c r="AT155" i="9"/>
  <c r="X531" i="18"/>
  <c r="AV531" i="18"/>
  <c r="X531" i="19"/>
  <c r="AV531" i="19"/>
  <c r="AU155" i="9"/>
  <c r="Y531" i="18"/>
  <c r="AW531" i="18"/>
  <c r="Y531" i="19"/>
  <c r="AW531" i="19"/>
  <c r="AV155" i="9"/>
  <c r="Z531" i="18"/>
  <c r="AX531" i="18"/>
  <c r="Z531" i="19"/>
  <c r="AX531" i="19"/>
  <c r="AW155" i="9"/>
  <c r="R532" i="18"/>
  <c r="AP532" i="18"/>
  <c r="R532" i="19"/>
  <c r="AP532" i="19"/>
  <c r="AO156" i="9"/>
  <c r="S532" i="18"/>
  <c r="AQ532" i="18"/>
  <c r="S532" i="19"/>
  <c r="AQ532" i="19"/>
  <c r="AP156" i="9"/>
  <c r="T532" i="18"/>
  <c r="AR532" i="18"/>
  <c r="T532" i="19"/>
  <c r="AR532" i="19"/>
  <c r="AQ156" i="9"/>
  <c r="U532" i="18"/>
  <c r="AS532" i="18"/>
  <c r="U532" i="19"/>
  <c r="AS532" i="19"/>
  <c r="AR156" i="9"/>
  <c r="V532" i="18"/>
  <c r="AT532" i="18"/>
  <c r="V532" i="19"/>
  <c r="AT532" i="19"/>
  <c r="AS156" i="9"/>
  <c r="W532" i="18"/>
  <c r="AU532" i="18"/>
  <c r="W532" i="19"/>
  <c r="AU532" i="19"/>
  <c r="AT156" i="9"/>
  <c r="X532" i="18"/>
  <c r="AV532" i="18"/>
  <c r="X532" i="19"/>
  <c r="AV532" i="19"/>
  <c r="AU156" i="9"/>
  <c r="Y532" i="18"/>
  <c r="AW532" i="18"/>
  <c r="Y532" i="19"/>
  <c r="AW532" i="19"/>
  <c r="AV156" i="9"/>
  <c r="Z532" i="18"/>
  <c r="AX532" i="18"/>
  <c r="Z532" i="19"/>
  <c r="AX532" i="19"/>
  <c r="AW156" i="9"/>
  <c r="R533" i="18"/>
  <c r="AP533" i="18"/>
  <c r="R533" i="19"/>
  <c r="AP533" i="19"/>
  <c r="AO157" i="9"/>
  <c r="S533" i="18"/>
  <c r="AQ533" i="18"/>
  <c r="S533" i="19"/>
  <c r="AQ533" i="19"/>
  <c r="AP157" i="9"/>
  <c r="T533" i="18"/>
  <c r="AR533" i="18"/>
  <c r="T533" i="19"/>
  <c r="AR533" i="19"/>
  <c r="AQ157" i="9"/>
  <c r="U533" i="18"/>
  <c r="AS533" i="18"/>
  <c r="U533" i="19"/>
  <c r="AS533" i="19"/>
  <c r="AR157" i="9"/>
  <c r="V533" i="18"/>
  <c r="AT533" i="18"/>
  <c r="V533" i="19"/>
  <c r="AT533" i="19"/>
  <c r="AS157" i="9"/>
  <c r="W533" i="18"/>
  <c r="AU533" i="18"/>
  <c r="W533" i="19"/>
  <c r="AU533" i="19"/>
  <c r="AT157" i="9"/>
  <c r="X533" i="18"/>
  <c r="AV533" i="18"/>
  <c r="X533" i="19"/>
  <c r="AV533" i="19"/>
  <c r="AU157" i="9"/>
  <c r="Y533" i="18"/>
  <c r="AW533" i="18"/>
  <c r="Y533" i="19"/>
  <c r="AW533" i="19"/>
  <c r="AV157" i="9"/>
  <c r="Z533" i="18"/>
  <c r="AX533" i="18"/>
  <c r="Z533" i="19"/>
  <c r="AX533" i="19"/>
  <c r="AW157" i="9"/>
  <c r="R534" i="18"/>
  <c r="AP534" i="18"/>
  <c r="R534" i="19"/>
  <c r="AP534" i="19"/>
  <c r="AO158" i="9"/>
  <c r="S534" i="18"/>
  <c r="AQ534" i="18"/>
  <c r="S534" i="19"/>
  <c r="AQ534" i="19"/>
  <c r="AP158" i="9"/>
  <c r="T534" i="18"/>
  <c r="AR534" i="18"/>
  <c r="T534" i="19"/>
  <c r="AR534" i="19"/>
  <c r="AQ158" i="9"/>
  <c r="U534" i="18"/>
  <c r="AS534" i="18"/>
  <c r="U534" i="19"/>
  <c r="AS534" i="19"/>
  <c r="AR158" i="9"/>
  <c r="V534" i="18"/>
  <c r="AT534" i="18"/>
  <c r="V534" i="19"/>
  <c r="AT534" i="19"/>
  <c r="AS158" i="9"/>
  <c r="W534" i="18"/>
  <c r="AU534" i="18"/>
  <c r="W534" i="19"/>
  <c r="AU534" i="19"/>
  <c r="AT158" i="9"/>
  <c r="X534" i="18"/>
  <c r="AV534" i="18"/>
  <c r="X534" i="19"/>
  <c r="AV534" i="19"/>
  <c r="AU158" i="9"/>
  <c r="Y534" i="18"/>
  <c r="AW534" i="18"/>
  <c r="Y534" i="19"/>
  <c r="AW534" i="19"/>
  <c r="AV158" i="9"/>
  <c r="Z534" i="18"/>
  <c r="AX534" i="18"/>
  <c r="Z534" i="19"/>
  <c r="AX534" i="19"/>
  <c r="AW158" i="9"/>
  <c r="R535" i="18"/>
  <c r="AP535" i="18"/>
  <c r="R535" i="19"/>
  <c r="AP535" i="19"/>
  <c r="AO159" i="9"/>
  <c r="S535" i="18"/>
  <c r="AQ535" i="18"/>
  <c r="S535" i="19"/>
  <c r="AQ535" i="19"/>
  <c r="AP159" i="9"/>
  <c r="T535" i="18"/>
  <c r="AR535" i="18"/>
  <c r="T535" i="19"/>
  <c r="AR535" i="19"/>
  <c r="AQ159" i="9"/>
  <c r="U535" i="18"/>
  <c r="AS535" i="18"/>
  <c r="U535" i="19"/>
  <c r="AS535" i="19"/>
  <c r="AR159" i="9"/>
  <c r="V535" i="18"/>
  <c r="AT535" i="18"/>
  <c r="V535" i="19"/>
  <c r="AT535" i="19"/>
  <c r="AS159" i="9"/>
  <c r="W535" i="18"/>
  <c r="AU535" i="18"/>
  <c r="W535" i="19"/>
  <c r="AU535" i="19"/>
  <c r="AT159" i="9"/>
  <c r="X535" i="18"/>
  <c r="AV535" i="18"/>
  <c r="X535" i="19"/>
  <c r="AV535" i="19"/>
  <c r="AU159" i="9"/>
  <c r="Y535" i="18"/>
  <c r="AW535" i="18"/>
  <c r="Y535" i="19"/>
  <c r="AW535" i="19"/>
  <c r="AV159" i="9"/>
  <c r="Z535" i="18"/>
  <c r="AX535" i="18"/>
  <c r="Z535" i="19"/>
  <c r="AX535" i="19"/>
  <c r="AW159" i="9"/>
  <c r="R536" i="18"/>
  <c r="AP536" i="18"/>
  <c r="R536" i="19"/>
  <c r="AP536" i="19"/>
  <c r="AO160" i="9"/>
  <c r="S536" i="18"/>
  <c r="AQ536" i="18"/>
  <c r="S536" i="19"/>
  <c r="AQ536" i="19"/>
  <c r="AP160" i="9"/>
  <c r="T536" i="18"/>
  <c r="AR536" i="18"/>
  <c r="T536" i="19"/>
  <c r="AR536" i="19"/>
  <c r="AQ160" i="9"/>
  <c r="U536" i="18"/>
  <c r="AS536" i="18"/>
  <c r="U536" i="19"/>
  <c r="AS536" i="19"/>
  <c r="AR160" i="9"/>
  <c r="V536" i="18"/>
  <c r="AT536" i="18"/>
  <c r="V536" i="19"/>
  <c r="AT536" i="19"/>
  <c r="AS160" i="9"/>
  <c r="W536" i="18"/>
  <c r="AU536" i="18"/>
  <c r="W536" i="19"/>
  <c r="AU536" i="19"/>
  <c r="AT160" i="9"/>
  <c r="X536" i="18"/>
  <c r="AV536" i="18"/>
  <c r="X536" i="19"/>
  <c r="AV536" i="19"/>
  <c r="AU160" i="9"/>
  <c r="Y536" i="18"/>
  <c r="AW536" i="18"/>
  <c r="Y536" i="19"/>
  <c r="AW536" i="19"/>
  <c r="AV160" i="9"/>
  <c r="Z536" i="18"/>
  <c r="AX536" i="18"/>
  <c r="Z536" i="19"/>
  <c r="AX536" i="19"/>
  <c r="AW160" i="9"/>
  <c r="R537" i="18"/>
  <c r="AP537" i="18"/>
  <c r="R537" i="19"/>
  <c r="AP537" i="19"/>
  <c r="AO161" i="9"/>
  <c r="S537" i="18"/>
  <c r="AQ537" i="18"/>
  <c r="S537" i="19"/>
  <c r="AQ537" i="19"/>
  <c r="AP161" i="9"/>
  <c r="T537" i="18"/>
  <c r="AR537" i="18"/>
  <c r="T537" i="19"/>
  <c r="AR537" i="19"/>
  <c r="AQ161" i="9"/>
  <c r="U537" i="18"/>
  <c r="AS537" i="18"/>
  <c r="U537" i="19"/>
  <c r="AS537" i="19"/>
  <c r="AR161" i="9"/>
  <c r="V537" i="18"/>
  <c r="AT537" i="18"/>
  <c r="V537" i="19"/>
  <c r="AT537" i="19"/>
  <c r="AS161" i="9"/>
  <c r="W537" i="18"/>
  <c r="AU537" i="18"/>
  <c r="W537" i="19"/>
  <c r="AU537" i="19"/>
  <c r="AT161" i="9"/>
  <c r="X537" i="18"/>
  <c r="AV537" i="18"/>
  <c r="X537" i="19"/>
  <c r="AV537" i="19"/>
  <c r="AU161" i="9"/>
  <c r="Y537" i="18"/>
  <c r="AW537" i="18"/>
  <c r="Y537" i="19"/>
  <c r="AW537" i="19"/>
  <c r="AV161" i="9"/>
  <c r="Z537" i="18"/>
  <c r="AX537" i="18"/>
  <c r="Z537" i="19"/>
  <c r="AX537" i="19"/>
  <c r="AW161" i="9"/>
  <c r="R538" i="18"/>
  <c r="AP538" i="18"/>
  <c r="R538" i="19"/>
  <c r="AP538" i="19"/>
  <c r="AO162" i="9"/>
  <c r="S538" i="18"/>
  <c r="AQ538" i="18"/>
  <c r="S538" i="19"/>
  <c r="AQ538" i="19"/>
  <c r="AP162" i="9"/>
  <c r="T538" i="18"/>
  <c r="AR538" i="18"/>
  <c r="T538" i="19"/>
  <c r="AR538" i="19"/>
  <c r="AQ162" i="9"/>
  <c r="U538" i="18"/>
  <c r="AS538" i="18"/>
  <c r="U538" i="19"/>
  <c r="AS538" i="19"/>
  <c r="AR162" i="9"/>
  <c r="V538" i="18"/>
  <c r="AT538" i="18"/>
  <c r="V538" i="19"/>
  <c r="AT538" i="19"/>
  <c r="AS162" i="9"/>
  <c r="W538" i="18"/>
  <c r="AU538" i="18"/>
  <c r="W538" i="19"/>
  <c r="AU538" i="19"/>
  <c r="AT162" i="9"/>
  <c r="X538" i="18"/>
  <c r="AV538" i="18"/>
  <c r="X538" i="19"/>
  <c r="AV538" i="19"/>
  <c r="AU162" i="9"/>
  <c r="Y538" i="18"/>
  <c r="AW538" i="18"/>
  <c r="Y538" i="19"/>
  <c r="AW538" i="19"/>
  <c r="AV162" i="9"/>
  <c r="Z538" i="18"/>
  <c r="AX538" i="18"/>
  <c r="Z538" i="19"/>
  <c r="AX538" i="19"/>
  <c r="AW162" i="9"/>
  <c r="R539" i="18"/>
  <c r="AP539" i="18"/>
  <c r="R539" i="19"/>
  <c r="AP539" i="19"/>
  <c r="AO163" i="9"/>
  <c r="S539" i="18"/>
  <c r="AQ539" i="18"/>
  <c r="S539" i="19"/>
  <c r="AQ539" i="19"/>
  <c r="AP163" i="9"/>
  <c r="T539" i="18"/>
  <c r="AR539" i="18"/>
  <c r="T539" i="19"/>
  <c r="AR539" i="19"/>
  <c r="AQ163" i="9"/>
  <c r="U539" i="18"/>
  <c r="AS539" i="18"/>
  <c r="U539" i="19"/>
  <c r="AS539" i="19"/>
  <c r="AR163" i="9"/>
  <c r="V539" i="18"/>
  <c r="AT539" i="18"/>
  <c r="V539" i="19"/>
  <c r="AT539" i="19"/>
  <c r="AS163" i="9"/>
  <c r="W539" i="18"/>
  <c r="AU539" i="18"/>
  <c r="W539" i="19"/>
  <c r="AU539" i="19"/>
  <c r="AT163" i="9"/>
  <c r="X539" i="18"/>
  <c r="AV539" i="18"/>
  <c r="X539" i="19"/>
  <c r="AV539" i="19"/>
  <c r="AU163" i="9"/>
  <c r="Y539" i="18"/>
  <c r="AW539" i="18"/>
  <c r="Y539" i="19"/>
  <c r="AW539" i="19"/>
  <c r="AV163" i="9"/>
  <c r="Z539" i="18"/>
  <c r="AX539" i="18"/>
  <c r="Z539" i="19"/>
  <c r="AX539" i="19"/>
  <c r="AW163" i="9"/>
  <c r="R540" i="18"/>
  <c r="AP540" i="18"/>
  <c r="R540" i="19"/>
  <c r="AP540" i="19"/>
  <c r="AO164" i="9"/>
  <c r="S540" i="18"/>
  <c r="AQ540" i="18"/>
  <c r="S540" i="19"/>
  <c r="AQ540" i="19"/>
  <c r="AP164" i="9"/>
  <c r="T540" i="18"/>
  <c r="AR540" i="18"/>
  <c r="T540" i="19"/>
  <c r="AR540" i="19"/>
  <c r="AQ164" i="9"/>
  <c r="U540" i="18"/>
  <c r="AS540" i="18"/>
  <c r="U540" i="19"/>
  <c r="AS540" i="19"/>
  <c r="AR164" i="9"/>
  <c r="V540" i="18"/>
  <c r="AT540" i="18"/>
  <c r="V540" i="19"/>
  <c r="AT540" i="19"/>
  <c r="AS164" i="9"/>
  <c r="W540" i="18"/>
  <c r="AU540" i="18"/>
  <c r="W540" i="19"/>
  <c r="AU540" i="19"/>
  <c r="AT164" i="9"/>
  <c r="X540" i="18"/>
  <c r="AV540" i="18"/>
  <c r="X540" i="19"/>
  <c r="AV540" i="19"/>
  <c r="AU164" i="9"/>
  <c r="Y540" i="18"/>
  <c r="AW540" i="18"/>
  <c r="Y540" i="19"/>
  <c r="AW540" i="19"/>
  <c r="AV164" i="9"/>
  <c r="Z540" i="18"/>
  <c r="AX540" i="18"/>
  <c r="Z540" i="19"/>
  <c r="AX540" i="19"/>
  <c r="AW164" i="9"/>
  <c r="R541" i="18"/>
  <c r="AP541" i="18"/>
  <c r="R541" i="19"/>
  <c r="AP541" i="19"/>
  <c r="AO165" i="9"/>
  <c r="S541" i="18"/>
  <c r="AQ541" i="18"/>
  <c r="S541" i="19"/>
  <c r="AQ541" i="19"/>
  <c r="AP165" i="9"/>
  <c r="T541" i="18"/>
  <c r="AR541" i="18"/>
  <c r="T541" i="19"/>
  <c r="AR541" i="19"/>
  <c r="AQ165" i="9"/>
  <c r="U541" i="18"/>
  <c r="AS541" i="18"/>
  <c r="U541" i="19"/>
  <c r="AS541" i="19"/>
  <c r="AR165" i="9"/>
  <c r="V541" i="18"/>
  <c r="AT541" i="18"/>
  <c r="V541" i="19"/>
  <c r="AT541" i="19"/>
  <c r="AS165" i="9"/>
  <c r="W541" i="18"/>
  <c r="AU541" i="18"/>
  <c r="W541" i="19"/>
  <c r="AU541" i="19"/>
  <c r="AT165" i="9"/>
  <c r="X541" i="18"/>
  <c r="AV541" i="18"/>
  <c r="X541" i="19"/>
  <c r="AV541" i="19"/>
  <c r="AU165" i="9"/>
  <c r="Y541" i="18"/>
  <c r="AW541" i="18"/>
  <c r="Y541" i="19"/>
  <c r="AW541" i="19"/>
  <c r="AV165" i="9"/>
  <c r="Z541" i="18"/>
  <c r="AX541" i="18"/>
  <c r="Z541" i="19"/>
  <c r="AX541" i="19"/>
  <c r="AW165" i="9"/>
  <c r="R542" i="18"/>
  <c r="AP542" i="18"/>
  <c r="R542" i="19"/>
  <c r="AP542" i="19"/>
  <c r="AO166" i="9"/>
  <c r="S542" i="18"/>
  <c r="AQ542" i="18"/>
  <c r="S542" i="19"/>
  <c r="AQ542" i="19"/>
  <c r="AP166" i="9"/>
  <c r="T542" i="18"/>
  <c r="AR542" i="18"/>
  <c r="T542" i="19"/>
  <c r="AR542" i="19"/>
  <c r="AQ166" i="9"/>
  <c r="U542" i="18"/>
  <c r="AS542" i="18"/>
  <c r="U542" i="19"/>
  <c r="AS542" i="19"/>
  <c r="AR166" i="9"/>
  <c r="V542" i="18"/>
  <c r="AT542" i="18"/>
  <c r="V542" i="19"/>
  <c r="AT542" i="19"/>
  <c r="AS166" i="9"/>
  <c r="W542" i="18"/>
  <c r="AU542" i="18"/>
  <c r="W542" i="19"/>
  <c r="AU542" i="19"/>
  <c r="AT166" i="9"/>
  <c r="X542" i="18"/>
  <c r="AV542" i="18"/>
  <c r="X542" i="19"/>
  <c r="AV542" i="19"/>
  <c r="AU166" i="9"/>
  <c r="Y542" i="18"/>
  <c r="AW542" i="18"/>
  <c r="Y542" i="19"/>
  <c r="AW542" i="19"/>
  <c r="AV166" i="9"/>
  <c r="Z542" i="18"/>
  <c r="AX542" i="18"/>
  <c r="Z542" i="19"/>
  <c r="AX542" i="19"/>
  <c r="AW166" i="9"/>
  <c r="R543" i="18"/>
  <c r="AP543" i="18"/>
  <c r="R543" i="19"/>
  <c r="AP543" i="19"/>
  <c r="AO167" i="9"/>
  <c r="S543" i="18"/>
  <c r="AQ543" i="18"/>
  <c r="S543" i="19"/>
  <c r="AQ543" i="19"/>
  <c r="AP167" i="9"/>
  <c r="T543" i="18"/>
  <c r="AR543" i="18"/>
  <c r="T543" i="19"/>
  <c r="AR543" i="19"/>
  <c r="AQ167" i="9"/>
  <c r="U543" i="18"/>
  <c r="AS543" i="18"/>
  <c r="U543" i="19"/>
  <c r="AS543" i="19"/>
  <c r="AR167" i="9"/>
  <c r="V543" i="18"/>
  <c r="AT543" i="18"/>
  <c r="V543" i="19"/>
  <c r="AT543" i="19"/>
  <c r="AS167" i="9"/>
  <c r="W543" i="18"/>
  <c r="AU543" i="18"/>
  <c r="W543" i="19"/>
  <c r="AU543" i="19"/>
  <c r="AT167" i="9"/>
  <c r="X543" i="18"/>
  <c r="AV543" i="18"/>
  <c r="X543" i="19"/>
  <c r="AV543" i="19"/>
  <c r="AU167" i="9"/>
  <c r="Y543" i="18"/>
  <c r="AW543" i="18"/>
  <c r="Y543" i="19"/>
  <c r="AW543" i="19"/>
  <c r="AV167" i="9"/>
  <c r="Z543" i="18"/>
  <c r="AX543" i="18"/>
  <c r="Z543" i="19"/>
  <c r="AX543" i="19"/>
  <c r="AW167" i="9"/>
  <c r="R544" i="18"/>
  <c r="AP544" i="18"/>
  <c r="R544" i="19"/>
  <c r="AP544" i="19"/>
  <c r="AO168" i="9"/>
  <c r="S544" i="18"/>
  <c r="AQ544" i="18"/>
  <c r="S544" i="19"/>
  <c r="AQ544" i="19"/>
  <c r="AP168" i="9"/>
  <c r="T544" i="18"/>
  <c r="AR544" i="18"/>
  <c r="T544" i="19"/>
  <c r="AR544" i="19"/>
  <c r="AQ168" i="9"/>
  <c r="U544" i="18"/>
  <c r="AS544" i="18"/>
  <c r="U544" i="19"/>
  <c r="AS544" i="19"/>
  <c r="AR168" i="9"/>
  <c r="V544" i="18"/>
  <c r="AT544" i="18"/>
  <c r="V544" i="19"/>
  <c r="AT544" i="19"/>
  <c r="AS168" i="9"/>
  <c r="W544" i="18"/>
  <c r="AU544" i="18"/>
  <c r="W544" i="19"/>
  <c r="AU544" i="19"/>
  <c r="AT168" i="9"/>
  <c r="X544" i="18"/>
  <c r="AV544" i="18"/>
  <c r="X544" i="19"/>
  <c r="AV544" i="19"/>
  <c r="AU168" i="9"/>
  <c r="Y544" i="18"/>
  <c r="AW544" i="18"/>
  <c r="Y544" i="19"/>
  <c r="AW544" i="19"/>
  <c r="AV168" i="9"/>
  <c r="Z544" i="18"/>
  <c r="AX544" i="18"/>
  <c r="Z544" i="19"/>
  <c r="AX544" i="19"/>
  <c r="AW168" i="9"/>
  <c r="R545" i="18"/>
  <c r="AP545" i="18"/>
  <c r="R545" i="19"/>
  <c r="AP545" i="19"/>
  <c r="AO169" i="9"/>
  <c r="S545" i="18"/>
  <c r="AQ545" i="18"/>
  <c r="S545" i="19"/>
  <c r="AQ545" i="19"/>
  <c r="AP169" i="9"/>
  <c r="T545" i="18"/>
  <c r="AR545" i="18"/>
  <c r="T545" i="19"/>
  <c r="AR545" i="19"/>
  <c r="AQ169" i="9"/>
  <c r="U545" i="18"/>
  <c r="AS545" i="18"/>
  <c r="U545" i="19"/>
  <c r="AS545" i="19"/>
  <c r="AR169" i="9"/>
  <c r="V545" i="18"/>
  <c r="AT545" i="18"/>
  <c r="V545" i="19"/>
  <c r="AT545" i="19"/>
  <c r="AS169" i="9"/>
  <c r="W545" i="18"/>
  <c r="AU545" i="18"/>
  <c r="W545" i="19"/>
  <c r="AU545" i="19"/>
  <c r="AT169" i="9"/>
  <c r="X545" i="18"/>
  <c r="AV545" i="18"/>
  <c r="X545" i="19"/>
  <c r="AV545" i="19"/>
  <c r="AU169" i="9"/>
  <c r="Y545" i="18"/>
  <c r="AW545" i="18"/>
  <c r="Y545" i="19"/>
  <c r="AW545" i="19"/>
  <c r="AV169" i="9"/>
  <c r="Z545" i="18"/>
  <c r="AX545" i="18"/>
  <c r="Z545" i="19"/>
  <c r="AX545" i="19"/>
  <c r="AW169" i="9"/>
  <c r="R546" i="18"/>
  <c r="AP546" i="18"/>
  <c r="R546" i="19"/>
  <c r="AP546" i="19"/>
  <c r="AO170" i="9"/>
  <c r="S546" i="18"/>
  <c r="AQ546" i="18"/>
  <c r="S546" i="19"/>
  <c r="AQ546" i="19"/>
  <c r="AP170" i="9"/>
  <c r="T546" i="18"/>
  <c r="AR546" i="18"/>
  <c r="T546" i="19"/>
  <c r="AR546" i="19"/>
  <c r="AQ170" i="9"/>
  <c r="U546" i="18"/>
  <c r="AS546" i="18"/>
  <c r="U546" i="19"/>
  <c r="AS546" i="19"/>
  <c r="AR170" i="9"/>
  <c r="V546" i="18"/>
  <c r="AT546" i="18"/>
  <c r="V546" i="19"/>
  <c r="AT546" i="19"/>
  <c r="AS170" i="9"/>
  <c r="W546" i="18"/>
  <c r="AU546" i="18"/>
  <c r="W546" i="19"/>
  <c r="AU546" i="19"/>
  <c r="AT170" i="9"/>
  <c r="X546" i="18"/>
  <c r="AV546" i="18"/>
  <c r="X546" i="19"/>
  <c r="AV546" i="19"/>
  <c r="AU170" i="9"/>
  <c r="Y546" i="18"/>
  <c r="AW546" i="18"/>
  <c r="Y546" i="19"/>
  <c r="AW546" i="19"/>
  <c r="AV170" i="9"/>
  <c r="Z546" i="18"/>
  <c r="AX546" i="18"/>
  <c r="Z546" i="19"/>
  <c r="AX546" i="19"/>
  <c r="AW170" i="9"/>
  <c r="R547" i="18"/>
  <c r="AP547" i="18"/>
  <c r="R547" i="19"/>
  <c r="AP547" i="19"/>
  <c r="AO171" i="9"/>
  <c r="S547" i="18"/>
  <c r="AQ547" i="18"/>
  <c r="S547" i="19"/>
  <c r="AQ547" i="19"/>
  <c r="AP171" i="9"/>
  <c r="T547" i="18"/>
  <c r="AR547" i="18"/>
  <c r="T547" i="19"/>
  <c r="AR547" i="19"/>
  <c r="AQ171" i="9"/>
  <c r="U547" i="18"/>
  <c r="AS547" i="18"/>
  <c r="U547" i="19"/>
  <c r="AS547" i="19"/>
  <c r="AR171" i="9"/>
  <c r="V547" i="18"/>
  <c r="AT547" i="18"/>
  <c r="V547" i="19"/>
  <c r="AT547" i="19"/>
  <c r="AS171" i="9"/>
  <c r="W547" i="18"/>
  <c r="AU547" i="18"/>
  <c r="W547" i="19"/>
  <c r="AU547" i="19"/>
  <c r="AT171" i="9"/>
  <c r="X547" i="18"/>
  <c r="AV547" i="18"/>
  <c r="X547" i="19"/>
  <c r="AV547" i="19"/>
  <c r="AU171" i="9"/>
  <c r="Y547" i="18"/>
  <c r="AW547" i="18"/>
  <c r="Y547" i="19"/>
  <c r="AW547" i="19"/>
  <c r="AV171" i="9"/>
  <c r="Z547" i="18"/>
  <c r="AX547" i="18"/>
  <c r="Z547" i="19"/>
  <c r="AX547" i="19"/>
  <c r="AW171" i="9"/>
  <c r="R548" i="18"/>
  <c r="AP548" i="18"/>
  <c r="R548" i="19"/>
  <c r="AP548" i="19"/>
  <c r="AO172" i="9"/>
  <c r="S548" i="18"/>
  <c r="AQ548" i="18"/>
  <c r="S548" i="19"/>
  <c r="AQ548" i="19"/>
  <c r="AP172" i="9"/>
  <c r="T548" i="18"/>
  <c r="AR548" i="18"/>
  <c r="T548" i="19"/>
  <c r="AR548" i="19"/>
  <c r="AQ172" i="9"/>
  <c r="U548" i="18"/>
  <c r="AS548" i="18"/>
  <c r="U548" i="19"/>
  <c r="AS548" i="19"/>
  <c r="AR172" i="9"/>
  <c r="V548" i="18"/>
  <c r="AT548" i="18"/>
  <c r="V548" i="19"/>
  <c r="AT548" i="19"/>
  <c r="AS172" i="9"/>
  <c r="W548" i="18"/>
  <c r="AU548" i="18"/>
  <c r="W548" i="19"/>
  <c r="AU548" i="19"/>
  <c r="AT172" i="9"/>
  <c r="X548" i="18"/>
  <c r="AV548" i="18"/>
  <c r="X548" i="19"/>
  <c r="AV548" i="19"/>
  <c r="AU172" i="9"/>
  <c r="Y548" i="18"/>
  <c r="AW548" i="18"/>
  <c r="Y548" i="19"/>
  <c r="AW548" i="19"/>
  <c r="AV172" i="9"/>
  <c r="Z548" i="18"/>
  <c r="AX548" i="18"/>
  <c r="Z548" i="19"/>
  <c r="AX548" i="19"/>
  <c r="AW172" i="9"/>
  <c r="R549" i="18"/>
  <c r="AP549" i="18"/>
  <c r="R549" i="19"/>
  <c r="AP549" i="19"/>
  <c r="AO173" i="9"/>
  <c r="S549" i="18"/>
  <c r="AQ549" i="18"/>
  <c r="S549" i="19"/>
  <c r="AQ549" i="19"/>
  <c r="AP173" i="9"/>
  <c r="T549" i="18"/>
  <c r="AR549" i="18"/>
  <c r="T549" i="19"/>
  <c r="AR549" i="19"/>
  <c r="AQ173" i="9"/>
  <c r="U549" i="18"/>
  <c r="AS549" i="18"/>
  <c r="U549" i="19"/>
  <c r="AS549" i="19"/>
  <c r="AR173" i="9"/>
  <c r="V549" i="18"/>
  <c r="AT549" i="18"/>
  <c r="V549" i="19"/>
  <c r="AT549" i="19"/>
  <c r="AS173" i="9"/>
  <c r="W549" i="18"/>
  <c r="AU549" i="18"/>
  <c r="W549" i="19"/>
  <c r="AU549" i="19"/>
  <c r="AT173" i="9"/>
  <c r="X549" i="18"/>
  <c r="AV549" i="18"/>
  <c r="X549" i="19"/>
  <c r="AV549" i="19"/>
  <c r="AU173" i="9"/>
  <c r="Y549" i="18"/>
  <c r="AW549" i="18"/>
  <c r="Y549" i="19"/>
  <c r="AW549" i="19"/>
  <c r="AV173" i="9"/>
  <c r="Z549" i="18"/>
  <c r="AX549" i="18"/>
  <c r="Z549" i="19"/>
  <c r="AX549" i="19"/>
  <c r="AW173" i="9"/>
  <c r="R550" i="18"/>
  <c r="AP550" i="18"/>
  <c r="R550" i="19"/>
  <c r="AP550" i="19"/>
  <c r="AO174" i="9"/>
  <c r="S550" i="18"/>
  <c r="AQ550" i="18"/>
  <c r="S550" i="19"/>
  <c r="AQ550" i="19"/>
  <c r="AP174" i="9"/>
  <c r="T550" i="18"/>
  <c r="AR550" i="18"/>
  <c r="T550" i="19"/>
  <c r="AR550" i="19"/>
  <c r="AQ174" i="9"/>
  <c r="U550" i="18"/>
  <c r="AS550" i="18"/>
  <c r="U550" i="19"/>
  <c r="AS550" i="19"/>
  <c r="AR174" i="9"/>
  <c r="V550" i="18"/>
  <c r="AT550" i="18"/>
  <c r="V550" i="19"/>
  <c r="AT550" i="19"/>
  <c r="AS174" i="9"/>
  <c r="W550" i="18"/>
  <c r="AU550" i="18"/>
  <c r="W550" i="19"/>
  <c r="AU550" i="19"/>
  <c r="AT174" i="9"/>
  <c r="X550" i="18"/>
  <c r="AV550" i="18"/>
  <c r="X550" i="19"/>
  <c r="AV550" i="19"/>
  <c r="AU174" i="9"/>
  <c r="Y550" i="18"/>
  <c r="AW550" i="18"/>
  <c r="Y550" i="19"/>
  <c r="AW550" i="19"/>
  <c r="AV174" i="9"/>
  <c r="Z550" i="18"/>
  <c r="AX550" i="18"/>
  <c r="Z550" i="19"/>
  <c r="AX550" i="19"/>
  <c r="AW174" i="9"/>
  <c r="R551" i="18"/>
  <c r="AP551" i="18"/>
  <c r="R551" i="19"/>
  <c r="AP551" i="19"/>
  <c r="AO175" i="9"/>
  <c r="S551" i="18"/>
  <c r="AQ551" i="18"/>
  <c r="S551" i="19"/>
  <c r="AQ551" i="19"/>
  <c r="AP175" i="9"/>
  <c r="T551" i="18"/>
  <c r="AR551" i="18"/>
  <c r="T551" i="19"/>
  <c r="AR551" i="19"/>
  <c r="AQ175" i="9"/>
  <c r="U551" i="18"/>
  <c r="AS551" i="18"/>
  <c r="U551" i="19"/>
  <c r="AS551" i="19"/>
  <c r="AR175" i="9"/>
  <c r="V551" i="18"/>
  <c r="AT551" i="18"/>
  <c r="V551" i="19"/>
  <c r="AT551" i="19"/>
  <c r="AS175" i="9"/>
  <c r="W551" i="18"/>
  <c r="AU551" i="18"/>
  <c r="W551" i="19"/>
  <c r="AU551" i="19"/>
  <c r="AT175" i="9"/>
  <c r="X551" i="18"/>
  <c r="AV551" i="18"/>
  <c r="X551" i="19"/>
  <c r="AV551" i="19"/>
  <c r="AU175" i="9"/>
  <c r="Y551" i="18"/>
  <c r="AW551" i="18"/>
  <c r="Y551" i="19"/>
  <c r="AW551" i="19"/>
  <c r="AV175" i="9"/>
  <c r="Z551" i="18"/>
  <c r="AX551" i="18"/>
  <c r="Z551" i="19"/>
  <c r="AX551" i="19"/>
  <c r="AW175" i="9"/>
  <c r="R552" i="18"/>
  <c r="AP552" i="18"/>
  <c r="R552" i="19"/>
  <c r="AP552" i="19"/>
  <c r="AO176" i="9"/>
  <c r="S552" i="18"/>
  <c r="AQ552" i="18"/>
  <c r="S552" i="19"/>
  <c r="AQ552" i="19"/>
  <c r="AP176" i="9"/>
  <c r="T552" i="18"/>
  <c r="AR552" i="18"/>
  <c r="T552" i="19"/>
  <c r="AR552" i="19"/>
  <c r="AQ176" i="9"/>
  <c r="U552" i="18"/>
  <c r="AS552" i="18"/>
  <c r="U552" i="19"/>
  <c r="AS552" i="19"/>
  <c r="AR176" i="9"/>
  <c r="V552" i="18"/>
  <c r="AT552" i="18"/>
  <c r="V552" i="19"/>
  <c r="AT552" i="19"/>
  <c r="AS176" i="9"/>
  <c r="W552" i="18"/>
  <c r="AU552" i="18"/>
  <c r="W552" i="19"/>
  <c r="AU552" i="19"/>
  <c r="AT176" i="9"/>
  <c r="X552" i="18"/>
  <c r="AV552" i="18"/>
  <c r="X552" i="19"/>
  <c r="AV552" i="19"/>
  <c r="AU176" i="9"/>
  <c r="Y552" i="18"/>
  <c r="AW552" i="18"/>
  <c r="Y552" i="19"/>
  <c r="AW552" i="19"/>
  <c r="AV176" i="9"/>
  <c r="Z552" i="18"/>
  <c r="AX552" i="18"/>
  <c r="Z552" i="19"/>
  <c r="AX552" i="19"/>
  <c r="AW176" i="9"/>
  <c r="R553" i="18"/>
  <c r="AP553" i="18"/>
  <c r="R553" i="19"/>
  <c r="AP553" i="19"/>
  <c r="AO177" i="9"/>
  <c r="S553" i="18"/>
  <c r="AQ553" i="18"/>
  <c r="S553" i="19"/>
  <c r="AQ553" i="19"/>
  <c r="AP177" i="9"/>
  <c r="T553" i="18"/>
  <c r="AR553" i="18"/>
  <c r="T553" i="19"/>
  <c r="AR553" i="19"/>
  <c r="AQ177" i="9"/>
  <c r="U553" i="18"/>
  <c r="AS553" i="18"/>
  <c r="U553" i="19"/>
  <c r="AS553" i="19"/>
  <c r="AR177" i="9"/>
  <c r="V553" i="18"/>
  <c r="AT553" i="18"/>
  <c r="V553" i="19"/>
  <c r="AT553" i="19"/>
  <c r="AS177" i="9"/>
  <c r="W553" i="18"/>
  <c r="AU553" i="18"/>
  <c r="W553" i="19"/>
  <c r="AU553" i="19"/>
  <c r="AT177" i="9"/>
  <c r="X553" i="18"/>
  <c r="AV553" i="18"/>
  <c r="X553" i="19"/>
  <c r="AV553" i="19"/>
  <c r="AU177" i="9"/>
  <c r="Y553" i="18"/>
  <c r="AW553" i="18"/>
  <c r="Y553" i="19"/>
  <c r="AW553" i="19"/>
  <c r="AV177" i="9"/>
  <c r="Z553" i="18"/>
  <c r="AX553" i="18"/>
  <c r="Z553" i="19"/>
  <c r="AX553" i="19"/>
  <c r="AW177" i="9"/>
  <c r="R554" i="18"/>
  <c r="AP554" i="18"/>
  <c r="R554" i="19"/>
  <c r="AP554" i="19"/>
  <c r="AO178" i="9"/>
  <c r="S554" i="18"/>
  <c r="AQ554" i="18"/>
  <c r="S554" i="19"/>
  <c r="AQ554" i="19"/>
  <c r="AP178" i="9"/>
  <c r="T554" i="18"/>
  <c r="AR554" i="18"/>
  <c r="T554" i="19"/>
  <c r="AR554" i="19"/>
  <c r="AQ178" i="9"/>
  <c r="U554" i="18"/>
  <c r="AS554" i="18"/>
  <c r="U554" i="19"/>
  <c r="AS554" i="19"/>
  <c r="AR178" i="9"/>
  <c r="V554" i="18"/>
  <c r="AT554" i="18"/>
  <c r="V554" i="19"/>
  <c r="AT554" i="19"/>
  <c r="AS178" i="9"/>
  <c r="W554" i="18"/>
  <c r="AU554" i="18"/>
  <c r="W554" i="19"/>
  <c r="AU554" i="19"/>
  <c r="AT178" i="9"/>
  <c r="X554" i="18"/>
  <c r="AV554" i="18"/>
  <c r="X554" i="19"/>
  <c r="AV554" i="19"/>
  <c r="AU178" i="9"/>
  <c r="Y554" i="18"/>
  <c r="AW554" i="18"/>
  <c r="Y554" i="19"/>
  <c r="AW554" i="19"/>
  <c r="AV178" i="9"/>
  <c r="Z554" i="18"/>
  <c r="AX554" i="18"/>
  <c r="Z554" i="19"/>
  <c r="AX554" i="19"/>
  <c r="AW178" i="9"/>
  <c r="R555" i="18"/>
  <c r="AP555" i="18"/>
  <c r="R555" i="19"/>
  <c r="AP555" i="19"/>
  <c r="AO179" i="9"/>
  <c r="S555" i="18"/>
  <c r="AQ555" i="18"/>
  <c r="S555" i="19"/>
  <c r="AQ555" i="19"/>
  <c r="AP179" i="9"/>
  <c r="T555" i="18"/>
  <c r="AR555" i="18"/>
  <c r="T555" i="19"/>
  <c r="AR555" i="19"/>
  <c r="AQ179" i="9"/>
  <c r="U555" i="18"/>
  <c r="AS555" i="18"/>
  <c r="U555" i="19"/>
  <c r="AS555" i="19"/>
  <c r="AR179" i="9"/>
  <c r="V555" i="18"/>
  <c r="AT555" i="18"/>
  <c r="V555" i="19"/>
  <c r="AT555" i="19"/>
  <c r="AS179" i="9"/>
  <c r="W555" i="18"/>
  <c r="AU555" i="18"/>
  <c r="W555" i="19"/>
  <c r="AU555" i="19"/>
  <c r="AT179" i="9"/>
  <c r="X555" i="18"/>
  <c r="AV555" i="18"/>
  <c r="X555" i="19"/>
  <c r="AV555" i="19"/>
  <c r="AU179" i="9"/>
  <c r="Y555" i="18"/>
  <c r="AW555" i="18"/>
  <c r="Y555" i="19"/>
  <c r="AW555" i="19"/>
  <c r="AV179" i="9"/>
  <c r="Z555" i="18"/>
  <c r="AX555" i="18"/>
  <c r="Z555" i="19"/>
  <c r="AX555" i="19"/>
  <c r="AW179" i="9"/>
  <c r="Q385" i="18"/>
  <c r="Q474" i="18"/>
  <c r="Q475" i="18"/>
  <c r="AO475" i="18"/>
  <c r="Q385" i="19"/>
  <c r="Q474" i="19"/>
  <c r="Q475" i="19"/>
  <c r="AO475" i="19"/>
  <c r="AN99" i="9"/>
  <c r="Q476" i="18"/>
  <c r="AO476" i="18"/>
  <c r="Q476" i="19"/>
  <c r="AO476" i="19"/>
  <c r="AN100" i="9"/>
  <c r="Q477" i="18"/>
  <c r="AO477" i="18"/>
  <c r="Q477" i="19"/>
  <c r="AO477" i="19"/>
  <c r="AN101" i="9"/>
  <c r="Q478" i="18"/>
  <c r="AO478" i="18"/>
  <c r="Q478" i="19"/>
  <c r="AO478" i="19"/>
  <c r="AN102" i="9"/>
  <c r="Q479" i="18"/>
  <c r="AO479" i="18"/>
  <c r="Q479" i="19"/>
  <c r="AO479" i="19"/>
  <c r="AN103" i="9"/>
  <c r="Q480" i="18"/>
  <c r="AO480" i="18"/>
  <c r="Q480" i="19"/>
  <c r="AO480" i="19"/>
  <c r="AN104" i="9"/>
  <c r="Q481" i="18"/>
  <c r="AO481" i="18"/>
  <c r="Q481" i="19"/>
  <c r="AO481" i="19"/>
  <c r="AN105" i="9"/>
  <c r="Q482" i="18"/>
  <c r="AO482" i="18"/>
  <c r="Q482" i="19"/>
  <c r="AO482" i="19"/>
  <c r="AN106" i="9"/>
  <c r="Q483" i="18"/>
  <c r="AO483" i="18"/>
  <c r="Q483" i="19"/>
  <c r="AO483" i="19"/>
  <c r="AN107" i="9"/>
  <c r="Q484" i="18"/>
  <c r="AO484" i="18"/>
  <c r="Q484" i="19"/>
  <c r="AO484" i="19"/>
  <c r="AN108" i="9"/>
  <c r="Q485" i="18"/>
  <c r="AO485" i="18"/>
  <c r="Q485" i="19"/>
  <c r="AO485" i="19"/>
  <c r="AN109" i="9"/>
  <c r="Q486" i="18"/>
  <c r="AO486" i="18"/>
  <c r="Q486" i="19"/>
  <c r="AO486" i="19"/>
  <c r="AN110" i="9"/>
  <c r="Q487" i="18"/>
  <c r="AO487" i="18"/>
  <c r="Q487" i="19"/>
  <c r="AO487" i="19"/>
  <c r="AN111" i="9"/>
  <c r="Q488" i="18"/>
  <c r="AO488" i="18"/>
  <c r="Q488" i="19"/>
  <c r="AO488" i="19"/>
  <c r="AN112" i="9"/>
  <c r="Q489" i="18"/>
  <c r="AO489" i="18"/>
  <c r="Q489" i="19"/>
  <c r="AO489" i="19"/>
  <c r="AN113" i="9"/>
  <c r="Q490" i="18"/>
  <c r="AO490" i="18"/>
  <c r="Q490" i="19"/>
  <c r="AO490" i="19"/>
  <c r="AN114" i="9"/>
  <c r="Q491" i="18"/>
  <c r="AO491" i="18"/>
  <c r="Q491" i="19"/>
  <c r="AO491" i="19"/>
  <c r="AN115" i="9"/>
  <c r="Q492" i="18"/>
  <c r="AO492" i="18"/>
  <c r="Q492" i="19"/>
  <c r="AO492" i="19"/>
  <c r="AN116" i="9"/>
  <c r="Q493" i="18"/>
  <c r="AO493" i="18"/>
  <c r="Q493" i="19"/>
  <c r="AO493" i="19"/>
  <c r="AN117" i="9"/>
  <c r="Q494" i="18"/>
  <c r="AO494" i="18"/>
  <c r="Q494" i="19"/>
  <c r="AO494" i="19"/>
  <c r="AN118" i="9"/>
  <c r="Q495" i="18"/>
  <c r="AO495" i="18"/>
  <c r="Q495" i="19"/>
  <c r="AO495" i="19"/>
  <c r="AN119" i="9"/>
  <c r="Q496" i="18"/>
  <c r="AO496" i="18"/>
  <c r="Q496" i="19"/>
  <c r="AO496" i="19"/>
  <c r="AN120" i="9"/>
  <c r="Q497" i="18"/>
  <c r="AO497" i="18"/>
  <c r="Q497" i="19"/>
  <c r="AO497" i="19"/>
  <c r="AN121" i="9"/>
  <c r="Q498" i="18"/>
  <c r="AO498" i="18"/>
  <c r="Q498" i="19"/>
  <c r="AO498" i="19"/>
  <c r="AN122" i="9"/>
  <c r="Q499" i="18"/>
  <c r="AO499" i="18"/>
  <c r="Q499" i="19"/>
  <c r="AO499" i="19"/>
  <c r="AN123" i="9"/>
  <c r="Q500" i="18"/>
  <c r="AO500" i="18"/>
  <c r="Q500" i="19"/>
  <c r="AO500" i="19"/>
  <c r="AN124" i="9"/>
  <c r="Q501" i="18"/>
  <c r="AO501" i="18"/>
  <c r="Q501" i="19"/>
  <c r="AO501" i="19"/>
  <c r="AN125" i="9"/>
  <c r="Q502" i="18"/>
  <c r="AO502" i="18"/>
  <c r="Q502" i="19"/>
  <c r="AO502" i="19"/>
  <c r="AN126" i="9"/>
  <c r="Q503" i="18"/>
  <c r="AO503" i="18"/>
  <c r="Q503" i="19"/>
  <c r="AO503" i="19"/>
  <c r="AN127" i="9"/>
  <c r="Q504" i="18"/>
  <c r="AO504" i="18"/>
  <c r="Q504" i="19"/>
  <c r="AO504" i="19"/>
  <c r="AN128" i="9"/>
  <c r="Q505" i="18"/>
  <c r="AO505" i="18"/>
  <c r="Q505" i="19"/>
  <c r="AO505" i="19"/>
  <c r="AN129" i="9"/>
  <c r="Q506" i="18"/>
  <c r="AO506" i="18"/>
  <c r="Q506" i="19"/>
  <c r="AO506" i="19"/>
  <c r="AN130" i="9"/>
  <c r="Q507" i="18"/>
  <c r="AO507" i="18"/>
  <c r="Q507" i="19"/>
  <c r="AO507" i="19"/>
  <c r="AN131" i="9"/>
  <c r="Q508" i="18"/>
  <c r="AO508" i="18"/>
  <c r="Q508" i="19"/>
  <c r="AO508" i="19"/>
  <c r="AN132" i="9"/>
  <c r="Q509" i="18"/>
  <c r="AO509" i="18"/>
  <c r="Q509" i="19"/>
  <c r="AO509" i="19"/>
  <c r="AN133" i="9"/>
  <c r="Q510" i="18"/>
  <c r="AO510" i="18"/>
  <c r="Q510" i="19"/>
  <c r="AO510" i="19"/>
  <c r="AN134" i="9"/>
  <c r="Q511" i="18"/>
  <c r="AO511" i="18"/>
  <c r="Q511" i="19"/>
  <c r="AO511" i="19"/>
  <c r="AN135" i="9"/>
  <c r="Q512" i="18"/>
  <c r="AO512" i="18"/>
  <c r="Q512" i="19"/>
  <c r="AO512" i="19"/>
  <c r="AN136" i="9"/>
  <c r="Q513" i="18"/>
  <c r="AO513" i="18"/>
  <c r="Q513" i="19"/>
  <c r="AO513" i="19"/>
  <c r="AN137" i="9"/>
  <c r="Q514" i="18"/>
  <c r="AO514" i="18"/>
  <c r="Q514" i="19"/>
  <c r="AO514" i="19"/>
  <c r="AN138" i="9"/>
  <c r="Q515" i="18"/>
  <c r="AO515" i="18"/>
  <c r="Q515" i="19"/>
  <c r="AO515" i="19"/>
  <c r="AN139" i="9"/>
  <c r="Q516" i="18"/>
  <c r="AO516" i="18"/>
  <c r="Q516" i="19"/>
  <c r="AO516" i="19"/>
  <c r="AN140" i="9"/>
  <c r="Q517" i="18"/>
  <c r="AO517" i="18"/>
  <c r="Q517" i="19"/>
  <c r="AO517" i="19"/>
  <c r="AN141" i="9"/>
  <c r="Q518" i="18"/>
  <c r="AO518" i="18"/>
  <c r="Q518" i="19"/>
  <c r="AO518" i="19"/>
  <c r="AN142" i="9"/>
  <c r="Q519" i="18"/>
  <c r="AO519" i="18"/>
  <c r="Q519" i="19"/>
  <c r="AO519" i="19"/>
  <c r="AN143" i="9"/>
  <c r="Q520" i="18"/>
  <c r="AO520" i="18"/>
  <c r="Q520" i="19"/>
  <c r="AO520" i="19"/>
  <c r="AN144" i="9"/>
  <c r="Q521" i="18"/>
  <c r="AO521" i="18"/>
  <c r="Q521" i="19"/>
  <c r="AO521" i="19"/>
  <c r="AN145" i="9"/>
  <c r="Q522" i="18"/>
  <c r="AO522" i="18"/>
  <c r="Q522" i="19"/>
  <c r="AO522" i="19"/>
  <c r="AN146" i="9"/>
  <c r="Q523" i="18"/>
  <c r="AO523" i="18"/>
  <c r="Q523" i="19"/>
  <c r="AO523" i="19"/>
  <c r="AN147" i="9"/>
  <c r="Q524" i="18"/>
  <c r="AO524" i="18"/>
  <c r="Q524" i="19"/>
  <c r="AO524" i="19"/>
  <c r="AN148" i="9"/>
  <c r="Q525" i="18"/>
  <c r="AO525" i="18"/>
  <c r="Q525" i="19"/>
  <c r="AO525" i="19"/>
  <c r="AN149" i="9"/>
  <c r="Q526" i="18"/>
  <c r="AO526" i="18"/>
  <c r="Q526" i="19"/>
  <c r="AO526" i="19"/>
  <c r="AN150" i="9"/>
  <c r="Q527" i="18"/>
  <c r="AO527" i="18"/>
  <c r="Q527" i="19"/>
  <c r="AO527" i="19"/>
  <c r="AN151" i="9"/>
  <c r="Q528" i="18"/>
  <c r="AO528" i="18"/>
  <c r="Q528" i="19"/>
  <c r="AO528" i="19"/>
  <c r="AN152" i="9"/>
  <c r="Q529" i="18"/>
  <c r="AO529" i="18"/>
  <c r="Q529" i="19"/>
  <c r="AO529" i="19"/>
  <c r="AN153" i="9"/>
  <c r="Q530" i="18"/>
  <c r="AO530" i="18"/>
  <c r="Q530" i="19"/>
  <c r="AO530" i="19"/>
  <c r="AN154" i="9"/>
  <c r="Q531" i="18"/>
  <c r="AO531" i="18"/>
  <c r="Q531" i="19"/>
  <c r="AO531" i="19"/>
  <c r="AN155" i="9"/>
  <c r="Q532" i="18"/>
  <c r="AO532" i="18"/>
  <c r="Q532" i="19"/>
  <c r="AO532" i="19"/>
  <c r="AN156" i="9"/>
  <c r="Q533" i="18"/>
  <c r="AO533" i="18"/>
  <c r="Q533" i="19"/>
  <c r="AO533" i="19"/>
  <c r="AN157" i="9"/>
  <c r="Q534" i="18"/>
  <c r="AO534" i="18"/>
  <c r="Q534" i="19"/>
  <c r="AO534" i="19"/>
  <c r="AN158" i="9"/>
  <c r="Q535" i="18"/>
  <c r="AO535" i="18"/>
  <c r="Q535" i="19"/>
  <c r="AO535" i="19"/>
  <c r="AN159" i="9"/>
  <c r="Q536" i="18"/>
  <c r="AO536" i="18"/>
  <c r="Q536" i="19"/>
  <c r="AO536" i="19"/>
  <c r="AN160" i="9"/>
  <c r="Q537" i="18"/>
  <c r="AO537" i="18"/>
  <c r="Q537" i="19"/>
  <c r="AO537" i="19"/>
  <c r="AN161" i="9"/>
  <c r="Q538" i="18"/>
  <c r="AO538" i="18"/>
  <c r="Q538" i="19"/>
  <c r="AO538" i="19"/>
  <c r="AN162" i="9"/>
  <c r="Q539" i="18"/>
  <c r="AO539" i="18"/>
  <c r="Q539" i="19"/>
  <c r="AO539" i="19"/>
  <c r="AN163" i="9"/>
  <c r="Q540" i="18"/>
  <c r="AO540" i="18"/>
  <c r="Q540" i="19"/>
  <c r="AO540" i="19"/>
  <c r="AN164" i="9"/>
  <c r="AO541" i="18"/>
  <c r="Q541" i="19"/>
  <c r="AO541" i="19"/>
  <c r="AN165" i="9"/>
  <c r="Q542" i="18"/>
  <c r="AO542" i="18"/>
  <c r="Q542" i="19"/>
  <c r="AO542" i="19"/>
  <c r="AN166" i="9"/>
  <c r="Q543" i="18"/>
  <c r="AO543" i="18"/>
  <c r="Q543" i="19"/>
  <c r="AO543" i="19"/>
  <c r="AN167" i="9"/>
  <c r="Q544" i="18"/>
  <c r="AO544" i="18"/>
  <c r="Q544" i="19"/>
  <c r="AO544" i="19"/>
  <c r="AN168" i="9"/>
  <c r="Q545" i="18"/>
  <c r="AO545" i="18"/>
  <c r="Q545" i="19"/>
  <c r="AO545" i="19"/>
  <c r="AN169" i="9"/>
  <c r="Q546" i="18"/>
  <c r="AO546" i="18"/>
  <c r="Q546" i="19"/>
  <c r="AO546" i="19"/>
  <c r="AN170" i="9"/>
  <c r="Q547" i="18"/>
  <c r="AO547" i="18"/>
  <c r="Q547" i="19"/>
  <c r="AO547" i="19"/>
  <c r="AN171" i="9"/>
  <c r="Q548" i="18"/>
  <c r="AO548" i="18"/>
  <c r="Q548" i="19"/>
  <c r="AO548" i="19"/>
  <c r="AN172" i="9"/>
  <c r="Q549" i="18"/>
  <c r="AO549" i="18"/>
  <c r="Q549" i="19"/>
  <c r="AO549" i="19"/>
  <c r="AN173" i="9"/>
  <c r="Q550" i="18"/>
  <c r="AO550" i="18"/>
  <c r="Q550" i="19"/>
  <c r="AO550" i="19"/>
  <c r="AN174" i="9"/>
  <c r="Q551" i="18"/>
  <c r="AO551" i="18"/>
  <c r="Q551" i="19"/>
  <c r="AO551" i="19"/>
  <c r="AN175" i="9"/>
  <c r="Q552" i="18"/>
  <c r="AO552" i="18"/>
  <c r="Q552" i="19"/>
  <c r="AO552" i="19"/>
  <c r="AN176" i="9"/>
  <c r="Q553" i="18"/>
  <c r="AO553" i="18"/>
  <c r="Q553" i="19"/>
  <c r="AO553" i="19"/>
  <c r="AN177" i="9"/>
  <c r="Q554" i="18"/>
  <c r="AO554" i="18"/>
  <c r="Q554" i="19"/>
  <c r="AO554" i="19"/>
  <c r="AN178" i="9"/>
  <c r="Q555" i="18"/>
  <c r="AO555" i="18"/>
  <c r="Q555" i="19"/>
  <c r="AO555" i="19"/>
  <c r="AN179" i="9"/>
  <c r="AZ98" i="9"/>
  <c r="AN98" i="9"/>
  <c r="E33" i="18"/>
  <c r="E101" i="18"/>
  <c r="E205" i="18"/>
  <c r="E295" i="18"/>
  <c r="E384" i="18"/>
  <c r="E473" i="18"/>
  <c r="D8" i="9"/>
  <c r="D97" i="9"/>
  <c r="F33" i="18"/>
  <c r="F101" i="18"/>
  <c r="F205" i="18"/>
  <c r="F295" i="18"/>
  <c r="F384" i="18"/>
  <c r="F473" i="18"/>
  <c r="E8" i="9"/>
  <c r="E97" i="9"/>
  <c r="G33" i="18"/>
  <c r="G101" i="18"/>
  <c r="G205" i="18"/>
  <c r="G295" i="18"/>
  <c r="G384" i="18"/>
  <c r="G473" i="18"/>
  <c r="F8" i="9"/>
  <c r="F97" i="9"/>
  <c r="H33" i="18"/>
  <c r="H101" i="18"/>
  <c r="H205" i="18"/>
  <c r="H295" i="18"/>
  <c r="H384" i="18"/>
  <c r="H473" i="18"/>
  <c r="G8" i="9"/>
  <c r="G97" i="9"/>
  <c r="I33" i="18"/>
  <c r="I101" i="18"/>
  <c r="I205" i="18"/>
  <c r="I295" i="18"/>
  <c r="I384" i="18"/>
  <c r="I473" i="18"/>
  <c r="H8" i="9"/>
  <c r="H97" i="9"/>
  <c r="J33" i="18"/>
  <c r="J101" i="18"/>
  <c r="J205" i="18"/>
  <c r="J295" i="18"/>
  <c r="J384" i="18"/>
  <c r="J473" i="18"/>
  <c r="I8" i="9"/>
  <c r="I97" i="9"/>
  <c r="K33" i="18"/>
  <c r="K101" i="18"/>
  <c r="K205" i="18"/>
  <c r="K295" i="18"/>
  <c r="K384" i="18"/>
  <c r="K473" i="18"/>
  <c r="J8" i="9"/>
  <c r="J97" i="9"/>
  <c r="L33" i="18"/>
  <c r="L101" i="18"/>
  <c r="L205" i="18"/>
  <c r="L295" i="18"/>
  <c r="L384" i="18"/>
  <c r="L473" i="18"/>
  <c r="K8" i="9"/>
  <c r="K97" i="9"/>
  <c r="M33" i="18"/>
  <c r="M101" i="18"/>
  <c r="M205" i="18"/>
  <c r="M295" i="18"/>
  <c r="M384" i="18"/>
  <c r="M473" i="18"/>
  <c r="L8" i="9"/>
  <c r="L97" i="9"/>
  <c r="N33" i="18"/>
  <c r="N101" i="18"/>
  <c r="N205" i="18"/>
  <c r="N295" i="18"/>
  <c r="N384" i="18"/>
  <c r="N473" i="18"/>
  <c r="M8" i="9"/>
  <c r="M97" i="9"/>
  <c r="O97" i="9"/>
  <c r="AA97" i="9"/>
  <c r="D385" i="18"/>
  <c r="D474" i="18"/>
  <c r="C9" i="9"/>
  <c r="C98" i="9"/>
  <c r="D386" i="18"/>
  <c r="D475" i="18"/>
  <c r="C10" i="9"/>
  <c r="C99" i="9"/>
  <c r="D387" i="18"/>
  <c r="D476" i="18"/>
  <c r="C11" i="9"/>
  <c r="C100" i="9"/>
  <c r="D388" i="18"/>
  <c r="D477" i="18"/>
  <c r="C12" i="9"/>
  <c r="C101" i="9"/>
  <c r="D389" i="18"/>
  <c r="D478" i="18"/>
  <c r="C13" i="9"/>
  <c r="C102" i="9"/>
  <c r="D390" i="18"/>
  <c r="D479" i="18"/>
  <c r="C14" i="9"/>
  <c r="C103" i="9"/>
  <c r="D391" i="18"/>
  <c r="D480" i="18"/>
  <c r="C15" i="9"/>
  <c r="C104" i="9"/>
  <c r="D392" i="18"/>
  <c r="D481" i="18"/>
  <c r="C16" i="9"/>
  <c r="C105" i="9"/>
  <c r="D393" i="18"/>
  <c r="D482" i="18"/>
  <c r="C17" i="9"/>
  <c r="C106" i="9"/>
  <c r="D394" i="18"/>
  <c r="D483" i="18"/>
  <c r="C18" i="9"/>
  <c r="C107" i="9"/>
  <c r="D395" i="18"/>
  <c r="D484" i="18"/>
  <c r="C19" i="9"/>
  <c r="C108" i="9"/>
  <c r="D396" i="18"/>
  <c r="D485" i="18"/>
  <c r="C20" i="9"/>
  <c r="C109" i="9"/>
  <c r="D397" i="18"/>
  <c r="D486" i="18"/>
  <c r="C21" i="9"/>
  <c r="C110" i="9"/>
  <c r="D398" i="18"/>
  <c r="D487" i="18"/>
  <c r="C22" i="9"/>
  <c r="C111" i="9"/>
  <c r="D399" i="18"/>
  <c r="D488" i="18"/>
  <c r="C23" i="9"/>
  <c r="C112" i="9"/>
  <c r="D400" i="18"/>
  <c r="D489" i="18"/>
  <c r="C24" i="9"/>
  <c r="C113" i="9"/>
  <c r="D401" i="18"/>
  <c r="D490" i="18"/>
  <c r="C25" i="9"/>
  <c r="C114" i="9"/>
  <c r="D402" i="18"/>
  <c r="D491" i="18"/>
  <c r="C26" i="9"/>
  <c r="C115" i="9"/>
  <c r="D403" i="18"/>
  <c r="D492" i="18"/>
  <c r="C27" i="9"/>
  <c r="C116" i="9"/>
  <c r="D404" i="18"/>
  <c r="D493" i="18"/>
  <c r="C28" i="9"/>
  <c r="C117" i="9"/>
  <c r="D405" i="18"/>
  <c r="D494" i="18"/>
  <c r="C29" i="9"/>
  <c r="C118" i="9"/>
  <c r="D406" i="18"/>
  <c r="D495" i="18"/>
  <c r="C30" i="9"/>
  <c r="C119" i="9"/>
  <c r="D407" i="18"/>
  <c r="D496" i="18"/>
  <c r="C31" i="9"/>
  <c r="C120" i="9"/>
  <c r="D408" i="18"/>
  <c r="D497" i="18"/>
  <c r="C32" i="9"/>
  <c r="C121" i="9"/>
  <c r="D409" i="18"/>
  <c r="D498" i="18"/>
  <c r="C33" i="9"/>
  <c r="C122" i="9"/>
  <c r="D410" i="18"/>
  <c r="D499" i="18"/>
  <c r="C34" i="9"/>
  <c r="C123" i="9"/>
  <c r="D411" i="18"/>
  <c r="D500" i="18"/>
  <c r="C35" i="9"/>
  <c r="C124" i="9"/>
  <c r="D412" i="18"/>
  <c r="D501" i="18"/>
  <c r="C36" i="9"/>
  <c r="C125" i="9"/>
  <c r="D413" i="18"/>
  <c r="D502" i="18"/>
  <c r="C37" i="9"/>
  <c r="C126" i="9"/>
  <c r="D414" i="18"/>
  <c r="D503" i="18"/>
  <c r="C38" i="9"/>
  <c r="C127" i="9"/>
  <c r="D415" i="18"/>
  <c r="D504" i="18"/>
  <c r="C39" i="9"/>
  <c r="C128" i="9"/>
  <c r="D416" i="18"/>
  <c r="D505" i="18"/>
  <c r="C40" i="9"/>
  <c r="C129" i="9"/>
  <c r="D417" i="18"/>
  <c r="D506" i="18"/>
  <c r="C41" i="9"/>
  <c r="C130" i="9"/>
  <c r="D418" i="18"/>
  <c r="D507" i="18"/>
  <c r="C42" i="9"/>
  <c r="C131" i="9"/>
  <c r="D419" i="18"/>
  <c r="D508" i="18"/>
  <c r="C43" i="9"/>
  <c r="C132" i="9"/>
  <c r="D420" i="18"/>
  <c r="D509" i="18"/>
  <c r="C44" i="9"/>
  <c r="C133" i="9"/>
  <c r="D421" i="18"/>
  <c r="D510" i="18"/>
  <c r="C45" i="9"/>
  <c r="C134" i="9"/>
  <c r="D422" i="18"/>
  <c r="D511" i="18"/>
  <c r="C46" i="9"/>
  <c r="C135" i="9"/>
  <c r="D423" i="18"/>
  <c r="D512" i="18"/>
  <c r="C47" i="9"/>
  <c r="C136" i="9"/>
  <c r="D424" i="18"/>
  <c r="D513" i="18"/>
  <c r="C48" i="9"/>
  <c r="C137" i="9"/>
  <c r="D425" i="18"/>
  <c r="D514" i="18"/>
  <c r="C49" i="9"/>
  <c r="C138" i="9"/>
  <c r="D426" i="18"/>
  <c r="D515" i="18"/>
  <c r="C50" i="9"/>
  <c r="C139" i="9"/>
  <c r="D427" i="18"/>
  <c r="D516" i="18"/>
  <c r="C51" i="9"/>
  <c r="C140" i="9"/>
  <c r="D428" i="18"/>
  <c r="D517" i="18"/>
  <c r="C52" i="9"/>
  <c r="C141" i="9"/>
  <c r="D429" i="18"/>
  <c r="D518" i="18"/>
  <c r="C53" i="9"/>
  <c r="C142" i="9"/>
  <c r="D430" i="18"/>
  <c r="D519" i="18"/>
  <c r="C54" i="9"/>
  <c r="C143" i="9"/>
  <c r="D431" i="18"/>
  <c r="D520" i="18"/>
  <c r="C55" i="9"/>
  <c r="C144" i="9"/>
  <c r="D432" i="18"/>
  <c r="D521" i="18"/>
  <c r="C56" i="9"/>
  <c r="C145" i="9"/>
  <c r="D433" i="18"/>
  <c r="D522" i="18"/>
  <c r="C57" i="9"/>
  <c r="C146" i="9"/>
  <c r="D434" i="18"/>
  <c r="D523" i="18"/>
  <c r="C58" i="9"/>
  <c r="C147" i="9"/>
  <c r="D435" i="18"/>
  <c r="D524" i="18"/>
  <c r="C59" i="9"/>
  <c r="C148" i="9"/>
  <c r="D436" i="18"/>
  <c r="D525" i="18"/>
  <c r="C60" i="9"/>
  <c r="C149" i="9"/>
  <c r="D437" i="18"/>
  <c r="D526" i="18"/>
  <c r="C61" i="9"/>
  <c r="C150" i="9"/>
  <c r="D438" i="18"/>
  <c r="D527" i="18"/>
  <c r="C62" i="9"/>
  <c r="C151" i="9"/>
  <c r="D439" i="18"/>
  <c r="D528" i="18"/>
  <c r="C63" i="9"/>
  <c r="C152" i="9"/>
  <c r="D440" i="18"/>
  <c r="D529" i="18"/>
  <c r="C64" i="9"/>
  <c r="C153" i="9"/>
  <c r="D441" i="18"/>
  <c r="D530" i="18"/>
  <c r="C65" i="9"/>
  <c r="C154" i="9"/>
  <c r="D442" i="18"/>
  <c r="D531" i="18"/>
  <c r="C66" i="9"/>
  <c r="C155" i="9"/>
  <c r="D443" i="18"/>
  <c r="D532" i="18"/>
  <c r="C67" i="9"/>
  <c r="C156" i="9"/>
  <c r="D444" i="18"/>
  <c r="D533" i="18"/>
  <c r="C68" i="9"/>
  <c r="C157" i="9"/>
  <c r="D445" i="18"/>
  <c r="D534" i="18"/>
  <c r="C69" i="9"/>
  <c r="C158" i="9"/>
  <c r="D446" i="18"/>
  <c r="D535" i="18"/>
  <c r="C70" i="9"/>
  <c r="C159" i="9"/>
  <c r="D447" i="18"/>
  <c r="D536" i="18"/>
  <c r="C71" i="9"/>
  <c r="C160" i="9"/>
  <c r="D448" i="18"/>
  <c r="D537" i="18"/>
  <c r="C72" i="9"/>
  <c r="C161" i="9"/>
  <c r="D449" i="18"/>
  <c r="D538" i="18"/>
  <c r="C73" i="9"/>
  <c r="C162" i="9"/>
  <c r="D450" i="18"/>
  <c r="D539" i="18"/>
  <c r="C74" i="9"/>
  <c r="C163" i="9"/>
  <c r="D451" i="18"/>
  <c r="D540" i="18"/>
  <c r="C75" i="9"/>
  <c r="C164" i="9"/>
  <c r="D452" i="18"/>
  <c r="D541" i="18"/>
  <c r="C76" i="9"/>
  <c r="C165" i="9"/>
  <c r="D453" i="18"/>
  <c r="D542" i="18"/>
  <c r="C77" i="9"/>
  <c r="C166" i="9"/>
  <c r="D454" i="18"/>
  <c r="D543" i="18"/>
  <c r="C78" i="9"/>
  <c r="C167" i="9"/>
  <c r="D455" i="18"/>
  <c r="D544" i="18"/>
  <c r="C79" i="9"/>
  <c r="C168" i="9"/>
  <c r="D456" i="18"/>
  <c r="D545" i="18"/>
  <c r="C80" i="9"/>
  <c r="C169" i="9"/>
  <c r="D457" i="18"/>
  <c r="D546" i="18"/>
  <c r="C81" i="9"/>
  <c r="C170" i="9"/>
  <c r="D458" i="18"/>
  <c r="D547" i="18"/>
  <c r="C82" i="9"/>
  <c r="C171" i="9"/>
  <c r="D459" i="18"/>
  <c r="D548" i="18"/>
  <c r="C83" i="9"/>
  <c r="C172" i="9"/>
  <c r="D460" i="18"/>
  <c r="D549" i="18"/>
  <c r="C84" i="9"/>
  <c r="C173" i="9"/>
  <c r="D461" i="18"/>
  <c r="D550" i="18"/>
  <c r="C85" i="9"/>
  <c r="C174" i="9"/>
  <c r="D462" i="18"/>
  <c r="D551" i="18"/>
  <c r="C86" i="9"/>
  <c r="C175" i="9"/>
  <c r="D463" i="18"/>
  <c r="D552" i="18"/>
  <c r="C87" i="9"/>
  <c r="C176" i="9"/>
  <c r="D464" i="18"/>
  <c r="D553" i="18"/>
  <c r="C88" i="9"/>
  <c r="C177" i="9"/>
  <c r="D465" i="18"/>
  <c r="D554" i="18"/>
  <c r="C89" i="9"/>
  <c r="C178" i="9"/>
  <c r="D466" i="18"/>
  <c r="D555" i="18"/>
  <c r="C90" i="9"/>
  <c r="C179" i="9"/>
  <c r="D204" i="18"/>
  <c r="D294" i="18"/>
  <c r="D384" i="18"/>
  <c r="D473" i="18"/>
  <c r="C8" i="9"/>
  <c r="C97" i="9"/>
  <c r="AT183" i="19"/>
  <c r="AT182" i="19"/>
  <c r="AT181" i="19"/>
  <c r="AT180" i="19"/>
  <c r="AT179" i="19"/>
  <c r="AT178" i="19"/>
  <c r="AT177" i="19"/>
  <c r="AT176" i="19"/>
  <c r="AT175" i="19"/>
  <c r="AT174" i="19"/>
  <c r="AT173" i="19"/>
  <c r="AT172" i="19"/>
  <c r="AT171" i="19"/>
  <c r="AT170" i="19"/>
  <c r="AT169" i="19"/>
  <c r="AT168" i="19"/>
  <c r="AT167" i="19"/>
  <c r="AT166" i="19"/>
  <c r="AT165" i="19"/>
  <c r="AT164" i="19"/>
  <c r="AT163" i="19"/>
  <c r="AT162" i="19"/>
  <c r="AT161" i="19"/>
  <c r="AT160" i="19"/>
  <c r="AT159" i="19"/>
  <c r="AT158" i="19"/>
  <c r="AT157" i="19"/>
  <c r="AT156" i="19"/>
  <c r="AT155" i="19"/>
  <c r="AT154" i="19"/>
  <c r="AT153" i="19"/>
  <c r="AT152" i="19"/>
  <c r="AT151" i="19"/>
  <c r="AT150" i="19"/>
  <c r="AT149" i="19"/>
  <c r="AT148" i="19"/>
  <c r="AT147" i="19"/>
  <c r="AT146" i="19"/>
  <c r="AT145" i="19"/>
  <c r="AT144" i="19"/>
  <c r="AT143" i="19"/>
  <c r="AT142" i="19"/>
  <c r="AT141" i="19"/>
  <c r="AT140" i="19"/>
  <c r="AT139" i="19"/>
  <c r="AT138" i="19"/>
  <c r="AT137" i="19"/>
  <c r="AT136" i="19"/>
  <c r="AT135" i="19"/>
  <c r="AT134" i="19"/>
  <c r="AT133" i="19"/>
  <c r="AT132" i="19"/>
  <c r="AT131" i="19"/>
  <c r="AT130" i="19"/>
  <c r="AT129" i="19"/>
  <c r="AT128" i="19"/>
  <c r="AT127" i="19"/>
  <c r="AT126" i="19"/>
  <c r="AT125" i="19"/>
  <c r="AT124" i="19"/>
  <c r="AT123" i="19"/>
  <c r="AT122" i="19"/>
  <c r="AT121" i="19"/>
  <c r="AT120" i="19"/>
  <c r="AT119" i="19"/>
  <c r="AT118" i="19"/>
  <c r="AT117" i="19"/>
  <c r="AT116" i="19"/>
  <c r="AT115" i="19"/>
  <c r="AT114" i="19"/>
  <c r="AT113" i="19"/>
  <c r="AT112" i="19"/>
  <c r="AT111" i="19"/>
  <c r="AT110" i="19"/>
  <c r="AT109" i="19"/>
  <c r="AT108" i="19"/>
  <c r="AT107" i="19"/>
  <c r="AT106" i="19"/>
  <c r="AT105" i="19"/>
  <c r="AT104" i="19"/>
  <c r="AT103" i="19"/>
  <c r="AT102" i="19"/>
  <c r="AT103" i="18"/>
  <c r="AT104" i="18"/>
  <c r="AT105" i="18"/>
  <c r="AT106" i="18"/>
  <c r="AT107" i="18"/>
  <c r="AT108" i="18"/>
  <c r="AT109" i="18"/>
  <c r="AT110" i="18"/>
  <c r="AT111" i="18"/>
  <c r="AT112" i="18"/>
  <c r="AT113" i="18"/>
  <c r="AT114" i="18"/>
  <c r="AT115" i="18"/>
  <c r="AT116" i="18"/>
  <c r="AT117" i="18"/>
  <c r="AT118" i="18"/>
  <c r="AT119" i="18"/>
  <c r="AT120" i="18"/>
  <c r="AT121" i="18"/>
  <c r="AT122" i="18"/>
  <c r="AT123" i="18"/>
  <c r="AT124" i="18"/>
  <c r="AT125" i="18"/>
  <c r="AT126" i="18"/>
  <c r="AT127" i="18"/>
  <c r="AT128" i="18"/>
  <c r="AT129" i="18"/>
  <c r="AT130" i="18"/>
  <c r="AT131" i="18"/>
  <c r="AT132" i="18"/>
  <c r="AT133" i="18"/>
  <c r="AT134" i="18"/>
  <c r="AT135" i="18"/>
  <c r="AT136" i="18"/>
  <c r="AT137" i="18"/>
  <c r="AT138" i="18"/>
  <c r="AT139" i="18"/>
  <c r="AT140" i="18"/>
  <c r="AT141" i="18"/>
  <c r="AT142" i="18"/>
  <c r="AT143" i="18"/>
  <c r="AT144" i="18"/>
  <c r="AT145" i="18"/>
  <c r="AT146" i="18"/>
  <c r="AT147" i="18"/>
  <c r="AT148" i="18"/>
  <c r="AT149" i="18"/>
  <c r="AT150" i="18"/>
  <c r="AT151" i="18"/>
  <c r="AT152" i="18"/>
  <c r="AT153" i="18"/>
  <c r="AT154" i="18"/>
  <c r="AT155" i="18"/>
  <c r="AT156" i="18"/>
  <c r="AT157" i="18"/>
  <c r="AT158" i="18"/>
  <c r="AT159" i="18"/>
  <c r="AT160" i="18"/>
  <c r="AT161" i="18"/>
  <c r="AT162" i="18"/>
  <c r="AT163" i="18"/>
  <c r="AT164" i="18"/>
  <c r="AT165" i="18"/>
  <c r="AT166" i="18"/>
  <c r="AT167" i="18"/>
  <c r="AT168" i="18"/>
  <c r="AT169" i="18"/>
  <c r="AT170" i="18"/>
  <c r="AT171" i="18"/>
  <c r="AT172" i="18"/>
  <c r="AT173" i="18"/>
  <c r="AT174" i="18"/>
  <c r="AT175" i="18"/>
  <c r="AT176" i="18"/>
  <c r="AT177" i="18"/>
  <c r="AT178" i="18"/>
  <c r="AT179" i="18"/>
  <c r="AT180" i="18"/>
  <c r="AT181" i="18"/>
  <c r="AT182" i="18"/>
  <c r="AT183" i="18"/>
  <c r="AT102" i="18"/>
  <c r="AA36" i="19"/>
  <c r="AL79" i="19"/>
  <c r="N36" i="19"/>
  <c r="AZ473" i="19"/>
  <c r="AN473" i="19"/>
  <c r="D385" i="19"/>
  <c r="D474" i="19"/>
  <c r="AB204" i="19"/>
  <c r="AB295" i="19"/>
  <c r="AB384" i="19"/>
  <c r="AB472" i="19"/>
  <c r="P204" i="19"/>
  <c r="P295" i="19"/>
  <c r="P384" i="19"/>
  <c r="P472" i="19"/>
  <c r="D204" i="19"/>
  <c r="D295" i="19"/>
  <c r="D384" i="19"/>
  <c r="D473" i="19"/>
  <c r="AB183" i="19"/>
  <c r="P183" i="19"/>
  <c r="AB179" i="19"/>
  <c r="AB180" i="19"/>
  <c r="AB181" i="19"/>
  <c r="AB182" i="19"/>
  <c r="P179" i="19"/>
  <c r="P180" i="19"/>
  <c r="P181" i="19"/>
  <c r="P182" i="19"/>
  <c r="C150" i="19"/>
  <c r="C149" i="19"/>
  <c r="C148" i="19"/>
  <c r="C147" i="19"/>
  <c r="C146" i="19"/>
  <c r="C145" i="19"/>
  <c r="C144" i="19"/>
  <c r="C143" i="19"/>
  <c r="C142" i="19"/>
  <c r="C141" i="19"/>
  <c r="C140" i="19"/>
  <c r="C139" i="19"/>
  <c r="C138" i="19"/>
  <c r="C137" i="19"/>
  <c r="C136" i="19"/>
  <c r="C135" i="19"/>
  <c r="C134" i="19"/>
  <c r="C133" i="19"/>
  <c r="C132" i="19"/>
  <c r="C131" i="19"/>
  <c r="C130" i="19"/>
  <c r="C129" i="19"/>
  <c r="C128" i="19"/>
  <c r="C127" i="19"/>
  <c r="C126" i="19"/>
  <c r="C125" i="19"/>
  <c r="C124" i="19"/>
  <c r="C123" i="19"/>
  <c r="C122" i="19"/>
  <c r="C121" i="19"/>
  <c r="C120" i="19"/>
  <c r="AB151" i="19"/>
  <c r="AB152" i="19"/>
  <c r="AB153" i="19"/>
  <c r="AB154" i="19"/>
  <c r="AB155" i="19"/>
  <c r="AB156" i="19"/>
  <c r="AB157" i="19"/>
  <c r="AB158" i="19"/>
  <c r="AB159" i="19"/>
  <c r="AB160" i="19"/>
  <c r="AB161" i="19"/>
  <c r="AB162" i="19"/>
  <c r="AB163" i="19"/>
  <c r="AB164" i="19"/>
  <c r="AB165" i="19"/>
  <c r="AB166" i="19"/>
  <c r="AB167" i="19"/>
  <c r="AB168" i="19"/>
  <c r="AB169" i="19"/>
  <c r="AB170" i="19"/>
  <c r="AB171" i="19"/>
  <c r="AB172" i="19"/>
  <c r="AB173" i="19"/>
  <c r="AB174" i="19"/>
  <c r="AB175" i="19"/>
  <c r="P151" i="19"/>
  <c r="P152" i="19"/>
  <c r="P153" i="19"/>
  <c r="P154" i="19"/>
  <c r="P155" i="19"/>
  <c r="P156" i="19"/>
  <c r="P157" i="19"/>
  <c r="P158" i="19"/>
  <c r="P159" i="19"/>
  <c r="P160" i="19"/>
  <c r="P161" i="19"/>
  <c r="P162" i="19"/>
  <c r="P163" i="19"/>
  <c r="P164" i="19"/>
  <c r="P165" i="19"/>
  <c r="P166" i="19"/>
  <c r="P167" i="19"/>
  <c r="P168" i="19"/>
  <c r="P169" i="19"/>
  <c r="P170" i="19"/>
  <c r="P171" i="19"/>
  <c r="P172" i="19"/>
  <c r="P173" i="19"/>
  <c r="P174" i="19"/>
  <c r="P175" i="19"/>
  <c r="C119" i="19"/>
  <c r="C118" i="19"/>
  <c r="C117" i="19"/>
  <c r="C116" i="19"/>
  <c r="C115" i="19"/>
  <c r="C114" i="19"/>
  <c r="C113" i="19"/>
  <c r="C112" i="19"/>
  <c r="C111" i="19"/>
  <c r="C110" i="19"/>
  <c r="C109" i="19"/>
  <c r="C108" i="19"/>
  <c r="C107" i="19"/>
  <c r="C106" i="19"/>
  <c r="C105" i="19"/>
  <c r="C104" i="19"/>
  <c r="C103" i="19"/>
  <c r="K33" i="19"/>
  <c r="K101" i="19"/>
  <c r="K205" i="19"/>
  <c r="K295" i="19"/>
  <c r="K384" i="19"/>
  <c r="K473" i="19"/>
  <c r="G33" i="19"/>
  <c r="G101" i="19"/>
  <c r="G205" i="19"/>
  <c r="G295" i="19"/>
  <c r="G384" i="19"/>
  <c r="G473" i="19"/>
  <c r="S58" i="19"/>
  <c r="S59" i="19"/>
  <c r="S60" i="19"/>
  <c r="D38" i="19"/>
  <c r="D37" i="19"/>
  <c r="D36" i="19"/>
  <c r="D35" i="19"/>
  <c r="D34" i="19"/>
  <c r="AA26" i="19"/>
  <c r="AA33" i="19"/>
  <c r="X26" i="19"/>
  <c r="X33" i="19"/>
  <c r="W26" i="19"/>
  <c r="W33" i="19"/>
  <c r="T26" i="19"/>
  <c r="T33" i="19"/>
  <c r="S26" i="19"/>
  <c r="S33" i="19"/>
  <c r="N33" i="19"/>
  <c r="N76" i="19"/>
  <c r="Z76" i="19"/>
  <c r="M33" i="19"/>
  <c r="M76" i="19"/>
  <c r="Y76" i="19"/>
  <c r="L33" i="19"/>
  <c r="L76" i="19"/>
  <c r="X76" i="19"/>
  <c r="K76" i="19"/>
  <c r="W76" i="19"/>
  <c r="J33" i="19"/>
  <c r="J76" i="19"/>
  <c r="V76" i="19"/>
  <c r="I33" i="19"/>
  <c r="I76" i="19"/>
  <c r="U76" i="19"/>
  <c r="H33" i="19"/>
  <c r="H76" i="19"/>
  <c r="T76" i="19"/>
  <c r="G76" i="19"/>
  <c r="S76" i="19"/>
  <c r="F33" i="19"/>
  <c r="F76" i="19"/>
  <c r="R76" i="19"/>
  <c r="E33" i="19"/>
  <c r="E76" i="19"/>
  <c r="Q76" i="19"/>
  <c r="D33" i="19"/>
  <c r="Z26" i="19"/>
  <c r="Z33" i="19"/>
  <c r="Y26" i="19"/>
  <c r="Y33" i="19"/>
  <c r="V26" i="19"/>
  <c r="V33" i="19"/>
  <c r="U26" i="19"/>
  <c r="U33" i="19"/>
  <c r="R26" i="19"/>
  <c r="R33" i="19"/>
  <c r="E76" i="18"/>
  <c r="Q76" i="18"/>
  <c r="Q101" i="18"/>
  <c r="Q205" i="18"/>
  <c r="Q295" i="18"/>
  <c r="Q384" i="18"/>
  <c r="Q473" i="18"/>
  <c r="F76" i="18"/>
  <c r="R76" i="18"/>
  <c r="R101" i="18"/>
  <c r="R205" i="18"/>
  <c r="R295" i="18"/>
  <c r="R384" i="18"/>
  <c r="R473" i="18"/>
  <c r="G76" i="18"/>
  <c r="S76" i="18"/>
  <c r="S101" i="18"/>
  <c r="S205" i="18"/>
  <c r="S295" i="18"/>
  <c r="S384" i="18"/>
  <c r="S473" i="18"/>
  <c r="H76" i="18"/>
  <c r="T76" i="18"/>
  <c r="T101" i="18"/>
  <c r="T205" i="18"/>
  <c r="T295" i="18"/>
  <c r="T384" i="18"/>
  <c r="T473" i="18"/>
  <c r="I76" i="18"/>
  <c r="U76" i="18"/>
  <c r="U101" i="18"/>
  <c r="U205" i="18"/>
  <c r="U295" i="18"/>
  <c r="U384" i="18"/>
  <c r="U473" i="18"/>
  <c r="J76" i="18"/>
  <c r="V76" i="18"/>
  <c r="V101" i="18"/>
  <c r="V205" i="18"/>
  <c r="V295" i="18"/>
  <c r="V384" i="18"/>
  <c r="V473" i="18"/>
  <c r="K76" i="18"/>
  <c r="W76" i="18"/>
  <c r="W101" i="18"/>
  <c r="W205" i="18"/>
  <c r="W295" i="18"/>
  <c r="W384" i="18"/>
  <c r="W473" i="18"/>
  <c r="L76" i="18"/>
  <c r="X76" i="18"/>
  <c r="X101" i="18"/>
  <c r="X205" i="18"/>
  <c r="X295" i="18"/>
  <c r="X384" i="18"/>
  <c r="X473" i="18"/>
  <c r="M76" i="18"/>
  <c r="Y76" i="18"/>
  <c r="Y101" i="18"/>
  <c r="Y205" i="18"/>
  <c r="Y295" i="18"/>
  <c r="Y384" i="18"/>
  <c r="Y473" i="18"/>
  <c r="N76" i="18"/>
  <c r="Z76" i="18"/>
  <c r="Z101" i="18"/>
  <c r="Z205" i="18"/>
  <c r="Z295" i="18"/>
  <c r="Z384" i="18"/>
  <c r="Z473" i="18"/>
  <c r="AC76" i="18"/>
  <c r="AC101" i="18"/>
  <c r="AC205" i="18"/>
  <c r="AC295" i="18"/>
  <c r="AC384" i="18"/>
  <c r="AC473" i="18"/>
  <c r="AD76" i="18"/>
  <c r="AD101" i="18"/>
  <c r="AD205" i="18"/>
  <c r="AD295" i="18"/>
  <c r="AD384" i="18"/>
  <c r="AD473" i="18"/>
  <c r="AE76" i="18"/>
  <c r="AE101" i="18"/>
  <c r="AE205" i="18"/>
  <c r="AE295" i="18"/>
  <c r="AE384" i="18"/>
  <c r="AE473" i="18"/>
  <c r="AF76" i="18"/>
  <c r="AF101" i="18"/>
  <c r="AF205" i="18"/>
  <c r="AF295" i="18"/>
  <c r="AF384" i="18"/>
  <c r="AF473" i="18"/>
  <c r="AG76" i="18"/>
  <c r="AG101" i="18"/>
  <c r="AG205" i="18"/>
  <c r="AG295" i="18"/>
  <c r="AG384" i="18"/>
  <c r="AG473" i="18"/>
  <c r="AH76" i="18"/>
  <c r="AH101" i="18"/>
  <c r="AH205" i="18"/>
  <c r="AH295" i="18"/>
  <c r="AH384" i="18"/>
  <c r="AH473" i="18"/>
  <c r="AI76" i="18"/>
  <c r="AI101" i="18"/>
  <c r="AI205" i="18"/>
  <c r="AI295" i="18"/>
  <c r="AI384" i="18"/>
  <c r="AI473" i="18"/>
  <c r="AJ76" i="18"/>
  <c r="AJ101" i="18"/>
  <c r="AJ205" i="18"/>
  <c r="AJ295" i="18"/>
  <c r="AJ384" i="18"/>
  <c r="AJ473" i="18"/>
  <c r="AK76" i="18"/>
  <c r="AK101" i="18"/>
  <c r="AK205" i="18"/>
  <c r="AK295" i="18"/>
  <c r="AK384" i="18"/>
  <c r="AK473" i="18"/>
  <c r="AL76" i="18"/>
  <c r="AL101" i="18"/>
  <c r="AL205" i="18"/>
  <c r="AL295" i="18"/>
  <c r="AL384" i="18"/>
  <c r="AL473" i="18"/>
  <c r="AN473" i="18"/>
  <c r="AO384" i="18"/>
  <c r="AO473" i="18"/>
  <c r="AP384" i="18"/>
  <c r="AP473" i="18"/>
  <c r="AQ384" i="18"/>
  <c r="AQ473" i="18"/>
  <c r="AR384" i="18"/>
  <c r="AR473" i="18"/>
  <c r="AS384" i="18"/>
  <c r="AS473" i="18"/>
  <c r="AT384" i="18"/>
  <c r="AT473" i="18"/>
  <c r="AU384" i="18"/>
  <c r="AU473" i="18"/>
  <c r="AV384" i="18"/>
  <c r="AV473" i="18"/>
  <c r="AW384" i="18"/>
  <c r="AW473" i="18"/>
  <c r="AX384" i="18"/>
  <c r="AX473" i="18"/>
  <c r="AZ473" i="18"/>
  <c r="BA384" i="18"/>
  <c r="BA473" i="18"/>
  <c r="BB384" i="18"/>
  <c r="BB473" i="18"/>
  <c r="BC384" i="18"/>
  <c r="BC473" i="18"/>
  <c r="BD384" i="18"/>
  <c r="BD473" i="18"/>
  <c r="BE384" i="18"/>
  <c r="BE473" i="18"/>
  <c r="BF384" i="18"/>
  <c r="BF473" i="18"/>
  <c r="BG384" i="18"/>
  <c r="BG473" i="18"/>
  <c r="BH384" i="18"/>
  <c r="BH473" i="18"/>
  <c r="BI384" i="18"/>
  <c r="BI473" i="18"/>
  <c r="BJ384" i="18"/>
  <c r="BJ473" i="18"/>
  <c r="S58" i="18"/>
  <c r="S59" i="18"/>
  <c r="S60" i="18"/>
  <c r="S199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P204" i="18"/>
  <c r="P294" i="18"/>
  <c r="P384" i="18"/>
  <c r="P472" i="18"/>
  <c r="AB204" i="18"/>
  <c r="AB294" i="18"/>
  <c r="AB383" i="18"/>
  <c r="AB472" i="18"/>
  <c r="AB183" i="18"/>
  <c r="P183" i="18"/>
  <c r="AB179" i="18"/>
  <c r="AB180" i="18"/>
  <c r="AB181" i="18"/>
  <c r="AB182" i="18"/>
  <c r="P179" i="18"/>
  <c r="P180" i="18"/>
  <c r="P181" i="18"/>
  <c r="P182" i="18"/>
  <c r="AB151" i="18"/>
  <c r="AB152" i="18"/>
  <c r="AB153" i="18"/>
  <c r="AB154" i="18"/>
  <c r="AB155" i="18"/>
  <c r="AB156" i="18"/>
  <c r="AB157" i="18"/>
  <c r="AB158" i="18"/>
  <c r="AB159" i="18"/>
  <c r="AB160" i="18"/>
  <c r="AB161" i="18"/>
  <c r="AB162" i="18"/>
  <c r="AB163" i="18"/>
  <c r="AB164" i="18"/>
  <c r="AB165" i="18"/>
  <c r="AB166" i="18"/>
  <c r="AB167" i="18"/>
  <c r="AB168" i="18"/>
  <c r="AB169" i="18"/>
  <c r="AB170" i="18"/>
  <c r="AB171" i="18"/>
  <c r="AB172" i="18"/>
  <c r="AB173" i="18"/>
  <c r="AB174" i="18"/>
  <c r="AB175" i="18"/>
  <c r="P151" i="18"/>
  <c r="P152" i="18"/>
  <c r="P153" i="18"/>
  <c r="P154" i="18"/>
  <c r="P155" i="18"/>
  <c r="P156" i="18"/>
  <c r="P157" i="18"/>
  <c r="P158" i="18"/>
  <c r="P159" i="18"/>
  <c r="P160" i="18"/>
  <c r="P161" i="18"/>
  <c r="P162" i="18"/>
  <c r="P163" i="18"/>
  <c r="P164" i="18"/>
  <c r="P165" i="18"/>
  <c r="P166" i="18"/>
  <c r="P167" i="18"/>
  <c r="P168" i="18"/>
  <c r="P169" i="18"/>
  <c r="P170" i="18"/>
  <c r="P171" i="18"/>
  <c r="P172" i="18"/>
  <c r="P173" i="18"/>
  <c r="P174" i="18"/>
  <c r="P175" i="18"/>
  <c r="AA36" i="18"/>
  <c r="Z79" i="18"/>
  <c r="D38" i="18"/>
  <c r="D37" i="18"/>
  <c r="AL79" i="18"/>
  <c r="N36" i="18"/>
  <c r="D36" i="18"/>
  <c r="D35" i="18"/>
  <c r="AA26" i="18"/>
  <c r="AA33" i="18"/>
  <c r="Z26" i="18"/>
  <c r="Z33" i="18"/>
  <c r="W26" i="18"/>
  <c r="W33" i="18"/>
  <c r="V26" i="18"/>
  <c r="V33" i="18"/>
  <c r="T26" i="18"/>
  <c r="T33" i="18"/>
  <c r="S26" i="18"/>
  <c r="S33" i="18"/>
  <c r="R26" i="18"/>
  <c r="R33" i="18"/>
  <c r="D33" i="18"/>
  <c r="Y26" i="18"/>
  <c r="Y33" i="18"/>
  <c r="X26" i="18"/>
  <c r="X33" i="18"/>
  <c r="U26" i="18"/>
  <c r="U33" i="18"/>
  <c r="D4" i="18"/>
  <c r="Z79" i="19"/>
  <c r="T101" i="19"/>
  <c r="T205" i="19"/>
  <c r="T295" i="19"/>
  <c r="T384" i="19"/>
  <c r="T473" i="19"/>
  <c r="AF76" i="19"/>
  <c r="AF101" i="19"/>
  <c r="AF205" i="19"/>
  <c r="AF295" i="19"/>
  <c r="AF384" i="19"/>
  <c r="X101" i="19"/>
  <c r="X205" i="19"/>
  <c r="X295" i="19"/>
  <c r="X384" i="19"/>
  <c r="X473" i="19"/>
  <c r="AJ76" i="19"/>
  <c r="AJ101" i="19"/>
  <c r="AJ205" i="19"/>
  <c r="AJ295" i="19"/>
  <c r="AJ384" i="19"/>
  <c r="Q101" i="19"/>
  <c r="Q205" i="19"/>
  <c r="Q295" i="19"/>
  <c r="Q384" i="19"/>
  <c r="Q473" i="19"/>
  <c r="AC76" i="19"/>
  <c r="AC101" i="19"/>
  <c r="AC205" i="19"/>
  <c r="AC295" i="19"/>
  <c r="AC384" i="19"/>
  <c r="U101" i="19"/>
  <c r="U205" i="19"/>
  <c r="U295" i="19"/>
  <c r="U384" i="19"/>
  <c r="U473" i="19"/>
  <c r="AG76" i="19"/>
  <c r="AG101" i="19"/>
  <c r="AG205" i="19"/>
  <c r="AG295" i="19"/>
  <c r="AG384" i="19"/>
  <c r="Y101" i="19"/>
  <c r="Y205" i="19"/>
  <c r="Y295" i="19"/>
  <c r="Y384" i="19"/>
  <c r="Y473" i="19"/>
  <c r="AK76" i="19"/>
  <c r="AK101" i="19"/>
  <c r="AK205" i="19"/>
  <c r="AK295" i="19"/>
  <c r="AK384" i="19"/>
  <c r="AD76" i="19"/>
  <c r="AD101" i="19"/>
  <c r="AD205" i="19"/>
  <c r="AD295" i="19"/>
  <c r="AD384" i="19"/>
  <c r="R101" i="19"/>
  <c r="R205" i="19"/>
  <c r="R295" i="19"/>
  <c r="R384" i="19"/>
  <c r="R473" i="19"/>
  <c r="AH76" i="19"/>
  <c r="AH101" i="19"/>
  <c r="AH205" i="19"/>
  <c r="AH295" i="19"/>
  <c r="AH384" i="19"/>
  <c r="V101" i="19"/>
  <c r="V205" i="19"/>
  <c r="V295" i="19"/>
  <c r="V384" i="19"/>
  <c r="V473" i="19"/>
  <c r="AL76" i="19"/>
  <c r="AL101" i="19"/>
  <c r="AL205" i="19"/>
  <c r="AL295" i="19"/>
  <c r="AL384" i="19"/>
  <c r="Z101" i="19"/>
  <c r="Z205" i="19"/>
  <c r="Z295" i="19"/>
  <c r="Z384" i="19"/>
  <c r="Z473" i="19"/>
  <c r="D386" i="19"/>
  <c r="D475" i="19"/>
  <c r="S101" i="19"/>
  <c r="S205" i="19"/>
  <c r="S295" i="19"/>
  <c r="S384" i="19"/>
  <c r="S473" i="19"/>
  <c r="AE76" i="19"/>
  <c r="AE101" i="19"/>
  <c r="AE205" i="19"/>
  <c r="AE295" i="19"/>
  <c r="AE384" i="19"/>
  <c r="W101" i="19"/>
  <c r="W205" i="19"/>
  <c r="W295" i="19"/>
  <c r="W384" i="19"/>
  <c r="W473" i="19"/>
  <c r="AI76" i="19"/>
  <c r="AI101" i="19"/>
  <c r="AI205" i="19"/>
  <c r="AI295" i="19"/>
  <c r="AI384" i="19"/>
  <c r="H101" i="19"/>
  <c r="H205" i="19"/>
  <c r="H295" i="19"/>
  <c r="H384" i="19"/>
  <c r="H473" i="19"/>
  <c r="L101" i="19"/>
  <c r="L205" i="19"/>
  <c r="L295" i="19"/>
  <c r="L384" i="19"/>
  <c r="L473" i="19"/>
  <c r="D402" i="19"/>
  <c r="D491" i="19"/>
  <c r="S199" i="19"/>
  <c r="E101" i="19"/>
  <c r="E205" i="19"/>
  <c r="E295" i="19"/>
  <c r="E384" i="19"/>
  <c r="E473" i="19"/>
  <c r="I101" i="19"/>
  <c r="I205" i="19"/>
  <c r="I295" i="19"/>
  <c r="I384" i="19"/>
  <c r="I473" i="19"/>
  <c r="M101" i="19"/>
  <c r="M205" i="19"/>
  <c r="M295" i="19"/>
  <c r="M384" i="19"/>
  <c r="M473" i="19"/>
  <c r="F101" i="19"/>
  <c r="F205" i="19"/>
  <c r="F295" i="19"/>
  <c r="F384" i="19"/>
  <c r="F473" i="19"/>
  <c r="J101" i="19"/>
  <c r="J205" i="19"/>
  <c r="J295" i="19"/>
  <c r="J384" i="19"/>
  <c r="J473" i="19"/>
  <c r="N101" i="19"/>
  <c r="N205" i="19"/>
  <c r="N295" i="19"/>
  <c r="N384" i="19"/>
  <c r="N473" i="19"/>
  <c r="D403" i="19"/>
  <c r="D492" i="19"/>
  <c r="D390" i="19"/>
  <c r="D479" i="19"/>
  <c r="D462" i="19"/>
  <c r="D551" i="19"/>
  <c r="D466" i="19"/>
  <c r="D555" i="19"/>
  <c r="D387" i="19"/>
  <c r="D476" i="19"/>
  <c r="D463" i="19"/>
  <c r="D552" i="19"/>
  <c r="D389" i="19"/>
  <c r="D478" i="19"/>
  <c r="D401" i="19"/>
  <c r="D490" i="19"/>
  <c r="D388" i="19"/>
  <c r="D477" i="19"/>
  <c r="D461" i="19"/>
  <c r="D550" i="19"/>
  <c r="D460" i="19"/>
  <c r="D549" i="19"/>
  <c r="D459" i="19"/>
  <c r="D548" i="19"/>
  <c r="AO385" i="19"/>
  <c r="AQ385" i="19"/>
  <c r="AL473" i="19"/>
  <c r="AX384" i="19"/>
  <c r="AC473" i="19"/>
  <c r="AO384" i="19"/>
  <c r="AE473" i="19"/>
  <c r="AQ384" i="19"/>
  <c r="AX385" i="19"/>
  <c r="AR385" i="19"/>
  <c r="AW385" i="19"/>
  <c r="AH473" i="19"/>
  <c r="AT384" i="19"/>
  <c r="AG473" i="19"/>
  <c r="AS384" i="19"/>
  <c r="AF473" i="19"/>
  <c r="AR384" i="19"/>
  <c r="AP385" i="19"/>
  <c r="AD473" i="19"/>
  <c r="AP384" i="19"/>
  <c r="AK473" i="19"/>
  <c r="AW384" i="19"/>
  <c r="AJ473" i="19"/>
  <c r="AV384" i="19"/>
  <c r="AT385" i="19"/>
  <c r="AU385" i="19"/>
  <c r="AS385" i="19"/>
  <c r="AV385" i="19"/>
  <c r="AI473" i="19"/>
  <c r="AU384" i="19"/>
  <c r="AT385" i="18"/>
  <c r="AO385" i="18"/>
  <c r="AR385" i="18"/>
  <c r="AQ385" i="18"/>
  <c r="AX385" i="18"/>
  <c r="AU385" i="18"/>
  <c r="AP385" i="18"/>
  <c r="AS385" i="18"/>
  <c r="AW385" i="18"/>
  <c r="AV385" i="18"/>
  <c r="AV473" i="19"/>
  <c r="BH384" i="19"/>
  <c r="BH473" i="19"/>
  <c r="AR473" i="19"/>
  <c r="BD384" i="19"/>
  <c r="BD473" i="19"/>
  <c r="AX473" i="19"/>
  <c r="BJ384" i="19"/>
  <c r="BJ473" i="19"/>
  <c r="D465" i="19"/>
  <c r="D554" i="19"/>
  <c r="AT473" i="19"/>
  <c r="BF384" i="19"/>
  <c r="BF473" i="19"/>
  <c r="AQ473" i="19"/>
  <c r="BC384" i="19"/>
  <c r="BC473" i="19"/>
  <c r="D464" i="19"/>
  <c r="D553" i="19"/>
  <c r="AW473" i="19"/>
  <c r="BI384" i="19"/>
  <c r="BI473" i="19"/>
  <c r="AS473" i="19"/>
  <c r="BE384" i="19"/>
  <c r="BE473" i="19"/>
  <c r="AO473" i="19"/>
  <c r="BA384" i="19"/>
  <c r="BA473" i="19"/>
  <c r="AP473" i="19"/>
  <c r="BB384" i="19"/>
  <c r="BB473" i="19"/>
  <c r="AU473" i="19"/>
  <c r="BG384" i="19"/>
  <c r="BG473" i="19"/>
  <c r="D391" i="19"/>
  <c r="D480" i="19"/>
  <c r="D404" i="19"/>
  <c r="D493" i="19"/>
  <c r="D392" i="19"/>
  <c r="D481" i="19"/>
  <c r="D405" i="19"/>
  <c r="D494" i="19"/>
  <c r="D393" i="19"/>
  <c r="D482" i="19"/>
  <c r="D406" i="19"/>
  <c r="D495" i="19"/>
  <c r="D407" i="19"/>
  <c r="D496" i="19"/>
  <c r="D394" i="19"/>
  <c r="D483" i="19"/>
  <c r="D408" i="19"/>
  <c r="D497" i="19"/>
  <c r="D395" i="19"/>
  <c r="D484" i="19"/>
  <c r="D396" i="19"/>
  <c r="D485" i="19"/>
  <c r="D409" i="19"/>
  <c r="D498" i="19"/>
  <c r="D397" i="19"/>
  <c r="D486" i="19"/>
  <c r="D410" i="19"/>
  <c r="D499" i="19"/>
  <c r="D398" i="19"/>
  <c r="D487" i="19"/>
  <c r="D411" i="19"/>
  <c r="D500" i="19"/>
  <c r="D399" i="19"/>
  <c r="D488" i="19"/>
  <c r="D412" i="19"/>
  <c r="D501" i="19"/>
  <c r="D413" i="19"/>
  <c r="D502" i="19"/>
  <c r="D400" i="19"/>
  <c r="D489" i="19"/>
  <c r="D414" i="19"/>
  <c r="D503" i="19"/>
  <c r="D415" i="19"/>
  <c r="D504" i="19"/>
  <c r="D416" i="19"/>
  <c r="D505" i="19"/>
  <c r="D417" i="19"/>
  <c r="D506" i="19"/>
  <c r="D418" i="19"/>
  <c r="D507" i="19"/>
  <c r="D419" i="19"/>
  <c r="D508" i="19"/>
  <c r="D420" i="19"/>
  <c r="D509" i="19"/>
  <c r="D421" i="19"/>
  <c r="D510" i="19"/>
  <c r="D422" i="19"/>
  <c r="D511" i="19"/>
  <c r="D423" i="19"/>
  <c r="D512" i="19"/>
  <c r="D424" i="19"/>
  <c r="D513" i="19"/>
  <c r="D425" i="19"/>
  <c r="D514" i="19"/>
  <c r="D426" i="19"/>
  <c r="D515" i="19"/>
  <c r="D427" i="19"/>
  <c r="D516" i="19"/>
  <c r="D428" i="19"/>
  <c r="D517" i="19"/>
  <c r="D429" i="19"/>
  <c r="D518" i="19"/>
  <c r="D430" i="19"/>
  <c r="D519" i="19"/>
  <c r="D431" i="19"/>
  <c r="D520" i="19"/>
  <c r="D432" i="19"/>
  <c r="D521" i="19"/>
  <c r="D433" i="19"/>
  <c r="D522" i="19"/>
  <c r="D434" i="19"/>
  <c r="D523" i="19"/>
  <c r="D435" i="19"/>
  <c r="D524" i="19"/>
  <c r="D436" i="19"/>
  <c r="D525" i="19"/>
  <c r="D437" i="19"/>
  <c r="D526" i="19"/>
  <c r="D438" i="19"/>
  <c r="D527" i="19"/>
  <c r="D439" i="19"/>
  <c r="D528" i="19"/>
  <c r="D440" i="19"/>
  <c r="D529" i="19"/>
  <c r="D441" i="19"/>
  <c r="D530" i="19"/>
  <c r="D442" i="19"/>
  <c r="D531" i="19"/>
  <c r="D443" i="19"/>
  <c r="D532" i="19"/>
  <c r="D444" i="19"/>
  <c r="D533" i="19"/>
  <c r="D445" i="19"/>
  <c r="D534" i="19"/>
  <c r="D446" i="19"/>
  <c r="D535" i="19"/>
  <c r="D447" i="19"/>
  <c r="D536" i="19"/>
  <c r="D448" i="19"/>
  <c r="D537" i="19"/>
  <c r="D449" i="19"/>
  <c r="D538" i="19"/>
  <c r="D450" i="19"/>
  <c r="D539" i="19"/>
  <c r="D451" i="19"/>
  <c r="D540" i="19"/>
  <c r="D452" i="19"/>
  <c r="D541" i="19"/>
  <c r="D453" i="19"/>
  <c r="D542" i="19"/>
  <c r="D454" i="19"/>
  <c r="D543" i="19"/>
  <c r="D455" i="19"/>
  <c r="D544" i="19"/>
  <c r="D456" i="19"/>
  <c r="D545" i="19"/>
  <c r="D457" i="19"/>
  <c r="D546" i="19"/>
  <c r="D458" i="19"/>
  <c r="D547" i="19"/>
</calcChain>
</file>

<file path=xl/sharedStrings.xml><?xml version="1.0" encoding="utf-8"?>
<sst xmlns="http://schemas.openxmlformats.org/spreadsheetml/2006/main" count="472" uniqueCount="188">
  <si>
    <t>Average % Recovered Dose</t>
  </si>
  <si>
    <t>Standard Deviation</t>
  </si>
  <si>
    <t>Group</t>
  </si>
  <si>
    <t>Blood</t>
  </si>
  <si>
    <t>Thymus</t>
  </si>
  <si>
    <t>Heart</t>
  </si>
  <si>
    <t>Lungs</t>
  </si>
  <si>
    <t>Kidneys</t>
  </si>
  <si>
    <t>Spleen</t>
  </si>
  <si>
    <t>Liver</t>
  </si>
  <si>
    <t>ART</t>
  </si>
  <si>
    <t>Carcass</t>
  </si>
  <si>
    <t>Tumor</t>
  </si>
  <si>
    <t>Average nCi/g tissue</t>
  </si>
  <si>
    <t>Time (days)</t>
  </si>
  <si>
    <t>Avg</t>
  </si>
  <si>
    <t>Avg +stdev</t>
  </si>
  <si>
    <t>Avg -stdev</t>
  </si>
  <si>
    <t>Cubic Spline</t>
  </si>
  <si>
    <t>Average</t>
  </si>
  <si>
    <t>One-way</t>
  </si>
  <si>
    <t>Monotonic Cubic Spline</t>
  </si>
  <si>
    <t>From package, SRS1 Splines</t>
  </si>
  <si>
    <t>dfg</t>
  </si>
  <si>
    <t>nCi/g</t>
  </si>
  <si>
    <t>Gy</t>
  </si>
  <si>
    <t>is</t>
  </si>
  <si>
    <t>J/kg</t>
  </si>
  <si>
    <t>MeV/g</t>
  </si>
  <si>
    <t>MeV/kg</t>
  </si>
  <si>
    <t>Integrate with simpsons 3/8 rule to convert power to energy</t>
  </si>
  <si>
    <t>1)</t>
  </si>
  <si>
    <t>2)</t>
  </si>
  <si>
    <t>3)</t>
  </si>
  <si>
    <t>mGy</t>
  </si>
  <si>
    <t>Average +STDEV</t>
  </si>
  <si>
    <t>Average -STDEV</t>
  </si>
  <si>
    <t>Extrapolated and decayed</t>
  </si>
  <si>
    <t>(multiply by decay percent)</t>
  </si>
  <si>
    <t>Fraction of total CPM remaining of total counts(t) / t(0)</t>
  </si>
  <si>
    <t>Starting at EQ at this time</t>
  </si>
  <si>
    <t>normalized</t>
  </si>
  <si>
    <t>Equal elimination t/12 (days)</t>
  </si>
  <si>
    <t>***********************************</t>
  </si>
  <si>
    <t>For extrapolated portion</t>
  </si>
  <si>
    <r>
      <rPr>
        <b/>
        <sz val="8"/>
        <color theme="1"/>
        <rFont val="Calibri"/>
        <family val="2"/>
      </rPr>
      <t>µ</t>
    </r>
    <r>
      <rPr>
        <b/>
        <sz val="8"/>
        <color theme="1"/>
        <rFont val="Arial"/>
        <family val="2"/>
      </rPr>
      <t>Gy</t>
    </r>
  </si>
  <si>
    <t>4)</t>
  </si>
  <si>
    <t>Range -</t>
  </si>
  <si>
    <t>Range +</t>
  </si>
  <si>
    <t>see yellow box 'equal elimination'</t>
  </si>
  <si>
    <t>ALL</t>
  </si>
  <si>
    <t>Fraction Ac-227 over Ac-225</t>
  </si>
  <si>
    <t>Fraction dose Ac-227 / Ac-225</t>
  </si>
  <si>
    <t>Error propogation:</t>
  </si>
  <si>
    <t>actual stdevs</t>
  </si>
  <si>
    <t>Ac-227 contamination</t>
  </si>
  <si>
    <t>**currently not using PK elimination half life, so big number - assumes full bioaccumulation</t>
  </si>
  <si>
    <t>---&gt;</t>
  </si>
  <si>
    <t>Interpolated (orange)</t>
  </si>
  <si>
    <t>Real points (blue)</t>
  </si>
  <si>
    <t>(spline fitting)</t>
  </si>
  <si>
    <t>After final time points, assume no more</t>
  </si>
  <si>
    <t xml:space="preserve">biodistribution (static) and then </t>
  </si>
  <si>
    <t>decay accordingly</t>
  </si>
  <si>
    <t>nCi/mouse Ac225</t>
  </si>
  <si>
    <t>nCi/mouse Ac227</t>
  </si>
  <si>
    <t>(multiplying by 1 since 2^0)</t>
  </si>
  <si>
    <t>Assumptions:</t>
  </si>
  <si>
    <t>A)</t>
  </si>
  <si>
    <t>total recovered dose is 100% from the injected dose (it's probably a lot lower since no excreta)</t>
  </si>
  <si>
    <t>B)</t>
  </si>
  <si>
    <t>C)</t>
  </si>
  <si>
    <t>Method:</t>
  </si>
  <si>
    <t>Dose per mouse</t>
  </si>
  <si>
    <t>200 nCi of Ac-225 is pure Ac-225 (all activity is only Ac-225 at t=0), thus activity will increase rapidly with a max after 13 hours, roughly 4.5 times the initial activity.</t>
  </si>
  <si>
    <t>5)</t>
  </si>
  <si>
    <t>integrate area under curve via simpsons rule</t>
  </si>
  <si>
    <t>convert to Gy</t>
  </si>
  <si>
    <t>Initial activity value from R code @ final time point, assuming bolus injection at t=0 with specified activity</t>
  </si>
  <si>
    <t>times</t>
  </si>
  <si>
    <t>Data comes out as MeV/min</t>
  </si>
  <si>
    <t>R code</t>
  </si>
  <si>
    <t>From R code</t>
  </si>
  <si>
    <t>SUMPOWER/SUMACTIVITY (MeV/min / CPM)</t>
  </si>
  <si>
    <t>Convert activity above from nCi to CPM</t>
  </si>
  <si>
    <t>Using Power/Activity ratio,</t>
  </si>
  <si>
    <t>Multiply activity/mass (nCi/g) from above, with the power/activity ratio (right hand side above)</t>
  </si>
  <si>
    <t>--&gt;</t>
  </si>
  <si>
    <t>(MeV/(day*g)</t>
  </si>
  <si>
    <t>MeV/min/g</t>
  </si>
  <si>
    <t>Gy/min</t>
  </si>
  <si>
    <t>Gy/day</t>
  </si>
  <si>
    <t>Cumulative dose per day</t>
  </si>
  <si>
    <t>This is MeV per count</t>
  </si>
  <si>
    <t>Cumulative dose</t>
  </si>
  <si>
    <t>(which is in MeV/min per Count)</t>
  </si>
  <si>
    <t>(SUMPower/SUMActivity) ((MeV/day)/CPM)</t>
  </si>
  <si>
    <t>nCi/g * 2220 CPM/nCi * (MeV / day) / (CPM) = MeV/(g*day)</t>
  </si>
  <si>
    <t>Average MeV/count</t>
  </si>
  <si>
    <t>cGy</t>
  </si>
  <si>
    <t>multiply by power per destruction from R</t>
  </si>
  <si>
    <t>fit real data points via monotonic cubic spline and extrapolate out to 20 years -&gt; for excel use package SRS1 splines, it's free</t>
  </si>
  <si>
    <t>Import R model data - activity fraction from starting (assuming starting amount is pure Ac-22X</t>
  </si>
  <si>
    <t>Next</t>
  </si>
  <si>
    <t>Ac225</t>
  </si>
  <si>
    <t>Ac227</t>
  </si>
  <si>
    <t>Tras +Ac-227 DOTA</t>
  </si>
  <si>
    <t>Tras + Ac-225 DOTA</t>
  </si>
  <si>
    <t>The calculation workflow is like so:</t>
  </si>
  <si>
    <t>1) Assume 200 nCi Ac-225 and 1 nCi Ac-227 (0.5%) are pure at t=0 injection (all activity is only Ac-22X). This means dose increases initially as equilibrium is reached, the worst case scenario for Ac-227.</t>
  </si>
  <si>
    <t>2) Create small step changes between real timepoints.</t>
  </si>
  <si>
    <t>3) Find activity of Ac-22X corresponding to these small step timepoints. - This was done in R and raw numbers copied to excel.</t>
  </si>
  <si>
    <t>4) Find the average power per count (MeV per destruction per day) per day for each interpolated time point - this was also done in R and copied to excel.</t>
  </si>
  <si>
    <t>5) For real timepoints and interpolated timepoints, cubic spline activities were found</t>
  </si>
  <si>
    <t>6) For timepoints beyond the final timepoint, it was assumed there was no longer any change in biodistribution ratios, only decay from that final activity per mass of organ. - these were extrapolated by using 3).</t>
  </si>
  <si>
    <t>7)  MeV/(g*day) was then found per small step time point. Units of 4) are imported as (MeV/day) / CPM. Units of 6) are nCi/g.  -&gt; so multiply 4) * 6) * 2220 CPM/nCi. This makes nCi/g * CPM/nCi * MeV/(day*CPM) = MeV/(g*day).</t>
  </si>
  <si>
    <t>8) Numerically integrate 7) with simpsons method to convert from power/g to energy/g.</t>
  </si>
  <si>
    <t>9) Find dose/average time -&gt; cGy/day</t>
  </si>
  <si>
    <t>10) Find cumulative dose -&gt; Gy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</si>
  <si>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</si>
  <si>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</si>
  <si>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&lt;Name&gt;Png, 300 dpi, RGB, Transparent canvas&lt;/Name&gt;_x000D_
  &lt;Dpi&gt;300&lt;/Dpi&gt;_x000D_
  &lt;FileType&gt;Png&lt;/FileType&gt;_x000D_
  &lt;ColorSpace&gt;Rgb&lt;/ColorSpace&gt;_x000D_
  &lt;Transparency&gt;TransparentCanvas&lt;/Transparency&gt;_x000D_
  &lt;UseColorProfile&gt;false&lt;/UseColorProfile&gt;_x000D_
  &lt;ColorProfile&gt;ProPhoto&lt;/ColorProfile&gt;_x000D_
&lt;/Preset&gt;</t>
  </si>
  <si>
    <t>export_path</t>
  </si>
  <si>
    <t>C:\Users\Andrew\Documents\225227\Figures\DOTA_Tras_bioD.png</t>
  </si>
  <si>
    <t>DOTA-Tras-Ac-225 @ 1 h</t>
  </si>
  <si>
    <t>DOTA-Tras-Ac-225 @ 4 h</t>
  </si>
  <si>
    <t>DOTA-Tras-Ac-225 @ 1 d</t>
  </si>
  <si>
    <t>DOTA-Tras-Ac-225 @ 6 d</t>
  </si>
  <si>
    <t>DOTA-Tras-Ac-225 @ 10 d</t>
  </si>
  <si>
    <t>DOTA-Tras-Ac-227 @ 1 h</t>
  </si>
  <si>
    <t>DOTA-Tras-Ac-227 @ 4 h</t>
  </si>
  <si>
    <t>DOTA-Tras-Ac-227 @ 1 d</t>
  </si>
  <si>
    <t>DOTA-Tras-Ac-227 @ 6 d</t>
  </si>
  <si>
    <t>DOTA-Tras-Ac-227 @ 10 d</t>
  </si>
  <si>
    <t>Ac-225</t>
  </si>
  <si>
    <t>stdev</t>
  </si>
  <si>
    <t>ave</t>
  </si>
  <si>
    <t>Ac-227</t>
  </si>
  <si>
    <t>Time (d)</t>
  </si>
  <si>
    <t>Localization ratio (227/225)</t>
  </si>
  <si>
    <t>1 hr</t>
  </si>
  <si>
    <t>4 hr</t>
  </si>
  <si>
    <t>1 day</t>
  </si>
  <si>
    <t>6 day</t>
  </si>
  <si>
    <t>10 day</t>
  </si>
  <si>
    <t>Anova: Single Factor</t>
  </si>
  <si>
    <t>SUMMARY</t>
  </si>
  <si>
    <t>Groups</t>
  </si>
  <si>
    <t>Count</t>
  </si>
  <si>
    <t>Sum</t>
  </si>
  <si>
    <t>Variance</t>
  </si>
  <si>
    <t>Column 1</t>
  </si>
  <si>
    <t>Column 2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</si>
  <si>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</si>
  <si>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</si>
  <si>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</si>
  <si>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</si>
  <si>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</si>
  <si>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</si>
  <si>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</si>
  <si>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</si>
  <si>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</si>
  <si>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</si>
  <si>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</si>
  <si>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Variable 1</t>
  </si>
  <si>
    <t>Variable 2</t>
  </si>
  <si>
    <t>Mean</t>
  </si>
  <si>
    <t>Observations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</si>
  <si>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</si>
  <si>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</si>
  <si>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</si>
  <si>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</si>
  <si>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</si>
  <si>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</si>
  <si>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t-Test: Two-Sample Assuming Unequal Variances</t>
  </si>
  <si>
    <t>spleen</t>
  </si>
  <si>
    <t>n=</t>
  </si>
  <si>
    <t>total</t>
  </si>
  <si>
    <t>actual -stdev</t>
  </si>
  <si>
    <t>actual +stdev</t>
  </si>
  <si>
    <t>95% CI Z</t>
  </si>
  <si>
    <t>days</t>
  </si>
  <si>
    <t>CI</t>
  </si>
  <si>
    <t>mean-CI</t>
  </si>
  <si>
    <t>mean+CI</t>
  </si>
  <si>
    <t>mean</t>
  </si>
  <si>
    <t>maxima</t>
  </si>
  <si>
    <t>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</si>
</sst>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18"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777777"/>
      <name val="Arial"/>
      <family val="2"/>
    </font>
    <font>
      <b/>
      <sz val="9"/>
      <color theme="1"/>
      <name val="Arial"/>
      <family val="2"/>
    </font>
    <font>
      <sz val="12"/>
      <name val="新細明體"/>
      <family val="1"/>
    </font>
    <font>
      <sz val="9"/>
      <color indexed="9"/>
      <name val="Arial"/>
      <family val="2"/>
    </font>
    <font>
      <sz val="9"/>
      <color indexed="52"/>
      <name val="Arial"/>
      <family val="2"/>
    </font>
    <font>
      <sz val="9"/>
      <color theme="1"/>
      <name val="Arial"/>
      <family val="2"/>
    </font>
    <font>
      <sz val="9"/>
      <color rgb="FFC0C0C0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medium">
        <color auto="1"/>
      </right>
      <top/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</cellStyleXfs>
  <cellXfs count="121">
    <xf numFmtId="0" fontId="0" fillId="0" borderId="0" xfId="0"/>
    <xf numFmtId="0" fontId="5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8" fillId="0" borderId="4" xfId="1" applyFont="1" applyBorder="1" applyAlignment="1" applyProtection="1">
      <alignment horizontal="center" vertical="center"/>
    </xf>
    <xf numFmtId="164" fontId="9" fillId="0" borderId="5" xfId="2" applyNumberFormat="1" applyFont="1" applyFill="1" applyBorder="1" applyAlignment="1" applyProtection="1">
      <alignment horizontal="center" vertical="center"/>
    </xf>
    <xf numFmtId="164" fontId="9" fillId="0" borderId="6" xfId="2" applyNumberFormat="1" applyFont="1" applyFill="1" applyBorder="1" applyAlignment="1" applyProtection="1">
      <alignment horizontal="center" vertical="center"/>
    </xf>
    <xf numFmtId="164" fontId="8" fillId="0" borderId="0" xfId="2" applyNumberFormat="1" applyFont="1" applyFill="1" applyBorder="1" applyAlignment="1" applyProtection="1">
      <alignment horizontal="center" vertical="center"/>
    </xf>
    <xf numFmtId="164" fontId="9" fillId="0" borderId="4" xfId="2" applyNumberFormat="1" applyFont="1" applyFill="1" applyBorder="1" applyAlignment="1" applyProtection="1">
      <alignment horizontal="center" vertical="center"/>
    </xf>
    <xf numFmtId="0" fontId="8" fillId="0" borderId="7" xfId="1" applyFont="1" applyBorder="1" applyAlignment="1" applyProtection="1">
      <alignment horizontal="center" vertical="center"/>
    </xf>
    <xf numFmtId="164" fontId="9" fillId="0" borderId="8" xfId="2" applyNumberFormat="1" applyFont="1" applyFill="1" applyBorder="1" applyAlignment="1" applyProtection="1">
      <alignment horizontal="center" vertical="center"/>
    </xf>
    <xf numFmtId="164" fontId="9" fillId="0" borderId="9" xfId="2" applyNumberFormat="1" applyFont="1" applyFill="1" applyBorder="1" applyAlignment="1" applyProtection="1">
      <alignment horizontal="center" vertical="center"/>
    </xf>
    <xf numFmtId="164" fontId="9" fillId="0" borderId="7" xfId="2" applyNumberFormat="1" applyFont="1" applyFill="1" applyBorder="1" applyAlignment="1" applyProtection="1">
      <alignment horizontal="center" vertical="center"/>
    </xf>
    <xf numFmtId="164" fontId="9" fillId="3" borderId="9" xfId="2" applyNumberFormat="1" applyFont="1" applyFill="1" applyBorder="1" applyAlignment="1" applyProtection="1">
      <alignment horizontal="center" vertical="center"/>
    </xf>
    <xf numFmtId="164" fontId="9" fillId="0" borderId="11" xfId="2" applyNumberFormat="1" applyFont="1" applyFill="1" applyBorder="1" applyAlignment="1" applyProtection="1">
      <alignment horizontal="center" vertical="center"/>
    </xf>
    <xf numFmtId="164" fontId="9" fillId="0" borderId="12" xfId="2" applyNumberFormat="1" applyFont="1" applyFill="1" applyBorder="1" applyAlignment="1" applyProtection="1">
      <alignment horizontal="center" vertical="center"/>
    </xf>
    <xf numFmtId="164" fontId="9" fillId="0" borderId="10" xfId="2" applyNumberFormat="1" applyFont="1" applyFill="1" applyBorder="1" applyAlignment="1" applyProtection="1">
      <alignment horizontal="center" vertical="center"/>
    </xf>
    <xf numFmtId="0" fontId="5" fillId="2" borderId="1" xfId="1" applyFont="1" applyFill="1" applyBorder="1" applyAlignment="1" applyProtection="1">
      <alignment horizontal="center" vertical="center"/>
    </xf>
    <xf numFmtId="0" fontId="6" fillId="2" borderId="2" xfId="1" applyFont="1" applyFill="1" applyBorder="1" applyAlignment="1" applyProtection="1">
      <alignment horizontal="center" vertical="center"/>
    </xf>
    <xf numFmtId="0" fontId="6" fillId="2" borderId="3" xfId="1" applyFont="1" applyFill="1" applyBorder="1" applyAlignment="1" applyProtection="1">
      <alignment horizontal="center" vertical="center"/>
    </xf>
    <xf numFmtId="0" fontId="6" fillId="0" borderId="0" xfId="1" applyFont="1" applyFill="1" applyBorder="1" applyAlignment="1" applyProtection="1">
      <alignment horizontal="center" vertical="center"/>
    </xf>
    <xf numFmtId="0" fontId="6" fillId="2" borderId="1" xfId="1" applyFont="1" applyFill="1" applyBorder="1" applyAlignment="1" applyProtection="1">
      <alignment horizontal="center" vertical="center"/>
    </xf>
    <xf numFmtId="1" fontId="8" fillId="0" borderId="0" xfId="2" applyNumberFormat="1" applyFont="1" applyFill="1" applyBorder="1" applyAlignment="1" applyProtection="1">
      <alignment horizontal="center" vertical="center"/>
    </xf>
    <xf numFmtId="0" fontId="2" fillId="0" borderId="0" xfId="3" applyFont="1"/>
    <xf numFmtId="0" fontId="3" fillId="0" borderId="0" xfId="3" applyFont="1"/>
    <xf numFmtId="0" fontId="7" fillId="0" borderId="0" xfId="3" applyFont="1"/>
    <xf numFmtId="0" fontId="7" fillId="0" borderId="0" xfId="3" applyFont="1" applyProtection="1"/>
    <xf numFmtId="0" fontId="8" fillId="0" borderId="7" xfId="3" applyFont="1" applyBorder="1" applyAlignment="1" applyProtection="1">
      <alignment horizontal="center"/>
    </xf>
    <xf numFmtId="0" fontId="8" fillId="0" borderId="10" xfId="3" applyFont="1" applyBorder="1" applyAlignment="1" applyProtection="1">
      <alignment horizontal="center"/>
    </xf>
    <xf numFmtId="0" fontId="7" fillId="0" borderId="0" xfId="3" applyFont="1" applyFill="1" applyBorder="1"/>
    <xf numFmtId="0" fontId="1" fillId="0" borderId="0" xfId="3" applyFont="1"/>
    <xf numFmtId="0" fontId="9" fillId="0" borderId="4" xfId="1" applyFont="1" applyBorder="1" applyAlignment="1" applyProtection="1">
      <alignment horizontal="center" vertical="center"/>
    </xf>
    <xf numFmtId="165" fontId="9" fillId="0" borderId="5" xfId="2" applyNumberFormat="1" applyFont="1" applyFill="1" applyBorder="1" applyAlignment="1" applyProtection="1">
      <alignment horizontal="center" vertical="center"/>
    </xf>
    <xf numFmtId="1" fontId="9" fillId="0" borderId="0" xfId="2" applyNumberFormat="1" applyFont="1" applyFill="1" applyBorder="1" applyAlignment="1" applyProtection="1">
      <alignment horizontal="center" vertical="center"/>
    </xf>
    <xf numFmtId="0" fontId="9" fillId="0" borderId="0" xfId="3" applyFont="1"/>
    <xf numFmtId="165" fontId="9" fillId="0" borderId="4" xfId="2" applyNumberFormat="1" applyFont="1" applyFill="1" applyBorder="1" applyAlignment="1" applyProtection="1">
      <alignment horizontal="center" vertical="center"/>
    </xf>
    <xf numFmtId="0" fontId="9" fillId="0" borderId="7" xfId="1" applyFont="1" applyBorder="1" applyAlignment="1" applyProtection="1">
      <alignment horizontal="center" vertical="center"/>
    </xf>
    <xf numFmtId="0" fontId="9" fillId="0" borderId="7" xfId="3" applyFont="1" applyBorder="1" applyAlignment="1" applyProtection="1">
      <alignment horizontal="center"/>
    </xf>
    <xf numFmtId="0" fontId="9" fillId="0" borderId="10" xfId="3" applyFont="1" applyBorder="1" applyAlignment="1" applyProtection="1">
      <alignment horizontal="center"/>
    </xf>
    <xf numFmtId="165" fontId="1" fillId="0" borderId="0" xfId="3" applyNumberFormat="1" applyFont="1"/>
    <xf numFmtId="2" fontId="1" fillId="0" borderId="0" xfId="3" applyNumberFormat="1" applyFont="1"/>
    <xf numFmtId="0" fontId="12" fillId="0" borderId="0" xfId="3" applyFont="1"/>
    <xf numFmtId="11" fontId="1" fillId="0" borderId="0" xfId="3" applyNumberFormat="1" applyFont="1"/>
    <xf numFmtId="11" fontId="12" fillId="0" borderId="0" xfId="3" applyNumberFormat="1" applyFont="1"/>
    <xf numFmtId="0" fontId="1" fillId="4" borderId="0" xfId="3" applyFont="1" applyFill="1"/>
    <xf numFmtId="2" fontId="1" fillId="4" borderId="0" xfId="3" applyNumberFormat="1" applyFont="1" applyFill="1"/>
    <xf numFmtId="0" fontId="12" fillId="4" borderId="0" xfId="3" applyFont="1" applyFill="1"/>
    <xf numFmtId="0" fontId="13" fillId="4" borderId="0" xfId="3" applyFont="1" applyFill="1"/>
    <xf numFmtId="0" fontId="1" fillId="3" borderId="13" xfId="3" applyFont="1" applyFill="1" applyBorder="1"/>
    <xf numFmtId="0" fontId="1" fillId="5" borderId="0" xfId="3" applyFont="1" applyFill="1"/>
    <xf numFmtId="11" fontId="1" fillId="6" borderId="0" xfId="3" applyNumberFormat="1" applyFont="1" applyFill="1"/>
    <xf numFmtId="11" fontId="1" fillId="0" borderId="0" xfId="3" applyNumberFormat="1" applyFont="1" applyFill="1"/>
    <xf numFmtId="14" fontId="12" fillId="0" borderId="0" xfId="3" applyNumberFormat="1" applyFont="1"/>
    <xf numFmtId="0" fontId="12" fillId="0" borderId="0" xfId="3" applyFont="1" applyFill="1" applyBorder="1"/>
    <xf numFmtId="164" fontId="9" fillId="0" borderId="0" xfId="2" applyNumberFormat="1" applyFont="1" applyFill="1" applyBorder="1" applyAlignment="1" applyProtection="1">
      <alignment horizontal="center" vertical="center"/>
    </xf>
    <xf numFmtId="0" fontId="7" fillId="0" borderId="0" xfId="1" applyFont="1" applyFill="1" applyBorder="1" applyAlignment="1" applyProtection="1">
      <alignment horizontal="center" vertical="center"/>
    </xf>
    <xf numFmtId="0" fontId="7" fillId="0" borderId="0" xfId="3" applyFont="1" applyFill="1" applyBorder="1" applyAlignment="1" applyProtection="1">
      <alignment horizontal="center"/>
    </xf>
    <xf numFmtId="0" fontId="7" fillId="0" borderId="0" xfId="1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7" fillId="0" borderId="0" xfId="1" applyFont="1" applyFill="1" applyBorder="1" applyAlignment="1">
      <alignment horizontal="left" vertical="center"/>
    </xf>
    <xf numFmtId="0" fontId="7" fillId="0" borderId="16" xfId="3" applyFont="1" applyBorder="1"/>
    <xf numFmtId="0" fontId="7" fillId="0" borderId="17" xfId="3" applyFont="1" applyBorder="1"/>
    <xf numFmtId="0" fontId="3" fillId="0" borderId="14" xfId="3" applyFont="1" applyBorder="1"/>
    <xf numFmtId="0" fontId="3" fillId="0" borderId="15" xfId="3" quotePrefix="1" applyFont="1" applyBorder="1"/>
    <xf numFmtId="0" fontId="3" fillId="0" borderId="0" xfId="3" applyFont="1" applyBorder="1"/>
    <xf numFmtId="0" fontId="3" fillId="0" borderId="18" xfId="3" applyFont="1" applyBorder="1"/>
    <xf numFmtId="0" fontId="3" fillId="0" borderId="19" xfId="3" applyFont="1" applyBorder="1"/>
    <xf numFmtId="0" fontId="3" fillId="0" borderId="20" xfId="3" applyFont="1" applyBorder="1"/>
    <xf numFmtId="0" fontId="7" fillId="0" borderId="21" xfId="3" applyFont="1" applyBorder="1"/>
    <xf numFmtId="0" fontId="1" fillId="7" borderId="0" xfId="3" applyFont="1" applyFill="1"/>
    <xf numFmtId="0" fontId="1" fillId="0" borderId="0" xfId="3" quotePrefix="1" applyFont="1"/>
    <xf numFmtId="0" fontId="1" fillId="0" borderId="18" xfId="3" applyFont="1" applyBorder="1"/>
    <xf numFmtId="0" fontId="12" fillId="0" borderId="15" xfId="3" quotePrefix="1" applyFont="1" applyBorder="1"/>
    <xf numFmtId="0" fontId="1" fillId="0" borderId="20" xfId="3" applyFont="1" applyBorder="1"/>
    <xf numFmtId="0" fontId="1" fillId="0" borderId="17" xfId="3" applyFont="1" applyBorder="1"/>
    <xf numFmtId="0" fontId="12" fillId="0" borderId="14" xfId="3" applyFont="1" applyBorder="1"/>
    <xf numFmtId="0" fontId="12" fillId="0" borderId="18" xfId="3" applyFont="1" applyBorder="1"/>
    <xf numFmtId="0" fontId="12" fillId="0" borderId="19" xfId="3" applyFont="1" applyBorder="1"/>
    <xf numFmtId="0" fontId="12" fillId="0" borderId="0" xfId="3" applyFont="1" applyBorder="1"/>
    <xf numFmtId="0" fontId="12" fillId="0" borderId="20" xfId="3" applyFont="1" applyBorder="1"/>
    <xf numFmtId="0" fontId="12" fillId="0" borderId="16" xfId="3" applyFont="1" applyBorder="1"/>
    <xf numFmtId="0" fontId="12" fillId="0" borderId="21" xfId="3" applyFont="1" applyBorder="1"/>
    <xf numFmtId="0" fontId="12" fillId="0" borderId="17" xfId="3" applyFont="1" applyBorder="1"/>
    <xf numFmtId="0" fontId="1" fillId="0" borderId="15" xfId="3" applyFont="1" applyBorder="1"/>
    <xf numFmtId="10" fontId="7" fillId="0" borderId="19" xfId="3" applyNumberFormat="1" applyFont="1" applyBorder="1"/>
    <xf numFmtId="0" fontId="7" fillId="0" borderId="0" xfId="3" applyFont="1" applyBorder="1"/>
    <xf numFmtId="0" fontId="7" fillId="0" borderId="19" xfId="3" applyFont="1" applyBorder="1"/>
    <xf numFmtId="0" fontId="7" fillId="0" borderId="16" xfId="3" applyFont="1" applyBorder="1" applyProtection="1"/>
    <xf numFmtId="0" fontId="7" fillId="0" borderId="21" xfId="3" applyFont="1" applyBorder="1" applyProtection="1"/>
    <xf numFmtId="0" fontId="1" fillId="0" borderId="0" xfId="3" applyFont="1" applyFill="1" applyBorder="1"/>
    <xf numFmtId="0" fontId="1" fillId="0" borderId="0" xfId="3" applyFont="1" applyFill="1"/>
    <xf numFmtId="0" fontId="14" fillId="0" borderId="0" xfId="3" applyFont="1"/>
    <xf numFmtId="0" fontId="1" fillId="8" borderId="0" xfId="3" applyFont="1" applyFill="1"/>
    <xf numFmtId="0" fontId="1" fillId="9" borderId="0" xfId="3" applyFont="1" applyFill="1"/>
    <xf numFmtId="164" fontId="9" fillId="6" borderId="0" xfId="2" applyNumberFormat="1" applyFont="1" applyFill="1" applyBorder="1" applyAlignment="1" applyProtection="1">
      <alignment horizontal="center" vertical="center"/>
    </xf>
    <xf numFmtId="0" fontId="1" fillId="6" borderId="0" xfId="3" applyFont="1" applyFill="1"/>
    <xf numFmtId="0" fontId="12" fillId="6" borderId="0" xfId="3" applyFont="1" applyFill="1"/>
    <xf numFmtId="164" fontId="9" fillId="5" borderId="0" xfId="2" applyNumberFormat="1" applyFont="1" applyFill="1" applyBorder="1" applyAlignment="1" applyProtection="1">
      <alignment horizontal="center" vertical="center"/>
    </xf>
    <xf numFmtId="164" fontId="9" fillId="8" borderId="0" xfId="2" applyNumberFormat="1" applyFont="1" applyFill="1" applyBorder="1" applyAlignment="1" applyProtection="1">
      <alignment horizontal="center" vertical="center"/>
    </xf>
    <xf numFmtId="0" fontId="12" fillId="8" borderId="0" xfId="3" applyFont="1" applyFill="1"/>
    <xf numFmtId="0" fontId="12" fillId="5" borderId="0" xfId="3" applyFont="1" applyFill="1"/>
    <xf numFmtId="0" fontId="12" fillId="9" borderId="0" xfId="3" applyFont="1" applyFill="1"/>
    <xf numFmtId="0" fontId="0" fillId="10" borderId="0" xfId="0" applyFill="1"/>
    <xf numFmtId="0" fontId="16" fillId="0" borderId="13" xfId="0" applyFont="1" applyBorder="1"/>
    <xf numFmtId="0" fontId="0" fillId="0" borderId="0" xfId="0" applyAlignment="1">
      <alignment wrapText="1"/>
    </xf>
    <xf numFmtId="10" fontId="0" fillId="0" borderId="0" xfId="0" applyNumberFormat="1"/>
    <xf numFmtId="2" fontId="0" fillId="0" borderId="0" xfId="0" applyNumberFormat="1"/>
    <xf numFmtId="0" fontId="0" fillId="0" borderId="0" xfId="0" applyFill="1" applyBorder="1" applyAlignment="1"/>
    <xf numFmtId="0" fontId="0" fillId="0" borderId="21" xfId="0" applyFill="1" applyBorder="1" applyAlignment="1"/>
    <xf numFmtId="0" fontId="17" fillId="0" borderId="22" xfId="0" applyFont="1" applyFill="1" applyBorder="1" applyAlignment="1">
      <alignment horizontal="center"/>
    </xf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2" fontId="1" fillId="3" borderId="0" xfId="3" applyNumberFormat="1" applyFont="1" applyFill="1"/>
    <xf numFmtId="11" fontId="1" fillId="3" borderId="0" xfId="3" applyNumberFormat="1" applyFont="1" applyFill="1"/>
    <xf numFmtId="0" fontId="1" fillId="3" borderId="0" xfId="3" applyFont="1" applyFill="1"/>
  </cellXfs>
  <cellStyles count="8">
    <cellStyle name="Normal" xfId="0" builtinId="0"/>
    <cellStyle name="Normal 2" xfId="3"/>
    <cellStyle name="Normal 2 2" xfId="4"/>
    <cellStyle name="Normal 3" xfId="5"/>
    <cellStyle name="Normal 3 2" xfId="6"/>
    <cellStyle name="Normal 3 3" xfId="7"/>
    <cellStyle name="Normal 4" xfId="1"/>
    <cellStyle name="Percent 2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DOTA-Tras-Ac-225 @ 1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8B-495F-A2A4-E1EBFE40C762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8B-495F-A2A4-E1EBFE40C762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98B-495F-A2A4-E1EBFE40C762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98B-495F-A2A4-E1EBFE40C762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98B-495F-A2A4-E1EBFE40C762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98B-495F-A2A4-E1EBFE40C762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98B-495F-A2A4-E1EBFE40C762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98B-495F-A2A4-E1EBFE40C762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98B-495F-A2A4-E1EBFE40C762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98B-495F-A2A4-E1EBFE40C762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98B-495F-A2A4-E1EBFE40C762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98B-495F-A2A4-E1EBFE40C762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minus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power'!$E$34:$N$34</c:f>
              <c:numCache>
                <c:formatCode>0.000</c:formatCode>
                <c:ptCount val="10"/>
                <c:pt idx="0">
                  <c:v>49.456792724017724</c:v>
                </c:pt>
                <c:pt idx="1">
                  <c:v>34.240317378468177</c:v>
                </c:pt>
                <c:pt idx="2">
                  <c:v>19.17651874309685</c:v>
                </c:pt>
                <c:pt idx="3">
                  <c:v>26.63987819320765</c:v>
                </c:pt>
                <c:pt idx="4">
                  <c:v>28.256865768647316</c:v>
                </c:pt>
                <c:pt idx="5">
                  <c:v>132.48223187592444</c:v>
                </c:pt>
                <c:pt idx="6">
                  <c:v>36.517426755399129</c:v>
                </c:pt>
                <c:pt idx="7">
                  <c:v>3.1120968554922346</c:v>
                </c:pt>
                <c:pt idx="8">
                  <c:v>6.2157547390040788</c:v>
                </c:pt>
                <c:pt idx="9">
                  <c:v>5.1983110408980959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98B-495F-A2A4-E1EBFE40C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91667968"/>
        <c:axId val="250652928"/>
      </c:barChart>
      <c:catAx>
        <c:axId val="6916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52928"/>
        <c:crosses val="autoZero"/>
        <c:auto val="1"/>
        <c:lblAlgn val="ctr"/>
        <c:lblOffset val="100"/>
        <c:noMultiLvlLbl val="0"/>
      </c:catAx>
      <c:valAx>
        <c:axId val="25065292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</a:t>
                </a:r>
                <a:r>
                  <a:rPr lang="en-US" baseline="0"/>
                  <a:t>nCi/g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256553541444429E-2"/>
              <c:y val="0.33712974433305193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6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power'!$H$102:$H$183</c:f>
              <c:numCache>
                <c:formatCode>General</c:formatCode>
                <c:ptCount val="82"/>
                <c:pt idx="0">
                  <c:v>0</c:v>
                </c:pt>
                <c:pt idx="1">
                  <c:v>26.6398781932077</c:v>
                </c:pt>
                <c:pt idx="2">
                  <c:v>25.0630046271202</c:v>
                </c:pt>
                <c:pt idx="3">
                  <c:v>23.8429772353673</c:v>
                </c:pt>
                <c:pt idx="4">
                  <c:v>22.789194016745899</c:v>
                </c:pt>
                <c:pt idx="5">
                  <c:v>21.620800018652901</c:v>
                </c:pt>
                <c:pt idx="6">
                  <c:v>21.3180099055417</c:v>
                </c:pt>
                <c:pt idx="7">
                  <c:v>21.100765354464802</c:v>
                </c:pt>
                <c:pt idx="8">
                  <c:v>20.935019877391401</c:v>
                </c:pt>
                <c:pt idx="9">
                  <c:v>20.786726986290802</c:v>
                </c:pt>
                <c:pt idx="10">
                  <c:v>20.621840193132002</c:v>
                </c:pt>
                <c:pt idx="11">
                  <c:v>20.406313009884101</c:v>
                </c:pt>
                <c:pt idx="12">
                  <c:v>20.134653196339102</c:v>
                </c:pt>
                <c:pt idx="13">
                  <c:v>19.6231749159294</c:v>
                </c:pt>
                <c:pt idx="14">
                  <c:v>19.025388747721198</c:v>
                </c:pt>
                <c:pt idx="15">
                  <c:v>18.350715238389199</c:v>
                </c:pt>
                <c:pt idx="16">
                  <c:v>17.3148012860423</c:v>
                </c:pt>
                <c:pt idx="17">
                  <c:v>16.2829810655711</c:v>
                </c:pt>
                <c:pt idx="18">
                  <c:v>15.1843829397436</c:v>
                </c:pt>
                <c:pt idx="19">
                  <c:v>14.0374064137837</c:v>
                </c:pt>
                <c:pt idx="20">
                  <c:v>12.860450992915601</c:v>
                </c:pt>
                <c:pt idx="21">
                  <c:v>11.671916182363001</c:v>
                </c:pt>
                <c:pt idx="22">
                  <c:v>10.490201487349999</c:v>
                </c:pt>
                <c:pt idx="23">
                  <c:v>9.3337064131006606</c:v>
                </c:pt>
                <c:pt idx="24">
                  <c:v>8.2208304648388797</c:v>
                </c:pt>
                <c:pt idx="25">
                  <c:v>7.1699731477886699</c:v>
                </c:pt>
                <c:pt idx="26">
                  <c:v>6.1995339671740002</c:v>
                </c:pt>
                <c:pt idx="27">
                  <c:v>5.3279124282188697</c:v>
                </c:pt>
                <c:pt idx="28">
                  <c:v>4.57350803614725</c:v>
                </c:pt>
                <c:pt idx="29">
                  <c:v>3.95472029618313</c:v>
                </c:pt>
                <c:pt idx="30">
                  <c:v>3.4899487135504899</c:v>
                </c:pt>
                <c:pt idx="31">
                  <c:v>3.1975927934733201</c:v>
                </c:pt>
                <c:pt idx="32">
                  <c:v>3.0960520411756001</c:v>
                </c:pt>
                <c:pt idx="33">
                  <c:v>3.1035816125901099</c:v>
                </c:pt>
                <c:pt idx="34">
                  <c:v>3.1261703268336301</c:v>
                </c:pt>
                <c:pt idx="35">
                  <c:v>3.1638181839061601</c:v>
                </c:pt>
                <c:pt idx="36">
                  <c:v>3.2165251838077098</c:v>
                </c:pt>
                <c:pt idx="37">
                  <c:v>3.28429132653828</c:v>
                </c:pt>
                <c:pt idx="38">
                  <c:v>3.3671166120978602</c:v>
                </c:pt>
                <c:pt idx="39">
                  <c:v>3.46500104048646</c:v>
                </c:pt>
                <c:pt idx="40">
                  <c:v>3.5779446117040599</c:v>
                </c:pt>
                <c:pt idx="41">
                  <c:v>3.7059473257506901</c:v>
                </c:pt>
                <c:pt idx="42">
                  <c:v>3.8490091826263302</c:v>
                </c:pt>
                <c:pt idx="43">
                  <c:v>4.0071301823309797</c:v>
                </c:pt>
                <c:pt idx="44">
                  <c:v>4.1803103248646503</c:v>
                </c:pt>
                <c:pt idx="45">
                  <c:v>4.3685496102273298</c:v>
                </c:pt>
                <c:pt idx="46">
                  <c:v>4.5718480384190299</c:v>
                </c:pt>
                <c:pt idx="47">
                  <c:v>4.7902056094397398</c:v>
                </c:pt>
                <c:pt idx="48">
                  <c:v>5.0236223232894597</c:v>
                </c:pt>
                <c:pt idx="49">
                  <c:v>4.9368895733073836</c:v>
                </c:pt>
                <c:pt idx="50">
                  <c:v>4.8516541788348588</c:v>
                </c:pt>
                <c:pt idx="51">
                  <c:v>4.7678903733779832</c:v>
                </c:pt>
                <c:pt idx="52">
                  <c:v>4.6855727499503246</c:v>
                </c:pt>
                <c:pt idx="53">
                  <c:v>4.3702711312689146</c:v>
                </c:pt>
                <c:pt idx="54">
                  <c:v>4.0761867913184142</c:v>
                </c:pt>
                <c:pt idx="55">
                  <c:v>3.8018919802470932</c:v>
                </c:pt>
                <c:pt idx="56">
                  <c:v>3.5460550188859181</c:v>
                </c:pt>
                <c:pt idx="57">
                  <c:v>3.3097387015974751</c:v>
                </c:pt>
                <c:pt idx="58">
                  <c:v>3.0848699616527182</c:v>
                </c:pt>
                <c:pt idx="59">
                  <c:v>2.8772828547349527</c:v>
                </c:pt>
                <c:pt idx="60">
                  <c:v>2.6836647011322166</c:v>
                </c:pt>
                <c:pt idx="61">
                  <c:v>2.5013323915967192</c:v>
                </c:pt>
                <c:pt idx="62">
                  <c:v>1.7656307653353391</c:v>
                </c:pt>
                <c:pt idx="63">
                  <c:v>1.2471850910642246</c:v>
                </c:pt>
                <c:pt idx="64">
                  <c:v>0.620558581711396</c:v>
                </c:pt>
                <c:pt idx="65">
                  <c:v>0.30920018414216011</c:v>
                </c:pt>
                <c:pt idx="66">
                  <c:v>0.1541697713862841</c:v>
                </c:pt>
                <c:pt idx="67">
                  <c:v>5.4306882400570279E-2</c:v>
                </c:pt>
                <c:pt idx="68">
                  <c:v>9.5028388573311848E-3</c:v>
                </c:pt>
                <c:pt idx="69">
                  <c:v>1.6698077871106875E-3</c:v>
                </c:pt>
                <c:pt idx="70">
                  <c:v>2.9341316713419675E-4</c:v>
                </c:pt>
                <c:pt idx="71">
                  <c:v>5.1021844611560018E-5</c:v>
                </c:pt>
                <c:pt idx="72">
                  <c:v>8.9841415341416106E-6</c:v>
                </c:pt>
                <c:pt idx="73">
                  <c:v>1.5644367752573255E-6</c:v>
                </c:pt>
                <c:pt idx="74">
                  <c:v>2.7778429863547108E-7</c:v>
                </c:pt>
                <c:pt idx="75">
                  <c:v>8.5889248600057984E-9</c:v>
                </c:pt>
                <c:pt idx="76">
                  <c:v>9.0864329482124929E-11</c:v>
                </c:pt>
                <c:pt idx="77">
                  <c:v>8.221796340261628E-22</c:v>
                </c:pt>
                <c:pt idx="78">
                  <c:v>6.8069721891111603E-44</c:v>
                </c:pt>
                <c:pt idx="79">
                  <c:v>4.7577289485171792E-88</c:v>
                </c:pt>
                <c:pt idx="80">
                  <c:v>2.426882708964152E-176</c:v>
                </c:pt>
                <c:pt idx="81">
                  <c:v>3.7591301128111308E-240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D-408D-9990-735B6D6E8700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power'!$H$77:$H$81</c:f>
              <c:numCache>
                <c:formatCode>0.000</c:formatCode>
                <c:ptCount val="5"/>
                <c:pt idx="0">
                  <c:v>26.63987819320765</c:v>
                </c:pt>
                <c:pt idx="1">
                  <c:v>21.886998486810853</c:v>
                </c:pt>
                <c:pt idx="2">
                  <c:v>20.406313009884123</c:v>
                </c:pt>
                <c:pt idx="3">
                  <c:v>3.0960520411755983</c:v>
                </c:pt>
                <c:pt idx="4">
                  <c:v>5.0236223232894641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09D-408D-9990-735B6D6E8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169728"/>
        <c:axId val="656170304"/>
      </c:scatterChart>
      <c:valAx>
        <c:axId val="65616972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170304"/>
        <c:crossesAt val="1.0000000000000002E-2"/>
        <c:crossBetween val="midCat"/>
      </c:valAx>
      <c:valAx>
        <c:axId val="656170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16972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power'!$I$102:$I$183</c:f>
              <c:numCache>
                <c:formatCode>General</c:formatCode>
                <c:ptCount val="82"/>
                <c:pt idx="0">
                  <c:v>0</c:v>
                </c:pt>
                <c:pt idx="1">
                  <c:v>28.256865768647302</c:v>
                </c:pt>
                <c:pt idx="2">
                  <c:v>26.4827452456089</c:v>
                </c:pt>
                <c:pt idx="3">
                  <c:v>25.106786641797999</c:v>
                </c:pt>
                <c:pt idx="4">
                  <c:v>23.933083234210201</c:v>
                </c:pt>
                <c:pt idx="5">
                  <c:v>23.067358938585301</c:v>
                </c:pt>
                <c:pt idx="6">
                  <c:v>23.303399687247801</c:v>
                </c:pt>
                <c:pt idx="7">
                  <c:v>23.663672408890498</c:v>
                </c:pt>
                <c:pt idx="8">
                  <c:v>24.0736379197253</c:v>
                </c:pt>
                <c:pt idx="9">
                  <c:v>24.458757035963998</c:v>
                </c:pt>
                <c:pt idx="10">
                  <c:v>24.744490573818599</c:v>
                </c:pt>
                <c:pt idx="11">
                  <c:v>24.856299349500802</c:v>
                </c:pt>
                <c:pt idx="12">
                  <c:v>24.824480250829499</c:v>
                </c:pt>
                <c:pt idx="13">
                  <c:v>24.646915492762801</c:v>
                </c:pt>
                <c:pt idx="14">
                  <c:v>24.324827530281699</c:v>
                </c:pt>
                <c:pt idx="15">
                  <c:v>23.871197949820701</c:v>
                </c:pt>
                <c:pt idx="16">
                  <c:v>23.056520537254499</c:v>
                </c:pt>
                <c:pt idx="17">
                  <c:v>22.149789376220799</c:v>
                </c:pt>
                <c:pt idx="18">
                  <c:v>21.1110529540084</c:v>
                </c:pt>
                <c:pt idx="19">
                  <c:v>19.965665931622699</c:v>
                </c:pt>
                <c:pt idx="20">
                  <c:v>18.738982970068701</c:v>
                </c:pt>
                <c:pt idx="21">
                  <c:v>17.4563587303515</c:v>
                </c:pt>
                <c:pt idx="22">
                  <c:v>16.143147873476401</c:v>
                </c:pt>
                <c:pt idx="23">
                  <c:v>14.8247050604484</c:v>
                </c:pt>
                <c:pt idx="24">
                  <c:v>13.526384952272799</c:v>
                </c:pt>
                <c:pt idx="25">
                  <c:v>12.2735422099546</c:v>
                </c:pt>
                <c:pt idx="26">
                  <c:v>11.091531494499</c:v>
                </c:pt>
                <c:pt idx="27">
                  <c:v>10.0057074669112</c:v>
                </c:pt>
                <c:pt idx="28">
                  <c:v>9.0414247881962506</c:v>
                </c:pt>
                <c:pt idx="29">
                  <c:v>8.2240381193593795</c:v>
                </c:pt>
                <c:pt idx="30">
                  <c:v>7.5789021214057302</c:v>
                </c:pt>
                <c:pt idx="31">
                  <c:v>7.1313714553404202</c:v>
                </c:pt>
                <c:pt idx="32">
                  <c:v>6.9068007821686299</c:v>
                </c:pt>
                <c:pt idx="33">
                  <c:v>6.8054316317074699</c:v>
                </c:pt>
                <c:pt idx="34">
                  <c:v>6.7106024264373598</c:v>
                </c:pt>
                <c:pt idx="35">
                  <c:v>6.6223131663582899</c:v>
                </c:pt>
                <c:pt idx="36">
                  <c:v>6.54056385147027</c:v>
                </c:pt>
                <c:pt idx="37">
                  <c:v>6.4653544817732804</c:v>
                </c:pt>
                <c:pt idx="38">
                  <c:v>6.3966850572673399</c:v>
                </c:pt>
                <c:pt idx="39">
                  <c:v>6.3345555779524396</c:v>
                </c:pt>
                <c:pt idx="40">
                  <c:v>6.2789660438285804</c:v>
                </c:pt>
                <c:pt idx="41">
                  <c:v>6.2299164548957702</c:v>
                </c:pt>
                <c:pt idx="42">
                  <c:v>6.1874068111539904</c:v>
                </c:pt>
                <c:pt idx="43">
                  <c:v>6.1514371126032596</c:v>
                </c:pt>
                <c:pt idx="44">
                  <c:v>6.12200735924357</c:v>
                </c:pt>
                <c:pt idx="45">
                  <c:v>6.0991175510749196</c:v>
                </c:pt>
                <c:pt idx="46">
                  <c:v>6.08276768809732</c:v>
                </c:pt>
                <c:pt idx="47">
                  <c:v>6.0729577703107598</c:v>
                </c:pt>
                <c:pt idx="48">
                  <c:v>6.0696877977152299</c:v>
                </c:pt>
                <c:pt idx="49">
                  <c:v>5.9648947459390405</c:v>
                </c:pt>
                <c:pt idx="50">
                  <c:v>5.8619108429961599</c:v>
                </c:pt>
                <c:pt idx="51">
                  <c:v>5.7607049570531119</c:v>
                </c:pt>
                <c:pt idx="52">
                  <c:v>5.661246390643881</c:v>
                </c:pt>
                <c:pt idx="53">
                  <c:v>5.2802897294239202</c:v>
                </c:pt>
                <c:pt idx="54">
                  <c:v>4.9249684065168529</c:v>
                </c:pt>
                <c:pt idx="55">
                  <c:v>4.5935573726861794</c:v>
                </c:pt>
                <c:pt idx="56">
                  <c:v>4.2844476541113039</c:v>
                </c:pt>
                <c:pt idx="57">
                  <c:v>3.9989233501052173</c:v>
                </c:pt>
                <c:pt idx="58">
                  <c:v>3.7272303447208941</c:v>
                </c:pt>
                <c:pt idx="59">
                  <c:v>3.476417515105803</c:v>
                </c:pt>
                <c:pt idx="60">
                  <c:v>3.2424823844948776</c:v>
                </c:pt>
                <c:pt idx="61">
                  <c:v>3.0221831416186373</c:v>
                </c:pt>
                <c:pt idx="62">
                  <c:v>2.1332868639315126</c:v>
                </c:pt>
                <c:pt idx="63">
                  <c:v>1.5068855979937685</c:v>
                </c:pt>
                <c:pt idx="64">
                  <c:v>0.74977707494435375</c:v>
                </c:pt>
                <c:pt idx="65">
                  <c:v>0.37358472909844059</c:v>
                </c:pt>
                <c:pt idx="66">
                  <c:v>0.18627243847963862</c:v>
                </c:pt>
                <c:pt idx="67">
                  <c:v>6.5615167746698538E-2</c:v>
                </c:pt>
                <c:pt idx="68">
                  <c:v>1.1481608557354478E-2</c:v>
                </c:pt>
                <c:pt idx="69">
                  <c:v>2.0175107318416187E-3</c:v>
                </c:pt>
                <c:pt idx="70">
                  <c:v>3.5451039222973788E-4</c:v>
                </c:pt>
                <c:pt idx="71">
                  <c:v>6.1646088763481346E-5</c:v>
                </c:pt>
                <c:pt idx="72">
                  <c:v>1.0854903241814394E-5</c:v>
                </c:pt>
                <c:pt idx="73">
                  <c:v>1.890198385546352E-6</c:v>
                </c:pt>
                <c:pt idx="74">
                  <c:v>3.3562713502725459E-7</c:v>
                </c:pt>
                <c:pt idx="75">
                  <c:v>1.0377390867260535E-8</c:v>
                </c:pt>
                <c:pt idx="76">
                  <c:v>1.0978494727766414E-10</c:v>
                </c:pt>
                <c:pt idx="77">
                  <c:v>9.9338154244662355E-22</c:v>
                </c:pt>
                <c:pt idx="78">
                  <c:v>8.2243833984281594E-44</c:v>
                </c:pt>
                <c:pt idx="79">
                  <c:v>5.7484276255747687E-88</c:v>
                </c:pt>
                <c:pt idx="80">
                  <c:v>2.9322308519881608E-176</c:v>
                </c:pt>
                <c:pt idx="81">
                  <c:v>4.5418912305519866E-240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6-4477-9526-D55869D7F7CB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power'!$I$77:$I$81</c:f>
              <c:numCache>
                <c:formatCode>0.000</c:formatCode>
                <c:ptCount val="5"/>
                <c:pt idx="0">
                  <c:v>28.256865768647316</c:v>
                </c:pt>
                <c:pt idx="1">
                  <c:v>23.015825675719441</c:v>
                </c:pt>
                <c:pt idx="2">
                  <c:v>24.85629934950077</c:v>
                </c:pt>
                <c:pt idx="3">
                  <c:v>6.9068007821686264</c:v>
                </c:pt>
                <c:pt idx="4">
                  <c:v>6.0696877977152344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696-4477-9526-D55869D7F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254080"/>
        <c:axId val="656254656"/>
      </c:scatterChart>
      <c:valAx>
        <c:axId val="65625408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254656"/>
        <c:crossesAt val="1.0000000000000002E-2"/>
        <c:crossBetween val="midCat"/>
      </c:valAx>
      <c:valAx>
        <c:axId val="656254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2540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power'!$J$102:$J$183</c:f>
              <c:numCache>
                <c:formatCode>General</c:formatCode>
                <c:ptCount val="82"/>
                <c:pt idx="0">
                  <c:v>0</c:v>
                </c:pt>
                <c:pt idx="1">
                  <c:v>132.48223187592399</c:v>
                </c:pt>
                <c:pt idx="2">
                  <c:v>151.01722052365301</c:v>
                </c:pt>
                <c:pt idx="3">
                  <c:v>165.216104846208</c:v>
                </c:pt>
                <c:pt idx="4">
                  <c:v>177.71900346146799</c:v>
                </c:pt>
                <c:pt idx="5">
                  <c:v>198.766379993058</c:v>
                </c:pt>
                <c:pt idx="6">
                  <c:v>209.102622499483</c:v>
                </c:pt>
                <c:pt idx="7">
                  <c:v>216.82549221567101</c:v>
                </c:pt>
                <c:pt idx="8">
                  <c:v>222.75459298881501</c:v>
                </c:pt>
                <c:pt idx="9">
                  <c:v>227.70952866610901</c:v>
                </c:pt>
                <c:pt idx="10">
                  <c:v>232.50990309474599</c:v>
                </c:pt>
                <c:pt idx="11">
                  <c:v>237.97532012191999</c:v>
                </c:pt>
                <c:pt idx="12">
                  <c:v>243.97057048564901</c:v>
                </c:pt>
                <c:pt idx="13">
                  <c:v>253.247271807955</c:v>
                </c:pt>
                <c:pt idx="14">
                  <c:v>262.13542019529598</c:v>
                </c:pt>
                <c:pt idx="15">
                  <c:v>270.63501564767103</c:v>
                </c:pt>
                <c:pt idx="16">
                  <c:v>281.68752530556401</c:v>
                </c:pt>
                <c:pt idx="17">
                  <c:v>291.09779169926497</c:v>
                </c:pt>
                <c:pt idx="18">
                  <c:v>299.90094413208197</c:v>
                </c:pt>
                <c:pt idx="19">
                  <c:v>308.09698260401501</c:v>
                </c:pt>
                <c:pt idx="20">
                  <c:v>315.68590711506403</c:v>
                </c:pt>
                <c:pt idx="21">
                  <c:v>322.66771766522999</c:v>
                </c:pt>
                <c:pt idx="22">
                  <c:v>329.04241425451102</c:v>
                </c:pt>
                <c:pt idx="23">
                  <c:v>334.80999688290802</c:v>
                </c:pt>
                <c:pt idx="24">
                  <c:v>339.97046555042198</c:v>
                </c:pt>
                <c:pt idx="25">
                  <c:v>344.52382025705202</c:v>
                </c:pt>
                <c:pt idx="26">
                  <c:v>348.47006100279702</c:v>
                </c:pt>
                <c:pt idx="27">
                  <c:v>351.80918778765903</c:v>
                </c:pt>
                <c:pt idx="28">
                  <c:v>354.54120061163701</c:v>
                </c:pt>
                <c:pt idx="29">
                  <c:v>356.66609947473</c:v>
                </c:pt>
                <c:pt idx="30">
                  <c:v>358.18388437694</c:v>
                </c:pt>
                <c:pt idx="31">
                  <c:v>359.09455531826598</c:v>
                </c:pt>
                <c:pt idx="32">
                  <c:v>359.39811229870799</c:v>
                </c:pt>
                <c:pt idx="33">
                  <c:v>359.36640690238198</c:v>
                </c:pt>
                <c:pt idx="34">
                  <c:v>359.27129071340198</c:v>
                </c:pt>
                <c:pt idx="35">
                  <c:v>359.11276373176997</c:v>
                </c:pt>
                <c:pt idx="36">
                  <c:v>358.89082595748403</c:v>
                </c:pt>
                <c:pt idx="37">
                  <c:v>358.60547739054499</c:v>
                </c:pt>
                <c:pt idx="38">
                  <c:v>358.256718030954</c:v>
                </c:pt>
                <c:pt idx="39">
                  <c:v>357.84454787870902</c:v>
                </c:pt>
                <c:pt idx="40">
                  <c:v>357.36896693381101</c:v>
                </c:pt>
                <c:pt idx="41">
                  <c:v>356.82997519626002</c:v>
                </c:pt>
                <c:pt idx="42">
                  <c:v>356.22757266605697</c:v>
                </c:pt>
                <c:pt idx="43">
                  <c:v>355.56175934319998</c:v>
                </c:pt>
                <c:pt idx="44">
                  <c:v>354.83253522769002</c:v>
                </c:pt>
                <c:pt idx="45">
                  <c:v>354.03990031952702</c:v>
                </c:pt>
                <c:pt idx="46">
                  <c:v>353.183854618711</c:v>
                </c:pt>
                <c:pt idx="47">
                  <c:v>352.264398125242</c:v>
                </c:pt>
                <c:pt idx="48">
                  <c:v>351.28153083912002</c:v>
                </c:pt>
                <c:pt idx="49">
                  <c:v>345.21666146262589</c:v>
                </c:pt>
                <c:pt idx="50">
                  <c:v>339.25649608292059</c:v>
                </c:pt>
                <c:pt idx="51">
                  <c:v>333.39923295360671</c:v>
                </c:pt>
                <c:pt idx="52">
                  <c:v>327.64309546718607</c:v>
                </c:pt>
                <c:pt idx="53">
                  <c:v>305.59533228782095</c:v>
                </c:pt>
                <c:pt idx="54">
                  <c:v>285.03120734262023</c:v>
                </c:pt>
                <c:pt idx="55">
                  <c:v>265.85088387609255</c:v>
                </c:pt>
                <c:pt idx="56">
                  <c:v>247.96124296587877</c:v>
                </c:pt>
                <c:pt idx="57">
                  <c:v>231.43660151054928</c:v>
                </c:pt>
                <c:pt idx="58">
                  <c:v>215.71244270198378</c:v>
                </c:pt>
                <c:pt idx="59">
                  <c:v>201.19671838837976</c:v>
                </c:pt>
                <c:pt idx="60">
                  <c:v>187.65778631530202</c:v>
                </c:pt>
                <c:pt idx="61">
                  <c:v>174.90802753703423</c:v>
                </c:pt>
                <c:pt idx="62">
                  <c:v>123.46339717224546</c:v>
                </c:pt>
                <c:pt idx="63">
                  <c:v>87.210594235494284</c:v>
                </c:pt>
                <c:pt idx="64">
                  <c:v>43.393144334981045</c:v>
                </c:pt>
                <c:pt idx="65">
                  <c:v>21.621114612388702</c:v>
                </c:pt>
                <c:pt idx="66">
                  <c:v>10.78046672629425</c:v>
                </c:pt>
                <c:pt idx="67">
                  <c:v>3.7974599914351845</c:v>
                </c:pt>
                <c:pt idx="68">
                  <c:v>0.66449497320788709</c:v>
                </c:pt>
                <c:pt idx="69">
                  <c:v>0.11676288500908621</c:v>
                </c:pt>
                <c:pt idx="70">
                  <c:v>2.0517192552756382E-2</c:v>
                </c:pt>
                <c:pt idx="71">
                  <c:v>3.5677506245430763E-3</c:v>
                </c:pt>
                <c:pt idx="72">
                  <c:v>6.2822457348307693E-4</c:v>
                </c:pt>
                <c:pt idx="73">
                  <c:v>1.0939471758568827E-4</c:v>
                </c:pt>
                <c:pt idx="74">
                  <c:v>1.942432917684863E-5</c:v>
                </c:pt>
                <c:pt idx="75">
                  <c:v>6.0058867464968964E-7</c:v>
                </c:pt>
                <c:pt idx="76">
                  <c:v>6.353773971258761E-9</c:v>
                </c:pt>
                <c:pt idx="77">
                  <c:v>5.7491686651384527E-20</c:v>
                </c:pt>
                <c:pt idx="78">
                  <c:v>4.7598395283118223E-42</c:v>
                </c:pt>
                <c:pt idx="79">
                  <c:v>3.3268868573271759E-86</c:v>
                </c:pt>
                <c:pt idx="80">
                  <c:v>1.6970206323426197E-174</c:v>
                </c:pt>
                <c:pt idx="81">
                  <c:v>2.6286071994899853E-238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9F-4EC5-8A7C-55730238EF3A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power'!$J$77:$J$81</c:f>
              <c:numCache>
                <c:formatCode>0.000</c:formatCode>
                <c:ptCount val="5"/>
                <c:pt idx="0">
                  <c:v>132.48223187592444</c:v>
                </c:pt>
                <c:pt idx="1">
                  <c:v>190.0189352424982</c:v>
                </c:pt>
                <c:pt idx="2">
                  <c:v>237.97532012191959</c:v>
                </c:pt>
                <c:pt idx="3">
                  <c:v>359.39811229870816</c:v>
                </c:pt>
                <c:pt idx="4">
                  <c:v>351.28153083912008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39F-4EC5-8A7C-55730238E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256384"/>
        <c:axId val="656256960"/>
      </c:scatterChart>
      <c:valAx>
        <c:axId val="65625638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256960"/>
        <c:crossesAt val="1"/>
        <c:crossBetween val="midCat"/>
      </c:valAx>
      <c:valAx>
        <c:axId val="6562569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2563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power'!$K$102:$K$183</c:f>
              <c:numCache>
                <c:formatCode>General</c:formatCode>
                <c:ptCount val="82"/>
                <c:pt idx="0">
                  <c:v>0</c:v>
                </c:pt>
                <c:pt idx="1">
                  <c:v>36.5174267553991</c:v>
                </c:pt>
                <c:pt idx="2">
                  <c:v>39.662932639186103</c:v>
                </c:pt>
                <c:pt idx="3">
                  <c:v>42.063509022440897</c:v>
                </c:pt>
                <c:pt idx="4">
                  <c:v>44.192783624514902</c:v>
                </c:pt>
                <c:pt idx="5">
                  <c:v>48.306484877378097</c:v>
                </c:pt>
                <c:pt idx="6">
                  <c:v>50.804706238693399</c:v>
                </c:pt>
                <c:pt idx="7">
                  <c:v>52.848705534315101</c:v>
                </c:pt>
                <c:pt idx="8">
                  <c:v>54.438482764243098</c:v>
                </c:pt>
                <c:pt idx="9">
                  <c:v>55.574037928477402</c:v>
                </c:pt>
                <c:pt idx="10">
                  <c:v>56.255371027017901</c:v>
                </c:pt>
                <c:pt idx="11">
                  <c:v>56.4824820598648</c:v>
                </c:pt>
                <c:pt idx="12">
                  <c:v>56.462297351120803</c:v>
                </c:pt>
                <c:pt idx="13">
                  <c:v>56.3497337306163</c:v>
                </c:pt>
                <c:pt idx="14">
                  <c:v>56.145735432183898</c:v>
                </c:pt>
                <c:pt idx="15">
                  <c:v>55.8587102422998</c:v>
                </c:pt>
                <c:pt idx="16">
                  <c:v>55.343927641223097</c:v>
                </c:pt>
                <c:pt idx="17">
                  <c:v>54.771913522242002</c:v>
                </c:pt>
                <c:pt idx="18">
                  <c:v>54.117792113455103</c:v>
                </c:pt>
                <c:pt idx="19">
                  <c:v>53.3979848728235</c:v>
                </c:pt>
                <c:pt idx="20">
                  <c:v>52.628913258308302</c:v>
                </c:pt>
                <c:pt idx="21">
                  <c:v>51.826998727870702</c:v>
                </c:pt>
                <c:pt idx="22">
                  <c:v>51.008662739472001</c:v>
                </c:pt>
                <c:pt idx="23">
                  <c:v>50.1903267510733</c:v>
                </c:pt>
                <c:pt idx="24">
                  <c:v>49.3884122206358</c:v>
                </c:pt>
                <c:pt idx="25">
                  <c:v>48.619340606120602</c:v>
                </c:pt>
                <c:pt idx="26">
                  <c:v>47.8995333654889</c:v>
                </c:pt>
                <c:pt idx="27">
                  <c:v>47.245411956702</c:v>
                </c:pt>
                <c:pt idx="28">
                  <c:v>46.673397837720898</c:v>
                </c:pt>
                <c:pt idx="29">
                  <c:v>46.199912466507001</c:v>
                </c:pt>
                <c:pt idx="30">
                  <c:v>45.841377301021197</c:v>
                </c:pt>
                <c:pt idx="31">
                  <c:v>45.614213799224899</c:v>
                </c:pt>
                <c:pt idx="32">
                  <c:v>45.534843419079301</c:v>
                </c:pt>
                <c:pt idx="33">
                  <c:v>45.555991983814003</c:v>
                </c:pt>
                <c:pt idx="34">
                  <c:v>45.619437678018201</c:v>
                </c:pt>
                <c:pt idx="35">
                  <c:v>45.725180501691902</c:v>
                </c:pt>
                <c:pt idx="36">
                  <c:v>45.873220454835</c:v>
                </c:pt>
                <c:pt idx="37">
                  <c:v>46.063557537447601</c:v>
                </c:pt>
                <c:pt idx="38">
                  <c:v>46.296191749529697</c:v>
                </c:pt>
                <c:pt idx="39">
                  <c:v>46.571123091081198</c:v>
                </c:pt>
                <c:pt idx="40">
                  <c:v>46.888351562102201</c:v>
                </c:pt>
                <c:pt idx="41">
                  <c:v>47.247877162592701</c:v>
                </c:pt>
                <c:pt idx="42">
                  <c:v>47.649699892552597</c:v>
                </c:pt>
                <c:pt idx="43">
                  <c:v>48.093819751981997</c:v>
                </c:pt>
                <c:pt idx="44">
                  <c:v>48.580236740880899</c:v>
                </c:pt>
                <c:pt idx="45">
                  <c:v>49.108950859249298</c:v>
                </c:pt>
                <c:pt idx="46">
                  <c:v>49.6799621070871</c:v>
                </c:pt>
                <c:pt idx="47">
                  <c:v>50.293270484394299</c:v>
                </c:pt>
                <c:pt idx="48">
                  <c:v>50.9488759911711</c:v>
                </c:pt>
                <c:pt idx="49">
                  <c:v>50.069244554165195</c:v>
                </c:pt>
                <c:pt idx="50">
                  <c:v>49.204799087612756</c:v>
                </c:pt>
                <c:pt idx="51">
                  <c:v>48.35527827133123</c:v>
                </c:pt>
                <c:pt idx="52">
                  <c:v>47.520424431212639</c:v>
                </c:pt>
                <c:pt idx="53">
                  <c:v>44.322679450356716</c:v>
                </c:pt>
                <c:pt idx="54">
                  <c:v>41.340117147131572</c:v>
                </c:pt>
                <c:pt idx="55">
                  <c:v>38.558257481944068</c:v>
                </c:pt>
                <c:pt idx="56">
                  <c:v>35.963594750647523</c:v>
                </c:pt>
                <c:pt idx="57">
                  <c:v>33.566907665234751</c:v>
                </c:pt>
                <c:pt idx="58">
                  <c:v>31.286320310444431</c:v>
                </c:pt>
                <c:pt idx="59">
                  <c:v>29.181000864217861</c:v>
                </c:pt>
                <c:pt idx="60">
                  <c:v>27.217352591573437</c:v>
                </c:pt>
                <c:pt idx="61">
                  <c:v>25.368163773249801</c:v>
                </c:pt>
                <c:pt idx="62">
                  <c:v>17.906780629632024</c:v>
                </c:pt>
                <c:pt idx="63">
                  <c:v>12.648777008591079</c:v>
                </c:pt>
                <c:pt idx="64">
                  <c:v>6.2936184669567927</c:v>
                </c:pt>
                <c:pt idx="65">
                  <c:v>3.1358650839004318</c:v>
                </c:pt>
                <c:pt idx="66">
                  <c:v>1.5635682896646763</c:v>
                </c:pt>
                <c:pt idx="67">
                  <c:v>0.55077281667185962</c:v>
                </c:pt>
                <c:pt idx="68">
                  <c:v>9.6376464500862832E-2</c:v>
                </c:pt>
                <c:pt idx="69">
                  <c:v>1.693495736735388E-2</c:v>
                </c:pt>
                <c:pt idx="70">
                  <c:v>2.9757553622598611E-3</c:v>
                </c:pt>
                <c:pt idx="71">
                  <c:v>5.1745642221229335E-4</c:v>
                </c:pt>
                <c:pt idx="72">
                  <c:v>9.1115908691636759E-5</c:v>
                </c:pt>
                <c:pt idx="73">
                  <c:v>1.5866299281515562E-5</c:v>
                </c:pt>
                <c:pt idx="74">
                  <c:v>2.8172495607125628E-6</c:v>
                </c:pt>
                <c:pt idx="75">
                  <c:v>8.7107676379498386E-8</c:v>
                </c:pt>
                <c:pt idx="76">
                  <c:v>9.2153333926869501E-10</c:v>
                </c:pt>
                <c:pt idx="77">
                  <c:v>8.3384310206338267E-21</c:v>
                </c:pt>
                <c:pt idx="78">
                  <c:v>6.9035361263242001E-43</c:v>
                </c:pt>
                <c:pt idx="79">
                  <c:v>4.8252222519562915E-87</c:v>
                </c:pt>
                <c:pt idx="80">
                  <c:v>2.4613105489818777E-175</c:v>
                </c:pt>
                <c:pt idx="81">
                  <c:v>3.8124572594637664E-239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9-4F9B-8DAA-3C6624EDD98C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power'!$K$77:$K$81</c:f>
              <c:numCache>
                <c:formatCode>0.000</c:formatCode>
                <c:ptCount val="5"/>
                <c:pt idx="0">
                  <c:v>36.517426755399129</c:v>
                </c:pt>
                <c:pt idx="1">
                  <c:v>46.388658377782406</c:v>
                </c:pt>
                <c:pt idx="2">
                  <c:v>56.482482059864772</c:v>
                </c:pt>
                <c:pt idx="3">
                  <c:v>45.534843419079252</c:v>
                </c:pt>
                <c:pt idx="4">
                  <c:v>50.948875991171093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5E9-4F9B-8DAA-3C6624EDD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258688"/>
        <c:axId val="656259264"/>
      </c:scatterChart>
      <c:valAx>
        <c:axId val="656258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259264"/>
        <c:crossesAt val="1.0000000000000002E-2"/>
        <c:crossBetween val="midCat"/>
      </c:valAx>
      <c:valAx>
        <c:axId val="656259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2586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power'!$L$102:$L$183</c:f>
              <c:numCache>
                <c:formatCode>General</c:formatCode>
                <c:ptCount val="82"/>
                <c:pt idx="0">
                  <c:v>0</c:v>
                </c:pt>
                <c:pt idx="1">
                  <c:v>3.1120968554922301</c:v>
                </c:pt>
                <c:pt idx="2">
                  <c:v>3.9298525460580298</c:v>
                </c:pt>
                <c:pt idx="3">
                  <c:v>4.5645699590513802</c:v>
                </c:pt>
                <c:pt idx="4">
                  <c:v>5.1093941115518398</c:v>
                </c:pt>
                <c:pt idx="5">
                  <c:v>5.6162160280623397</c:v>
                </c:pt>
                <c:pt idx="6">
                  <c:v>5.6984420300886098</c:v>
                </c:pt>
                <c:pt idx="7">
                  <c:v>5.7657178499282704</c:v>
                </c:pt>
                <c:pt idx="8">
                  <c:v>5.8180434875813498</c:v>
                </c:pt>
                <c:pt idx="9">
                  <c:v>5.8554189430478303</c:v>
                </c:pt>
                <c:pt idx="10">
                  <c:v>5.8778442163277198</c:v>
                </c:pt>
                <c:pt idx="11">
                  <c:v>5.8853193074210202</c:v>
                </c:pt>
                <c:pt idx="12">
                  <c:v>5.88009136637901</c:v>
                </c:pt>
                <c:pt idx="13">
                  <c:v>5.8509219102039003</c:v>
                </c:pt>
                <c:pt idx="14">
                  <c:v>5.7980224102097999</c:v>
                </c:pt>
                <c:pt idx="15">
                  <c:v>5.7235366412081001</c:v>
                </c:pt>
                <c:pt idx="16">
                  <c:v>5.5898103090646103</c:v>
                </c:pt>
                <c:pt idx="17">
                  <c:v>5.4410325815660796</c:v>
                </c:pt>
                <c:pt idx="18">
                  <c:v>5.2706687832607102</c:v>
                </c:pt>
                <c:pt idx="19">
                  <c:v>5.0829059743269704</c:v>
                </c:pt>
                <c:pt idx="20">
                  <c:v>4.8819312149433296</c:v>
                </c:pt>
                <c:pt idx="21">
                  <c:v>4.6719315652882401</c:v>
                </c:pt>
                <c:pt idx="22">
                  <c:v>4.4570940855401897</c:v>
                </c:pt>
                <c:pt idx="23">
                  <c:v>4.2416058358776398</c:v>
                </c:pt>
                <c:pt idx="24">
                  <c:v>4.0296538764790499</c:v>
                </c:pt>
                <c:pt idx="25">
                  <c:v>3.8254252675228901</c:v>
                </c:pt>
                <c:pt idx="26">
                  <c:v>3.6331070691876302</c:v>
                </c:pt>
                <c:pt idx="27">
                  <c:v>3.4568863416517401</c:v>
                </c:pt>
                <c:pt idx="28">
                  <c:v>3.30095014509368</c:v>
                </c:pt>
                <c:pt idx="29">
                  <c:v>3.1694855396919199</c:v>
                </c:pt>
                <c:pt idx="30">
                  <c:v>3.0666795856249198</c:v>
                </c:pt>
                <c:pt idx="31">
                  <c:v>2.9967193430711601</c:v>
                </c:pt>
                <c:pt idx="32">
                  <c:v>2.9637918722091099</c:v>
                </c:pt>
                <c:pt idx="33">
                  <c:v>2.9511832051156199</c:v>
                </c:pt>
                <c:pt idx="34">
                  <c:v>2.9393880004152599</c:v>
                </c:pt>
                <c:pt idx="35">
                  <c:v>2.9284062581080299</c:v>
                </c:pt>
                <c:pt idx="36">
                  <c:v>2.9182379781939201</c:v>
                </c:pt>
                <c:pt idx="37">
                  <c:v>2.9088831606729499</c:v>
                </c:pt>
                <c:pt idx="38">
                  <c:v>2.9003418055451</c:v>
                </c:pt>
                <c:pt idx="39">
                  <c:v>2.8926139128103801</c:v>
                </c:pt>
                <c:pt idx="40">
                  <c:v>2.88569948246879</c:v>
                </c:pt>
                <c:pt idx="41">
                  <c:v>2.87959851452033</c:v>
                </c:pt>
                <c:pt idx="42">
                  <c:v>2.8743110089649999</c:v>
                </c:pt>
                <c:pt idx="43">
                  <c:v>2.86983696580279</c:v>
                </c:pt>
                <c:pt idx="44">
                  <c:v>2.8661763850337199</c:v>
                </c:pt>
                <c:pt idx="45">
                  <c:v>2.8633292666577699</c:v>
                </c:pt>
                <c:pt idx="46">
                  <c:v>2.8612956106749499</c:v>
                </c:pt>
                <c:pt idx="47">
                  <c:v>2.86007541708525</c:v>
                </c:pt>
                <c:pt idx="48">
                  <c:v>2.8596686858886899</c:v>
                </c:pt>
                <c:pt idx="49">
                  <c:v>2.8102965569340697</c:v>
                </c:pt>
                <c:pt idx="50">
                  <c:v>2.7617767891616296</c:v>
                </c:pt>
                <c:pt idx="51">
                  <c:v>2.7140947151399804</c:v>
                </c:pt>
                <c:pt idx="52">
                  <c:v>2.6672358720853313</c:v>
                </c:pt>
                <c:pt idx="53">
                  <c:v>2.4877522032248822</c:v>
                </c:pt>
                <c:pt idx="54">
                  <c:v>2.3203463506654862</c:v>
                </c:pt>
                <c:pt idx="55">
                  <c:v>2.1642055758532592</c:v>
                </c:pt>
                <c:pt idx="56">
                  <c:v>2.0185718279288314</c:v>
                </c:pt>
                <c:pt idx="57">
                  <c:v>1.884050096591394</c:v>
                </c:pt>
                <c:pt idx="58">
                  <c:v>1.7560448341189157</c:v>
                </c:pt>
                <c:pt idx="59">
                  <c:v>1.6378770438184989</c:v>
                </c:pt>
                <c:pt idx="60">
                  <c:v>1.5276610014399827</c:v>
                </c:pt>
                <c:pt idx="61">
                  <c:v>1.4238693621706104</c:v>
                </c:pt>
                <c:pt idx="62">
                  <c:v>1.0050753590817305</c:v>
                </c:pt>
                <c:pt idx="63">
                  <c:v>0.70995308184080119</c:v>
                </c:pt>
                <c:pt idx="64">
                  <c:v>0.35324947412001645</c:v>
                </c:pt>
                <c:pt idx="65">
                  <c:v>0.17601046164699991</c:v>
                </c:pt>
                <c:pt idx="66">
                  <c:v>8.7760273199696051E-2</c:v>
                </c:pt>
                <c:pt idx="67">
                  <c:v>3.0913886640956807E-2</c:v>
                </c:pt>
                <c:pt idx="68">
                  <c:v>5.4094374454411861E-3</c:v>
                </c:pt>
                <c:pt idx="69">
                  <c:v>9.5052866894794659E-4</c:v>
                </c:pt>
                <c:pt idx="70">
                  <c:v>1.670237912175828E-4</c:v>
                </c:pt>
                <c:pt idx="71">
                  <c:v>2.9043897399599506E-5</c:v>
                </c:pt>
                <c:pt idx="72">
                  <c:v>5.1141719184721422E-6</c:v>
                </c:pt>
                <c:pt idx="73">
                  <c:v>8.9054681449990813E-7</c:v>
                </c:pt>
                <c:pt idx="74">
                  <c:v>1.5812714593545638E-7</c:v>
                </c:pt>
                <c:pt idx="75">
                  <c:v>4.8891970548308786E-9</c:v>
                </c:pt>
                <c:pt idx="76">
                  <c:v>5.1724007292443343E-11</c:v>
                </c:pt>
                <c:pt idx="77">
                  <c:v>4.6802112147246458E-22</c:v>
                </c:pt>
                <c:pt idx="78">
                  <c:v>3.8748305430274208E-44</c:v>
                </c:pt>
                <c:pt idx="79">
                  <c:v>2.7083103813249681E-88</c:v>
                </c:pt>
                <c:pt idx="80">
                  <c:v>1.3814893000565272E-176</c:v>
                </c:pt>
                <c:pt idx="81">
                  <c:v>2.1398636238936477E-240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0-49D6-BBEE-6F5FFFA4291B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power'!$L$77:$L$81</c:f>
              <c:numCache>
                <c:formatCode>0.000</c:formatCode>
                <c:ptCount val="5"/>
                <c:pt idx="0">
                  <c:v>3.1120968554922346</c:v>
                </c:pt>
                <c:pt idx="1">
                  <c:v>5.5530930366078399</c:v>
                </c:pt>
                <c:pt idx="2">
                  <c:v>5.8853193074210184</c:v>
                </c:pt>
                <c:pt idx="3">
                  <c:v>2.9637918722091054</c:v>
                </c:pt>
                <c:pt idx="4">
                  <c:v>2.8596686858886904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B30-49D6-BBEE-6F5FFFA4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18464"/>
        <c:axId val="656319040"/>
      </c:scatterChart>
      <c:valAx>
        <c:axId val="6563184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319040"/>
        <c:crossesAt val="1.0000000000000002E-2"/>
        <c:crossBetween val="midCat"/>
      </c:valAx>
      <c:valAx>
        <c:axId val="6563190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3184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power'!$M$102:$M$183</c:f>
              <c:numCache>
                <c:formatCode>General</c:formatCode>
                <c:ptCount val="82"/>
                <c:pt idx="0">
                  <c:v>0</c:v>
                </c:pt>
                <c:pt idx="1">
                  <c:v>6.2157547390040797</c:v>
                </c:pt>
                <c:pt idx="2">
                  <c:v>6.0966563826506297</c:v>
                </c:pt>
                <c:pt idx="3">
                  <c:v>6.0046418335735003</c:v>
                </c:pt>
                <c:pt idx="4">
                  <c:v>5.9262970019160397</c:v>
                </c:pt>
                <c:pt idx="5">
                  <c:v>5.8727655342695702</c:v>
                </c:pt>
                <c:pt idx="6">
                  <c:v>5.9076376647270203</c:v>
                </c:pt>
                <c:pt idx="7">
                  <c:v>5.9608635480568202</c:v>
                </c:pt>
                <c:pt idx="8">
                  <c:v>6.0214309325355497</c:v>
                </c:pt>
                <c:pt idx="9">
                  <c:v>6.0783275664398202</c:v>
                </c:pt>
                <c:pt idx="10">
                  <c:v>6.1205411980462099</c:v>
                </c:pt>
                <c:pt idx="11">
                  <c:v>6.1370595756313202</c:v>
                </c:pt>
                <c:pt idx="12">
                  <c:v>6.1333354601577801</c:v>
                </c:pt>
                <c:pt idx="13">
                  <c:v>6.1125672674532501</c:v>
                </c:pt>
                <c:pt idx="14">
                  <c:v>6.0749292103771904</c:v>
                </c:pt>
                <c:pt idx="15">
                  <c:v>6.0219725408258098</c:v>
                </c:pt>
                <c:pt idx="16">
                  <c:v>5.9269942146829999</c:v>
                </c:pt>
                <c:pt idx="17">
                  <c:v>5.8214565693988698</c:v>
                </c:pt>
                <c:pt idx="18">
                  <c:v>5.7007699798155702</c:v>
                </c:pt>
                <c:pt idx="19">
                  <c:v>5.5679642347929601</c:v>
                </c:pt>
                <c:pt idx="20">
                  <c:v>5.4260691231908398</c:v>
                </c:pt>
                <c:pt idx="21">
                  <c:v>5.27811443386907</c:v>
                </c:pt>
                <c:pt idx="22">
                  <c:v>5.1271299556874599</c:v>
                </c:pt>
                <c:pt idx="23">
                  <c:v>4.9761454775058498</c:v>
                </c:pt>
                <c:pt idx="24">
                  <c:v>4.82819078818408</c:v>
                </c:pt>
                <c:pt idx="25">
                  <c:v>4.6862956765819703</c:v>
                </c:pt>
                <c:pt idx="26">
                  <c:v>4.5534899315593496</c:v>
                </c:pt>
                <c:pt idx="27">
                  <c:v>4.4328033419760597</c:v>
                </c:pt>
                <c:pt idx="28">
                  <c:v>4.3272656966919198</c:v>
                </c:pt>
                <c:pt idx="29">
                  <c:v>4.2399067845667799</c:v>
                </c:pt>
                <c:pt idx="30">
                  <c:v>4.1737563944604599</c:v>
                </c:pt>
                <c:pt idx="31">
                  <c:v>4.1318443152327902</c:v>
                </c:pt>
                <c:pt idx="32">
                  <c:v>4.1172003357435996</c:v>
                </c:pt>
                <c:pt idx="33">
                  <c:v>4.1173055676035704</c:v>
                </c:pt>
                <c:pt idx="34">
                  <c:v>4.1176212631834597</c:v>
                </c:pt>
                <c:pt idx="35">
                  <c:v>4.1181474224832897</c:v>
                </c:pt>
                <c:pt idx="36">
                  <c:v>4.11888404550304</c:v>
                </c:pt>
                <c:pt idx="37">
                  <c:v>4.1198311322427301</c:v>
                </c:pt>
                <c:pt idx="38">
                  <c:v>4.1209886827023396</c:v>
                </c:pt>
                <c:pt idx="39">
                  <c:v>4.1223566968818801</c:v>
                </c:pt>
                <c:pt idx="40">
                  <c:v>4.1239351747813604</c:v>
                </c:pt>
                <c:pt idx="41">
                  <c:v>4.1257241164007601</c:v>
                </c:pt>
                <c:pt idx="42">
                  <c:v>4.1277235217400996</c:v>
                </c:pt>
                <c:pt idx="43">
                  <c:v>4.1299333907993603</c:v>
                </c:pt>
                <c:pt idx="44">
                  <c:v>4.1323537235785599</c:v>
                </c:pt>
                <c:pt idx="45">
                  <c:v>4.1349845200776798</c:v>
                </c:pt>
                <c:pt idx="46">
                  <c:v>4.1378257802967298</c:v>
                </c:pt>
                <c:pt idx="47">
                  <c:v>4.1408775042357204</c:v>
                </c:pt>
                <c:pt idx="48">
                  <c:v>4.1441396918946296</c:v>
                </c:pt>
                <c:pt idx="49">
                  <c:v>4.0725911938872121</c:v>
                </c:pt>
                <c:pt idx="50">
                  <c:v>4.0022779102332375</c:v>
                </c:pt>
                <c:pt idx="51">
                  <c:v>3.9331785853638723</c:v>
                </c:pt>
                <c:pt idx="52">
                  <c:v>3.8652722602789842</c:v>
                </c:pt>
                <c:pt idx="53">
                  <c:v>3.6051703121610648</c:v>
                </c:pt>
                <c:pt idx="54">
                  <c:v>3.3625711461561889</c:v>
                </c:pt>
                <c:pt idx="55">
                  <c:v>3.1362969677467971</c:v>
                </c:pt>
                <c:pt idx="56">
                  <c:v>2.9252492340596183</c:v>
                </c:pt>
                <c:pt idx="57">
                  <c:v>2.7303046766677843</c:v>
                </c:pt>
                <c:pt idx="58">
                  <c:v>2.5448035759279497</c:v>
                </c:pt>
                <c:pt idx="59">
                  <c:v>2.3735586227961663</c:v>
                </c:pt>
                <c:pt idx="60">
                  <c:v>2.2138370864663708</c:v>
                </c:pt>
                <c:pt idx="61">
                  <c:v>2.0634255880625454</c:v>
                </c:pt>
                <c:pt idx="62">
                  <c:v>1.4565228166008504</c:v>
                </c:pt>
                <c:pt idx="63">
                  <c:v>1.0288411242734785</c:v>
                </c:pt>
                <c:pt idx="64">
                  <c:v>0.51191775259333194</c:v>
                </c:pt>
                <c:pt idx="65">
                  <c:v>0.25506868816635403</c:v>
                </c:pt>
                <c:pt idx="66">
                  <c:v>0.12717935938979374</c:v>
                </c:pt>
                <c:pt idx="67">
                  <c:v>4.4799408159308308E-2</c:v>
                </c:pt>
                <c:pt idx="68">
                  <c:v>7.8391823986796259E-3</c:v>
                </c:pt>
                <c:pt idx="69">
                  <c:v>1.3774755113097332E-3</c:v>
                </c:pt>
                <c:pt idx="70">
                  <c:v>2.4204549502223301E-4</c:v>
                </c:pt>
                <c:pt idx="71">
                  <c:v>4.2089480020861591E-5</c:v>
                </c:pt>
                <c:pt idx="72">
                  <c:v>7.411293113463236E-6</c:v>
                </c:pt>
                <c:pt idx="73">
                  <c:v>1.2905517410708341E-6</c:v>
                </c:pt>
                <c:pt idx="74">
                  <c:v>2.291527634200371E-7</c:v>
                </c:pt>
                <c:pt idx="75">
                  <c:v>7.0852667920592912E-9</c:v>
                </c:pt>
                <c:pt idx="76">
                  <c:v>7.4956764293080468E-11</c:v>
                </c:pt>
                <c:pt idx="77">
                  <c:v>6.7824112482328786E-22</c:v>
                </c:pt>
                <c:pt idx="78">
                  <c:v>5.6152795363898291E-44</c:v>
                </c:pt>
                <c:pt idx="79">
                  <c:v>3.9247961152293961E-88</c:v>
                </c:pt>
                <c:pt idx="80">
                  <c:v>2.002009767964717E-176</c:v>
                </c:pt>
                <c:pt idx="81">
                  <c:v>3.1010213955129212E-240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85-4C35-90BC-9C1703ED51D7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power'!$M$77:$M$81</c:f>
              <c:numCache>
                <c:formatCode>0.000</c:formatCode>
                <c:ptCount val="5"/>
                <c:pt idx="0">
                  <c:v>6.2157547390040788</c:v>
                </c:pt>
                <c:pt idx="1">
                  <c:v>5.8651521256706696</c:v>
                </c:pt>
                <c:pt idx="2">
                  <c:v>6.1370595756313211</c:v>
                </c:pt>
                <c:pt idx="3">
                  <c:v>4.1172003357436013</c:v>
                </c:pt>
                <c:pt idx="4">
                  <c:v>4.1441396918946323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C85-4C35-90BC-9C1703ED5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20768"/>
        <c:axId val="656321344"/>
      </c:scatterChart>
      <c:valAx>
        <c:axId val="65632076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321344"/>
        <c:crossesAt val="1.0000000000000002E-2"/>
        <c:crossBetween val="midCat"/>
      </c:valAx>
      <c:valAx>
        <c:axId val="656321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32076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power'!$N$102:$N$183</c:f>
              <c:numCache>
                <c:formatCode>General</c:formatCode>
                <c:ptCount val="82"/>
                <c:pt idx="0">
                  <c:v>0</c:v>
                </c:pt>
                <c:pt idx="1">
                  <c:v>5.1983110408981004</c:v>
                </c:pt>
                <c:pt idx="2">
                  <c:v>8.1832014371749207</c:v>
                </c:pt>
                <c:pt idx="3">
                  <c:v>10.627244555340701</c:v>
                </c:pt>
                <c:pt idx="4">
                  <c:v>12.7684909132029</c:v>
                </c:pt>
                <c:pt idx="5">
                  <c:v>14.575773301718501</c:v>
                </c:pt>
                <c:pt idx="6">
                  <c:v>14.696414068546501</c:v>
                </c:pt>
                <c:pt idx="7">
                  <c:v>14.814403389949801</c:v>
                </c:pt>
                <c:pt idx="8">
                  <c:v>14.9297412659282</c:v>
                </c:pt>
                <c:pt idx="9">
                  <c:v>15.0424276964819</c:v>
                </c:pt>
                <c:pt idx="10">
                  <c:v>15.1524626816108</c:v>
                </c:pt>
                <c:pt idx="11">
                  <c:v>15.2598462213149</c:v>
                </c:pt>
                <c:pt idx="12">
                  <c:v>15.3645783155941</c:v>
                </c:pt>
                <c:pt idx="13">
                  <c:v>15.5266346599574</c:v>
                </c:pt>
                <c:pt idx="14">
                  <c:v>15.6819033040333</c:v>
                </c:pt>
                <c:pt idx="15">
                  <c:v>15.8303842478216</c:v>
                </c:pt>
                <c:pt idx="16">
                  <c:v>16.023462503655001</c:v>
                </c:pt>
                <c:pt idx="17">
                  <c:v>16.187852119992101</c:v>
                </c:pt>
                <c:pt idx="18">
                  <c:v>16.34163595463</c:v>
                </c:pt>
                <c:pt idx="19">
                  <c:v>16.484814007568801</c:v>
                </c:pt>
                <c:pt idx="20">
                  <c:v>16.6173862788084</c:v>
                </c:pt>
                <c:pt idx="21">
                  <c:v>16.739352768348802</c:v>
                </c:pt>
                <c:pt idx="22">
                  <c:v>16.850713476190101</c:v>
                </c:pt>
                <c:pt idx="23">
                  <c:v>16.9514684023322</c:v>
                </c:pt>
                <c:pt idx="24">
                  <c:v>17.0416175467751</c:v>
                </c:pt>
                <c:pt idx="25">
                  <c:v>17.121160909518899</c:v>
                </c:pt>
                <c:pt idx="26">
                  <c:v>17.1900984905635</c:v>
                </c:pt>
                <c:pt idx="27">
                  <c:v>17.248430289908899</c:v>
                </c:pt>
                <c:pt idx="28">
                  <c:v>17.296156307555201</c:v>
                </c:pt>
                <c:pt idx="29">
                  <c:v>17.333276543502201</c:v>
                </c:pt>
                <c:pt idx="30">
                  <c:v>17.359790997750199</c:v>
                </c:pt>
                <c:pt idx="31">
                  <c:v>17.3756996702989</c:v>
                </c:pt>
                <c:pt idx="32">
                  <c:v>17.381002561148499</c:v>
                </c:pt>
                <c:pt idx="33">
                  <c:v>17.362710108307201</c:v>
                </c:pt>
                <c:pt idx="34">
                  <c:v>17.309070693063799</c:v>
                </c:pt>
                <c:pt idx="35">
                  <c:v>17.2219412303388</c:v>
                </c:pt>
                <c:pt idx="36">
                  <c:v>17.1031786350526</c:v>
                </c:pt>
                <c:pt idx="37">
                  <c:v>16.954639822125799</c:v>
                </c:pt>
                <c:pt idx="38">
                  <c:v>16.778181706479</c:v>
                </c:pt>
                <c:pt idx="39">
                  <c:v>16.575661203032599</c:v>
                </c:pt>
                <c:pt idx="40">
                  <c:v>16.348935226707201</c:v>
                </c:pt>
                <c:pt idx="41">
                  <c:v>16.099860692423299</c:v>
                </c:pt>
                <c:pt idx="42">
                  <c:v>15.8302945151014</c:v>
                </c:pt>
                <c:pt idx="43">
                  <c:v>15.542093609662199</c:v>
                </c:pt>
                <c:pt idx="44">
                  <c:v>15.237114891026</c:v>
                </c:pt>
                <c:pt idx="45">
                  <c:v>14.917215274113399</c:v>
                </c:pt>
                <c:pt idx="46">
                  <c:v>14.5842516738449</c:v>
                </c:pt>
                <c:pt idx="47">
                  <c:v>14.2400810051411</c:v>
                </c:pt>
                <c:pt idx="48">
                  <c:v>13.8865601829225</c:v>
                </c:pt>
                <c:pt idx="49">
                  <c:v>13.646808968570101</c:v>
                </c:pt>
                <c:pt idx="50">
                  <c:v>13.411196822814123</c:v>
                </c:pt>
                <c:pt idx="51">
                  <c:v>13.179652520561351</c:v>
                </c:pt>
                <c:pt idx="52">
                  <c:v>12.952105830487957</c:v>
                </c:pt>
                <c:pt idx="53">
                  <c:v>12.080532566850319</c:v>
                </c:pt>
                <c:pt idx="54">
                  <c:v>11.267609217368987</c:v>
                </c:pt>
                <c:pt idx="55">
                  <c:v>10.50938912105587</c:v>
                </c:pt>
                <c:pt idx="56">
                  <c:v>9.8021911805403743</c:v>
                </c:pt>
                <c:pt idx="57">
                  <c:v>9.1489532277151753</c:v>
                </c:pt>
                <c:pt idx="58">
                  <c:v>8.5273592683077908</c:v>
                </c:pt>
                <c:pt idx="59">
                  <c:v>7.9535361048808175</c:v>
                </c:pt>
                <c:pt idx="60">
                  <c:v>7.4183266545115121</c:v>
                </c:pt>
                <c:pt idx="61">
                  <c:v>6.9143141259586072</c:v>
                </c:pt>
                <c:pt idx="62">
                  <c:v>4.8806491224431863</c:v>
                </c:pt>
                <c:pt idx="63">
                  <c:v>3.4475344107808068</c:v>
                </c:pt>
                <c:pt idx="64">
                  <c:v>1.7153805635455601</c:v>
                </c:pt>
                <c:pt idx="65">
                  <c:v>0.85470735842444867</c:v>
                </c:pt>
                <c:pt idx="66">
                  <c:v>0.42616416421630748</c:v>
                </c:pt>
                <c:pt idx="67">
                  <c:v>0.15011793129954223</c:v>
                </c:pt>
                <c:pt idx="68">
                  <c:v>2.6268245343438888E-2</c:v>
                </c:pt>
                <c:pt idx="69">
                  <c:v>4.6157702226392316E-3</c:v>
                </c:pt>
                <c:pt idx="70">
                  <c:v>8.1106805839714191E-4</c:v>
                </c:pt>
                <c:pt idx="71">
                  <c:v>1.4103725762931396E-4</c:v>
                </c:pt>
                <c:pt idx="72">
                  <c:v>2.4834435010643728E-5</c:v>
                </c:pt>
                <c:pt idx="73">
                  <c:v>4.3244981477355151E-6</c:v>
                </c:pt>
                <c:pt idx="74">
                  <c:v>7.6786592076980041E-7</c:v>
                </c:pt>
                <c:pt idx="75">
                  <c:v>2.3741956361275885E-8</c:v>
                </c:pt>
                <c:pt idx="76">
                  <c:v>2.5117194299913199E-10</c:v>
                </c:pt>
                <c:pt idx="77">
                  <c:v>2.2727120460762484E-21</c:v>
                </c:pt>
                <c:pt idx="78">
                  <c:v>1.881618937183095E-43</c:v>
                </c:pt>
                <c:pt idx="79">
                  <c:v>1.3151563777261593E-87</c:v>
                </c:pt>
                <c:pt idx="80">
                  <c:v>6.7085164102975976E-176</c:v>
                </c:pt>
                <c:pt idx="81">
                  <c:v>1.0391184525353935E-239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01-4D18-8A44-305083EC02FF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power'!$N$77:$N$81</c:f>
              <c:numCache>
                <c:formatCode>0.000</c:formatCode>
                <c:ptCount val="5"/>
                <c:pt idx="0">
                  <c:v>5.1983110408980959</c:v>
                </c:pt>
                <c:pt idx="1">
                  <c:v>14.493873098597149</c:v>
                </c:pt>
                <c:pt idx="3">
                  <c:v>17.381002561148502</c:v>
                </c:pt>
                <c:pt idx="4">
                  <c:v>13.886560182922505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601-4D18-8A44-305083EC0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23072"/>
        <c:axId val="656323648"/>
      </c:scatterChart>
      <c:valAx>
        <c:axId val="65632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323648"/>
        <c:crossesAt val="1.0000000000000002E-2"/>
        <c:crossBetween val="midCat"/>
      </c:valAx>
      <c:valAx>
        <c:axId val="656323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32307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power'!$G$102:$G$183</c:f>
              <c:numCache>
                <c:formatCode>General</c:formatCode>
                <c:ptCount val="82"/>
                <c:pt idx="0">
                  <c:v>0</c:v>
                </c:pt>
                <c:pt idx="1">
                  <c:v>19.176518743096899</c:v>
                </c:pt>
                <c:pt idx="2">
                  <c:v>17.576890831309498</c:v>
                </c:pt>
                <c:pt idx="3">
                  <c:v>16.360391426003101</c:v>
                </c:pt>
                <c:pt idx="4">
                  <c:v>15.2740271434138</c:v>
                </c:pt>
                <c:pt idx="5">
                  <c:v>12.9673422208771</c:v>
                </c:pt>
                <c:pt idx="6">
                  <c:v>11.5219207300675</c:v>
                </c:pt>
                <c:pt idx="7">
                  <c:v>10.365423420145</c:v>
                </c:pt>
                <c:pt idx="8">
                  <c:v>9.4686859256218092</c:v>
                </c:pt>
                <c:pt idx="9">
                  <c:v>8.8025438810101306</c:v>
                </c:pt>
                <c:pt idx="10">
                  <c:v>8.3378329208221107</c:v>
                </c:pt>
                <c:pt idx="11">
                  <c:v>8.0453886795698892</c:v>
                </c:pt>
                <c:pt idx="12">
                  <c:v>7.8320567468348203</c:v>
                </c:pt>
                <c:pt idx="13">
                  <c:v>7.5019593359799304</c:v>
                </c:pt>
                <c:pt idx="14">
                  <c:v>7.1856879946896504</c:v>
                </c:pt>
                <c:pt idx="15">
                  <c:v>6.8832427229639697</c:v>
                </c:pt>
                <c:pt idx="16">
                  <c:v>6.4899558535521198</c:v>
                </c:pt>
                <c:pt idx="17">
                  <c:v>6.1551057312844</c:v>
                </c:pt>
                <c:pt idx="18">
                  <c:v>5.84185884271138</c:v>
                </c:pt>
                <c:pt idx="19">
                  <c:v>5.5502151878330404</c:v>
                </c:pt>
                <c:pt idx="20">
                  <c:v>5.2801747666493997</c:v>
                </c:pt>
                <c:pt idx="21">
                  <c:v>5.0317375791604499</c:v>
                </c:pt>
                <c:pt idx="22">
                  <c:v>4.8049036253661903</c:v>
                </c:pt>
                <c:pt idx="23">
                  <c:v>4.5996729052666296</c:v>
                </c:pt>
                <c:pt idx="24">
                  <c:v>4.4160454188617502</c:v>
                </c:pt>
                <c:pt idx="25">
                  <c:v>4.2540211661515599</c:v>
                </c:pt>
                <c:pt idx="26">
                  <c:v>4.1136001471360704</c:v>
                </c:pt>
                <c:pt idx="27">
                  <c:v>3.99478236181527</c:v>
                </c:pt>
                <c:pt idx="28">
                  <c:v>3.8975678101891602</c:v>
                </c:pt>
                <c:pt idx="29">
                  <c:v>3.82195649225774</c:v>
                </c:pt>
                <c:pt idx="30">
                  <c:v>3.7679484080210099</c:v>
                </c:pt>
                <c:pt idx="31">
                  <c:v>3.7355435574789699</c:v>
                </c:pt>
                <c:pt idx="32">
                  <c:v>3.72474194063162</c:v>
                </c:pt>
                <c:pt idx="33">
                  <c:v>3.72653173686657</c:v>
                </c:pt>
                <c:pt idx="34">
                  <c:v>3.7319011255714001</c:v>
                </c:pt>
                <c:pt idx="35">
                  <c:v>3.74085010674612</c:v>
                </c:pt>
                <c:pt idx="36">
                  <c:v>3.7533786803907301</c:v>
                </c:pt>
                <c:pt idx="37">
                  <c:v>3.76948684650523</c:v>
                </c:pt>
                <c:pt idx="38">
                  <c:v>3.7891746050896198</c:v>
                </c:pt>
                <c:pt idx="39">
                  <c:v>3.81244195614389</c:v>
                </c:pt>
                <c:pt idx="40">
                  <c:v>3.8392888996680599</c:v>
                </c:pt>
                <c:pt idx="41">
                  <c:v>3.8697154356621102</c:v>
                </c:pt>
                <c:pt idx="42">
                  <c:v>3.9037215641260499</c:v>
                </c:pt>
                <c:pt idx="43">
                  <c:v>3.9413072850598798</c:v>
                </c:pt>
                <c:pt idx="44">
                  <c:v>3.9824725984636</c:v>
                </c:pt>
                <c:pt idx="45">
                  <c:v>4.0272175043372096</c:v>
                </c:pt>
                <c:pt idx="46">
                  <c:v>4.0755420026806997</c:v>
                </c:pt>
                <c:pt idx="47">
                  <c:v>4.1274460934940898</c:v>
                </c:pt>
                <c:pt idx="48">
                  <c:v>4.1829297767773603</c:v>
                </c:pt>
                <c:pt idx="49">
                  <c:v>4.1107115686449758</c:v>
                </c:pt>
                <c:pt idx="50">
                  <c:v>4.0397401367517771</c:v>
                </c:pt>
                <c:pt idx="51">
                  <c:v>3.9699940265719968</c:v>
                </c:pt>
                <c:pt idx="52">
                  <c:v>3.9014520829245232</c:v>
                </c:pt>
                <c:pt idx="53">
                  <c:v>3.6389155217395324</c:v>
                </c:pt>
                <c:pt idx="54">
                  <c:v>3.3940455726671321</c:v>
                </c:pt>
                <c:pt idx="55">
                  <c:v>3.165653416766673</c:v>
                </c:pt>
                <c:pt idx="56">
                  <c:v>2.9526302285551105</c:v>
                </c:pt>
                <c:pt idx="57">
                  <c:v>2.7558609460114076</c:v>
                </c:pt>
                <c:pt idx="58">
                  <c:v>2.5686235130099919</c:v>
                </c:pt>
                <c:pt idx="59">
                  <c:v>2.3957756683828482</c:v>
                </c:pt>
                <c:pt idx="60">
                  <c:v>2.2345591023454507</c:v>
                </c:pt>
                <c:pt idx="61">
                  <c:v>2.0827397182948566</c:v>
                </c:pt>
                <c:pt idx="62">
                  <c:v>1.4701561996164094</c:v>
                </c:pt>
                <c:pt idx="63">
                  <c:v>1.0384713099111558</c:v>
                </c:pt>
                <c:pt idx="64">
                  <c:v>0.51670941854873165</c:v>
                </c:pt>
                <c:pt idx="65">
                  <c:v>0.25745618878180176</c:v>
                </c:pt>
                <c:pt idx="66">
                  <c:v>0.12836978696049323</c:v>
                </c:pt>
                <c:pt idx="67">
                  <c:v>4.5218740752896919E-2</c:v>
                </c:pt>
                <c:pt idx="68">
                  <c:v>7.9125589190828186E-3</c:v>
                </c:pt>
                <c:pt idx="69">
                  <c:v>1.3903689936679881E-3</c:v>
                </c:pt>
                <c:pt idx="70">
                  <c:v>2.4431109560412427E-4</c:v>
                </c:pt>
                <c:pt idx="71">
                  <c:v>4.2483447074113312E-5</c:v>
                </c:pt>
                <c:pt idx="72">
                  <c:v>7.4806644933721508E-6</c:v>
                </c:pt>
                <c:pt idx="73">
                  <c:v>1.3026315972782891E-6</c:v>
                </c:pt>
                <c:pt idx="74">
                  <c:v>2.3129768511791348E-7</c:v>
                </c:pt>
                <c:pt idx="75">
                  <c:v>7.1515864918556854E-9</c:v>
                </c:pt>
                <c:pt idx="76">
                  <c:v>7.5658376561400069E-11</c:v>
                </c:pt>
                <c:pt idx="77">
                  <c:v>6.8458961516358956E-22</c:v>
                </c:pt>
                <c:pt idx="78">
                  <c:v>5.6678398229754495E-44</c:v>
                </c:pt>
                <c:pt idx="79">
                  <c:v>3.9615330946210238E-88</c:v>
                </c:pt>
                <c:pt idx="80">
                  <c:v>2.0207490322292148E-176</c:v>
                </c:pt>
                <c:pt idx="81">
                  <c:v>3.1300476571976757E-240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1-45F8-AB83-DF8590C8A071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power'!$G$77:$G$81</c:f>
              <c:numCache>
                <c:formatCode>0.000</c:formatCode>
                <c:ptCount val="5"/>
                <c:pt idx="0">
                  <c:v>19.17651874309685</c:v>
                </c:pt>
                <c:pt idx="1">
                  <c:v>14.105872137706152</c:v>
                </c:pt>
                <c:pt idx="2">
                  <c:v>8.0453886795698928</c:v>
                </c:pt>
                <c:pt idx="3">
                  <c:v>3.7247419406316249</c:v>
                </c:pt>
                <c:pt idx="4">
                  <c:v>4.1829297767773612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11-45F8-AB83-DF8590C8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25952"/>
        <c:axId val="656375808"/>
      </c:scatterChart>
      <c:valAx>
        <c:axId val="65632595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375808"/>
        <c:crossesAt val="1.0000000000000002E-2"/>
        <c:crossBetween val="midCat"/>
      </c:valAx>
      <c:valAx>
        <c:axId val="656375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32595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power'!$E$102:$E$154</c:f>
              <c:numCache>
                <c:formatCode>General</c:formatCode>
                <c:ptCount val="53"/>
                <c:pt idx="0">
                  <c:v>0</c:v>
                </c:pt>
                <c:pt idx="1">
                  <c:v>49.456792724017703</c:v>
                </c:pt>
                <c:pt idx="2">
                  <c:v>45.900155392740999</c:v>
                </c:pt>
                <c:pt idx="3">
                  <c:v>43.282718703214698</c:v>
                </c:pt>
                <c:pt idx="4">
                  <c:v>40.795465733978403</c:v>
                </c:pt>
                <c:pt idx="5">
                  <c:v>31.0262316022893</c:v>
                </c:pt>
                <c:pt idx="6">
                  <c:v>23.0849621556264</c:v>
                </c:pt>
                <c:pt idx="7">
                  <c:v>16.6148063360639</c:v>
                </c:pt>
                <c:pt idx="8">
                  <c:v>11.5853423498837</c:v>
                </c:pt>
                <c:pt idx="9">
                  <c:v>7.96614840336761</c:v>
                </c:pt>
                <c:pt idx="10">
                  <c:v>5.7268027027976798</c:v>
                </c:pt>
                <c:pt idx="11">
                  <c:v>4.8368834544557799</c:v>
                </c:pt>
                <c:pt idx="12">
                  <c:v>4.6146489791228902</c:v>
                </c:pt>
                <c:pt idx="13">
                  <c:v>4.2719384410874799</c:v>
                </c:pt>
                <c:pt idx="14">
                  <c:v>3.9448984540663399</c:v>
                </c:pt>
                <c:pt idx="15">
                  <c:v>3.6333429260357599</c:v>
                </c:pt>
                <c:pt idx="16">
                  <c:v>3.22989545813398</c:v>
                </c:pt>
                <c:pt idx="17">
                  <c:v>2.88781683977186</c:v>
                </c:pt>
                <c:pt idx="18">
                  <c:v>2.5688786517294799</c:v>
                </c:pt>
                <c:pt idx="19">
                  <c:v>2.27271743302301</c:v>
                </c:pt>
                <c:pt idx="20">
                  <c:v>1.99896972266868</c:v>
                </c:pt>
                <c:pt idx="21">
                  <c:v>1.7472720596826601</c:v>
                </c:pt>
                <c:pt idx="22">
                  <c:v>1.5172609830811501</c:v>
                </c:pt>
                <c:pt idx="23">
                  <c:v>1.3085730318803599</c:v>
                </c:pt>
                <c:pt idx="24">
                  <c:v>1.12084474509648</c:v>
                </c:pt>
                <c:pt idx="25">
                  <c:v>0.95371266174570601</c:v>
                </c:pt>
                <c:pt idx="26">
                  <c:v>0.80681332084423496</c:v>
                </c:pt>
                <c:pt idx="27">
                  <c:v>0.67978326140826495</c:v>
                </c:pt>
                <c:pt idx="28">
                  <c:v>0.57225902245399296</c:v>
                </c:pt>
                <c:pt idx="29">
                  <c:v>0.48387714299761497</c:v>
                </c:pt>
                <c:pt idx="30">
                  <c:v>0.41427416205532802</c:v>
                </c:pt>
                <c:pt idx="31">
                  <c:v>0.36308661864332997</c:v>
                </c:pt>
                <c:pt idx="32">
                  <c:v>0.32995105177781497</c:v>
                </c:pt>
                <c:pt idx="33">
                  <c:v>0.30647752990720001</c:v>
                </c:pt>
                <c:pt idx="34">
                  <c:v>0.284518428802431</c:v>
                </c:pt>
                <c:pt idx="35">
                  <c:v>0.26407374846350901</c:v>
                </c:pt>
                <c:pt idx="36">
                  <c:v>0.245143488890432</c:v>
                </c:pt>
                <c:pt idx="37">
                  <c:v>0.22772765008320101</c:v>
                </c:pt>
                <c:pt idx="38">
                  <c:v>0.211826232041817</c:v>
                </c:pt>
                <c:pt idx="39">
                  <c:v>0.197439234766279</c:v>
                </c:pt>
                <c:pt idx="40">
                  <c:v>0.184566658256586</c:v>
                </c:pt>
                <c:pt idx="41">
                  <c:v>0.17320850251274</c:v>
                </c:pt>
                <c:pt idx="42">
                  <c:v>0.163364767534741</c:v>
                </c:pt>
                <c:pt idx="43">
                  <c:v>0.155035453322587</c:v>
                </c:pt>
                <c:pt idx="44">
                  <c:v>0.148220559876279</c:v>
                </c:pt>
                <c:pt idx="45">
                  <c:v>0.142920087195818</c:v>
                </c:pt>
                <c:pt idx="46">
                  <c:v>0.139134035281202</c:v>
                </c:pt>
                <c:pt idx="47">
                  <c:v>0.136862404132433</c:v>
                </c:pt>
                <c:pt idx="48">
                  <c:v>0.13610519374951</c:v>
                </c:pt>
                <c:pt idx="49">
                  <c:v>0.13375534000234204</c:v>
                </c:pt>
                <c:pt idx="50">
                  <c:v>0.13144605416586169</c:v>
                </c:pt>
                <c:pt idx="51">
                  <c:v>0.12917663814745386</c:v>
                </c:pt>
                <c:pt idx="52">
                  <c:v>0.12694640359465326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9-4B28-AAE0-6EB747E2986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power'!$E$77:$E$81</c:f>
              <c:numCache>
                <c:formatCode>0.000</c:formatCode>
                <c:ptCount val="5"/>
                <c:pt idx="0">
                  <c:v>49.456792724017724</c:v>
                </c:pt>
                <c:pt idx="1">
                  <c:v>37.152719689795873</c:v>
                </c:pt>
                <c:pt idx="2">
                  <c:v>4.8368834544557791</c:v>
                </c:pt>
                <c:pt idx="3">
                  <c:v>0.32995105177781542</c:v>
                </c:pt>
                <c:pt idx="4">
                  <c:v>0.13610519374951011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DC9-4B28-AAE0-6EB747E29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77536"/>
        <c:axId val="656378112"/>
      </c:scatterChart>
      <c:valAx>
        <c:axId val="65637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378112"/>
        <c:crossesAt val="1.0000000000000002E-2"/>
        <c:crossBetween val="midCat"/>
      </c:valAx>
      <c:valAx>
        <c:axId val="6563781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37753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power'!$F$102:$F$154</c:f>
              <c:numCache>
                <c:formatCode>General</c:formatCode>
                <c:ptCount val="53"/>
                <c:pt idx="0">
                  <c:v>0</c:v>
                </c:pt>
                <c:pt idx="1">
                  <c:v>34.240317378468198</c:v>
                </c:pt>
                <c:pt idx="2">
                  <c:v>31.973265860125998</c:v>
                </c:pt>
                <c:pt idx="3">
                  <c:v>30.297180521745599</c:v>
                </c:pt>
                <c:pt idx="4">
                  <c:v>28.718095458450801</c:v>
                </c:pt>
                <c:pt idx="5">
                  <c:v>22.893561655758699</c:v>
                </c:pt>
                <c:pt idx="6">
                  <c:v>18.221861347552601</c:v>
                </c:pt>
                <c:pt idx="7">
                  <c:v>14.4070826324555</c:v>
                </c:pt>
                <c:pt idx="8">
                  <c:v>11.440827403286001</c:v>
                </c:pt>
                <c:pt idx="9">
                  <c:v>9.3146975528627802</c:v>
                </c:pt>
                <c:pt idx="10">
                  <c:v>8.02029497400442</c:v>
                </c:pt>
                <c:pt idx="11">
                  <c:v>7.5492215595295402</c:v>
                </c:pt>
                <c:pt idx="12">
                  <c:v>7.4893072856104803</c:v>
                </c:pt>
                <c:pt idx="13">
                  <c:v>7.402566657985</c:v>
                </c:pt>
                <c:pt idx="14">
                  <c:v>7.3262172883119598</c:v>
                </c:pt>
                <c:pt idx="15">
                  <c:v>7.2593036586187099</c:v>
                </c:pt>
                <c:pt idx="16">
                  <c:v>7.1809490075753599</c:v>
                </c:pt>
                <c:pt idx="17">
                  <c:v>7.1215401752922096</c:v>
                </c:pt>
                <c:pt idx="18">
                  <c:v>7.0714625732106002</c:v>
                </c:pt>
                <c:pt idx="19">
                  <c:v>7.0288499552902302</c:v>
                </c:pt>
                <c:pt idx="20">
                  <c:v>6.99183607549078</c:v>
                </c:pt>
                <c:pt idx="21">
                  <c:v>6.95855468777195</c:v>
                </c:pt>
                <c:pt idx="22">
                  <c:v>6.9271395460934198</c:v>
                </c:pt>
                <c:pt idx="23">
                  <c:v>6.8957244044149002</c:v>
                </c:pt>
                <c:pt idx="24">
                  <c:v>6.8624430166960702</c:v>
                </c:pt>
                <c:pt idx="25">
                  <c:v>6.82542913689662</c:v>
                </c:pt>
                <c:pt idx="26">
                  <c:v>6.7828165189762402</c:v>
                </c:pt>
                <c:pt idx="27">
                  <c:v>6.7327389168946397</c:v>
                </c:pt>
                <c:pt idx="28">
                  <c:v>6.6733300846114796</c:v>
                </c:pt>
                <c:pt idx="29">
                  <c:v>6.6027237760864903</c:v>
                </c:pt>
                <c:pt idx="30">
                  <c:v>6.5190537452793302</c:v>
                </c:pt>
                <c:pt idx="31">
                  <c:v>6.4204537461497004</c:v>
                </c:pt>
                <c:pt idx="32">
                  <c:v>6.3050575326573002</c:v>
                </c:pt>
                <c:pt idx="33">
                  <c:v>6.1755108355211101</c:v>
                </c:pt>
                <c:pt idx="34">
                  <c:v>6.0358880138140902</c:v>
                </c:pt>
                <c:pt idx="35">
                  <c:v>5.88646576402689</c:v>
                </c:pt>
                <c:pt idx="36">
                  <c:v>5.7275207826501804</c:v>
                </c:pt>
                <c:pt idx="37">
                  <c:v>5.5593297661746002</c:v>
                </c:pt>
                <c:pt idx="38">
                  <c:v>5.3821694110908096</c:v>
                </c:pt>
                <c:pt idx="39">
                  <c:v>5.1963164138894697</c:v>
                </c:pt>
                <c:pt idx="40">
                  <c:v>5.0020474710612302</c:v>
                </c:pt>
                <c:pt idx="41">
                  <c:v>4.7996392790967501</c:v>
                </c:pt>
                <c:pt idx="42">
                  <c:v>4.5893685344866899</c:v>
                </c:pt>
                <c:pt idx="43">
                  <c:v>4.3715119337216999</c:v>
                </c:pt>
                <c:pt idx="44">
                  <c:v>4.1463461732924296</c:v>
                </c:pt>
                <c:pt idx="45">
                  <c:v>3.9141479496895499</c:v>
                </c:pt>
                <c:pt idx="46">
                  <c:v>3.6751939594037002</c:v>
                </c:pt>
                <c:pt idx="47">
                  <c:v>3.4297608989255499</c:v>
                </c:pt>
                <c:pt idx="48">
                  <c:v>3.17812546474575</c:v>
                </c:pt>
                <c:pt idx="49">
                  <c:v>3.1232551851732664</c:v>
                </c:pt>
                <c:pt idx="50">
                  <c:v>3.0693321869385177</c:v>
                </c:pt>
                <c:pt idx="51">
                  <c:v>3.0163401692240592</c:v>
                </c:pt>
                <c:pt idx="52">
                  <c:v>2.9642630586498933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1-4C7C-8169-4C4E9DD1B29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power'!$F$77:$F$81</c:f>
              <c:numCache>
                <c:formatCode>0.000</c:formatCode>
                <c:ptCount val="5"/>
                <c:pt idx="0">
                  <c:v>34.240317378468177</c:v>
                </c:pt>
                <c:pt idx="1">
                  <c:v>26.488243293046242</c:v>
                </c:pt>
                <c:pt idx="2">
                  <c:v>7.5492215595295429</c:v>
                </c:pt>
                <c:pt idx="3">
                  <c:v>6.3050575326573028</c:v>
                </c:pt>
                <c:pt idx="4">
                  <c:v>3.1781254647457504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2B1-4C7C-8169-4C4E9DD1B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79264"/>
        <c:axId val="656379840"/>
      </c:scatterChart>
      <c:valAx>
        <c:axId val="65637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379840"/>
        <c:crossesAt val="1.0000000000000002E-2"/>
        <c:crossBetween val="midCat"/>
      </c:valAx>
      <c:valAx>
        <c:axId val="656379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3792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power'!$D$35</c:f>
              <c:strCache>
                <c:ptCount val="1"/>
                <c:pt idx="0">
                  <c:v>DOTA-Tras-Ac-225 @ 4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95-434C-8361-7B0E84AF387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95-434C-8361-7B0E84AF3877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295-434C-8361-7B0E84AF3877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295-434C-8361-7B0E84AF3877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295-434C-8361-7B0E84AF3877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295-434C-8361-7B0E84AF3877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295-434C-8361-7B0E84AF3877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295-434C-8361-7B0E84AF3877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295-434C-8361-7B0E84AF3877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295-434C-8361-7B0E84AF387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295-434C-8361-7B0E84AF3877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295-434C-8361-7B0E84AF3877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minus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power'!$E$35:$N$35</c:f>
              <c:numCache>
                <c:formatCode>0.000</c:formatCode>
                <c:ptCount val="10"/>
                <c:pt idx="0">
                  <c:v>37.152719689795873</c:v>
                </c:pt>
                <c:pt idx="1">
                  <c:v>26.488243293046242</c:v>
                </c:pt>
                <c:pt idx="2">
                  <c:v>14.105872137706152</c:v>
                </c:pt>
                <c:pt idx="3">
                  <c:v>21.886998486810853</c:v>
                </c:pt>
                <c:pt idx="4">
                  <c:v>23.015825675719441</c:v>
                </c:pt>
                <c:pt idx="5">
                  <c:v>190.0189352424982</c:v>
                </c:pt>
                <c:pt idx="6">
                  <c:v>46.388658377782406</c:v>
                </c:pt>
                <c:pt idx="7">
                  <c:v>5.5530930366078399</c:v>
                </c:pt>
                <c:pt idx="8">
                  <c:v>5.8651521256706696</c:v>
                </c:pt>
                <c:pt idx="9">
                  <c:v>14.493873098597149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295-434C-8361-7B0E84AF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91670528"/>
        <c:axId val="250655232"/>
      </c:barChart>
      <c:catAx>
        <c:axId val="69167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55232"/>
        <c:crosses val="autoZero"/>
        <c:auto val="1"/>
        <c:lblAlgn val="ctr"/>
        <c:lblOffset val="100"/>
        <c:noMultiLvlLbl val="0"/>
      </c:catAx>
      <c:valAx>
        <c:axId val="25065523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7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Lungs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power'!$H$102:$H$154</c:f>
              <c:numCache>
                <c:formatCode>General</c:formatCode>
                <c:ptCount val="53"/>
                <c:pt idx="0">
                  <c:v>0</c:v>
                </c:pt>
                <c:pt idx="1">
                  <c:v>26.6398781932077</c:v>
                </c:pt>
                <c:pt idx="2">
                  <c:v>25.0630046271202</c:v>
                </c:pt>
                <c:pt idx="3">
                  <c:v>23.8429772353673</c:v>
                </c:pt>
                <c:pt idx="4">
                  <c:v>22.789194016745899</c:v>
                </c:pt>
                <c:pt idx="5">
                  <c:v>21.620800018652901</c:v>
                </c:pt>
                <c:pt idx="6">
                  <c:v>21.3180099055417</c:v>
                </c:pt>
                <c:pt idx="7">
                  <c:v>21.100765354464802</c:v>
                </c:pt>
                <c:pt idx="8">
                  <c:v>20.935019877391401</c:v>
                </c:pt>
                <c:pt idx="9">
                  <c:v>20.786726986290802</c:v>
                </c:pt>
                <c:pt idx="10">
                  <c:v>20.621840193132002</c:v>
                </c:pt>
                <c:pt idx="11">
                  <c:v>20.406313009884101</c:v>
                </c:pt>
                <c:pt idx="12">
                  <c:v>20.134653196339102</c:v>
                </c:pt>
                <c:pt idx="13">
                  <c:v>19.6231749159294</c:v>
                </c:pt>
                <c:pt idx="14">
                  <c:v>19.025388747721198</c:v>
                </c:pt>
                <c:pt idx="15">
                  <c:v>18.350715238389199</c:v>
                </c:pt>
                <c:pt idx="16">
                  <c:v>17.3148012860423</c:v>
                </c:pt>
                <c:pt idx="17">
                  <c:v>16.2829810655711</c:v>
                </c:pt>
                <c:pt idx="18">
                  <c:v>15.1843829397436</c:v>
                </c:pt>
                <c:pt idx="19">
                  <c:v>14.0374064137837</c:v>
                </c:pt>
                <c:pt idx="20">
                  <c:v>12.860450992915601</c:v>
                </c:pt>
                <c:pt idx="21">
                  <c:v>11.671916182363001</c:v>
                </c:pt>
                <c:pt idx="22">
                  <c:v>10.490201487349999</c:v>
                </c:pt>
                <c:pt idx="23">
                  <c:v>9.3337064131006606</c:v>
                </c:pt>
                <c:pt idx="24">
                  <c:v>8.2208304648388797</c:v>
                </c:pt>
                <c:pt idx="25">
                  <c:v>7.1699731477886699</c:v>
                </c:pt>
                <c:pt idx="26">
                  <c:v>6.1995339671740002</c:v>
                </c:pt>
                <c:pt idx="27">
                  <c:v>5.3279124282188697</c:v>
                </c:pt>
                <c:pt idx="28">
                  <c:v>4.57350803614725</c:v>
                </c:pt>
                <c:pt idx="29">
                  <c:v>3.95472029618313</c:v>
                </c:pt>
                <c:pt idx="30">
                  <c:v>3.4899487135504899</c:v>
                </c:pt>
                <c:pt idx="31">
                  <c:v>3.1975927934733201</c:v>
                </c:pt>
                <c:pt idx="32">
                  <c:v>3.0960520411756001</c:v>
                </c:pt>
                <c:pt idx="33">
                  <c:v>3.1035816125901099</c:v>
                </c:pt>
                <c:pt idx="34">
                  <c:v>3.1261703268336301</c:v>
                </c:pt>
                <c:pt idx="35">
                  <c:v>3.1638181839061601</c:v>
                </c:pt>
                <c:pt idx="36">
                  <c:v>3.2165251838077098</c:v>
                </c:pt>
                <c:pt idx="37">
                  <c:v>3.28429132653828</c:v>
                </c:pt>
                <c:pt idx="38">
                  <c:v>3.3671166120978602</c:v>
                </c:pt>
                <c:pt idx="39">
                  <c:v>3.46500104048646</c:v>
                </c:pt>
                <c:pt idx="40">
                  <c:v>3.5779446117040599</c:v>
                </c:pt>
                <c:pt idx="41">
                  <c:v>3.7059473257506901</c:v>
                </c:pt>
                <c:pt idx="42">
                  <c:v>3.8490091826263302</c:v>
                </c:pt>
                <c:pt idx="43">
                  <c:v>4.0071301823309797</c:v>
                </c:pt>
                <c:pt idx="44">
                  <c:v>4.1803103248646503</c:v>
                </c:pt>
                <c:pt idx="45">
                  <c:v>4.3685496102273298</c:v>
                </c:pt>
                <c:pt idx="46">
                  <c:v>4.5718480384190299</c:v>
                </c:pt>
                <c:pt idx="47">
                  <c:v>4.7902056094397398</c:v>
                </c:pt>
                <c:pt idx="48">
                  <c:v>5.0236223232894597</c:v>
                </c:pt>
                <c:pt idx="49">
                  <c:v>4.9368895733073836</c:v>
                </c:pt>
                <c:pt idx="50">
                  <c:v>4.8516541788348588</c:v>
                </c:pt>
                <c:pt idx="51">
                  <c:v>4.7678903733779832</c:v>
                </c:pt>
                <c:pt idx="52">
                  <c:v>4.6855727499503246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B-450A-8C86-2D0FEC74A618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power'!$H$77:$H$81</c:f>
              <c:numCache>
                <c:formatCode>0.000</c:formatCode>
                <c:ptCount val="5"/>
                <c:pt idx="0">
                  <c:v>26.63987819320765</c:v>
                </c:pt>
                <c:pt idx="1">
                  <c:v>21.886998486810853</c:v>
                </c:pt>
                <c:pt idx="2">
                  <c:v>20.406313009884123</c:v>
                </c:pt>
                <c:pt idx="3">
                  <c:v>3.0960520411755983</c:v>
                </c:pt>
                <c:pt idx="4">
                  <c:v>5.0236223232894641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FB-450A-8C86-2D0FEC74A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81568"/>
        <c:axId val="656382144"/>
      </c:scatterChart>
      <c:valAx>
        <c:axId val="65638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382144"/>
        <c:crossesAt val="1.0000000000000002E-2"/>
        <c:crossBetween val="midCat"/>
      </c:valAx>
      <c:valAx>
        <c:axId val="656382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38156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Kidneys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power'!$I$102:$I$154</c:f>
              <c:numCache>
                <c:formatCode>General</c:formatCode>
                <c:ptCount val="53"/>
                <c:pt idx="0">
                  <c:v>0</c:v>
                </c:pt>
                <c:pt idx="1">
                  <c:v>28.256865768647302</c:v>
                </c:pt>
                <c:pt idx="2">
                  <c:v>26.4827452456089</c:v>
                </c:pt>
                <c:pt idx="3">
                  <c:v>25.106786641797999</c:v>
                </c:pt>
                <c:pt idx="4">
                  <c:v>23.933083234210201</c:v>
                </c:pt>
                <c:pt idx="5">
                  <c:v>23.067358938585301</c:v>
                </c:pt>
                <c:pt idx="6">
                  <c:v>23.303399687247801</c:v>
                </c:pt>
                <c:pt idx="7">
                  <c:v>23.663672408890498</c:v>
                </c:pt>
                <c:pt idx="8">
                  <c:v>24.0736379197253</c:v>
                </c:pt>
                <c:pt idx="9">
                  <c:v>24.458757035963998</c:v>
                </c:pt>
                <c:pt idx="10">
                  <c:v>24.744490573818599</c:v>
                </c:pt>
                <c:pt idx="11">
                  <c:v>24.856299349500802</c:v>
                </c:pt>
                <c:pt idx="12">
                  <c:v>24.824480250829499</c:v>
                </c:pt>
                <c:pt idx="13">
                  <c:v>24.646915492762801</c:v>
                </c:pt>
                <c:pt idx="14">
                  <c:v>24.324827530281699</c:v>
                </c:pt>
                <c:pt idx="15">
                  <c:v>23.871197949820701</c:v>
                </c:pt>
                <c:pt idx="16">
                  <c:v>23.056520537254499</c:v>
                </c:pt>
                <c:pt idx="17">
                  <c:v>22.149789376220799</c:v>
                </c:pt>
                <c:pt idx="18">
                  <c:v>21.1110529540084</c:v>
                </c:pt>
                <c:pt idx="19">
                  <c:v>19.965665931622699</c:v>
                </c:pt>
                <c:pt idx="20">
                  <c:v>18.738982970068701</c:v>
                </c:pt>
                <c:pt idx="21">
                  <c:v>17.4563587303515</c:v>
                </c:pt>
                <c:pt idx="22">
                  <c:v>16.143147873476401</c:v>
                </c:pt>
                <c:pt idx="23">
                  <c:v>14.8247050604484</c:v>
                </c:pt>
                <c:pt idx="24">
                  <c:v>13.526384952272799</c:v>
                </c:pt>
                <c:pt idx="25">
                  <c:v>12.2735422099546</c:v>
                </c:pt>
                <c:pt idx="26">
                  <c:v>11.091531494499</c:v>
                </c:pt>
                <c:pt idx="27">
                  <c:v>10.0057074669112</c:v>
                </c:pt>
                <c:pt idx="28">
                  <c:v>9.0414247881962506</c:v>
                </c:pt>
                <c:pt idx="29">
                  <c:v>8.2240381193593795</c:v>
                </c:pt>
                <c:pt idx="30">
                  <c:v>7.5789021214057302</c:v>
                </c:pt>
                <c:pt idx="31">
                  <c:v>7.1313714553404202</c:v>
                </c:pt>
                <c:pt idx="32">
                  <c:v>6.9068007821686299</c:v>
                </c:pt>
                <c:pt idx="33">
                  <c:v>6.8054316317074699</c:v>
                </c:pt>
                <c:pt idx="34">
                  <c:v>6.7106024264373598</c:v>
                </c:pt>
                <c:pt idx="35">
                  <c:v>6.6223131663582899</c:v>
                </c:pt>
                <c:pt idx="36">
                  <c:v>6.54056385147027</c:v>
                </c:pt>
                <c:pt idx="37">
                  <c:v>6.4653544817732804</c:v>
                </c:pt>
                <c:pt idx="38">
                  <c:v>6.3966850572673399</c:v>
                </c:pt>
                <c:pt idx="39">
                  <c:v>6.3345555779524396</c:v>
                </c:pt>
                <c:pt idx="40">
                  <c:v>6.2789660438285804</c:v>
                </c:pt>
                <c:pt idx="41">
                  <c:v>6.2299164548957702</c:v>
                </c:pt>
                <c:pt idx="42">
                  <c:v>6.1874068111539904</c:v>
                </c:pt>
                <c:pt idx="43">
                  <c:v>6.1514371126032596</c:v>
                </c:pt>
                <c:pt idx="44">
                  <c:v>6.12200735924357</c:v>
                </c:pt>
                <c:pt idx="45">
                  <c:v>6.0991175510749196</c:v>
                </c:pt>
                <c:pt idx="46">
                  <c:v>6.08276768809732</c:v>
                </c:pt>
                <c:pt idx="47">
                  <c:v>6.0729577703107598</c:v>
                </c:pt>
                <c:pt idx="48">
                  <c:v>6.0696877977152299</c:v>
                </c:pt>
                <c:pt idx="49">
                  <c:v>5.9648947459390405</c:v>
                </c:pt>
                <c:pt idx="50">
                  <c:v>5.8619108429961599</c:v>
                </c:pt>
                <c:pt idx="51">
                  <c:v>5.7607049570531119</c:v>
                </c:pt>
                <c:pt idx="52">
                  <c:v>5.661246390643881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7-43E1-9E79-C3208F325917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power'!$I$77:$I$81</c:f>
              <c:numCache>
                <c:formatCode>0.000</c:formatCode>
                <c:ptCount val="5"/>
                <c:pt idx="0">
                  <c:v>28.256865768647316</c:v>
                </c:pt>
                <c:pt idx="1">
                  <c:v>23.015825675719441</c:v>
                </c:pt>
                <c:pt idx="2">
                  <c:v>24.85629934950077</c:v>
                </c:pt>
                <c:pt idx="3">
                  <c:v>6.9068007821686264</c:v>
                </c:pt>
                <c:pt idx="4">
                  <c:v>6.0696877977152344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17-43E1-9E79-C3208F325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474112"/>
        <c:axId val="656474688"/>
      </c:scatterChart>
      <c:valAx>
        <c:axId val="65647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474688"/>
        <c:crossesAt val="1.0000000000000002E-2"/>
        <c:crossBetween val="midCat"/>
      </c:valAx>
      <c:valAx>
        <c:axId val="656474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47411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Spleen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power'!$J$102:$J$154</c:f>
              <c:numCache>
                <c:formatCode>General</c:formatCode>
                <c:ptCount val="53"/>
                <c:pt idx="0">
                  <c:v>0</c:v>
                </c:pt>
                <c:pt idx="1">
                  <c:v>132.48223187592399</c:v>
                </c:pt>
                <c:pt idx="2">
                  <c:v>151.01722052365301</c:v>
                </c:pt>
                <c:pt idx="3">
                  <c:v>165.216104846208</c:v>
                </c:pt>
                <c:pt idx="4">
                  <c:v>177.71900346146799</c:v>
                </c:pt>
                <c:pt idx="5">
                  <c:v>198.766379993058</c:v>
                </c:pt>
                <c:pt idx="6">
                  <c:v>209.102622499483</c:v>
                </c:pt>
                <c:pt idx="7">
                  <c:v>216.82549221567101</c:v>
                </c:pt>
                <c:pt idx="8">
                  <c:v>222.75459298881501</c:v>
                </c:pt>
                <c:pt idx="9">
                  <c:v>227.70952866610901</c:v>
                </c:pt>
                <c:pt idx="10">
                  <c:v>232.50990309474599</c:v>
                </c:pt>
                <c:pt idx="11">
                  <c:v>237.97532012191999</c:v>
                </c:pt>
                <c:pt idx="12">
                  <c:v>243.97057048564901</c:v>
                </c:pt>
                <c:pt idx="13">
                  <c:v>253.247271807955</c:v>
                </c:pt>
                <c:pt idx="14">
                  <c:v>262.13542019529598</c:v>
                </c:pt>
                <c:pt idx="15">
                  <c:v>270.63501564767103</c:v>
                </c:pt>
                <c:pt idx="16">
                  <c:v>281.68752530556401</c:v>
                </c:pt>
                <c:pt idx="17">
                  <c:v>291.09779169926497</c:v>
                </c:pt>
                <c:pt idx="18">
                  <c:v>299.90094413208197</c:v>
                </c:pt>
                <c:pt idx="19">
                  <c:v>308.09698260401501</c:v>
                </c:pt>
                <c:pt idx="20">
                  <c:v>315.68590711506403</c:v>
                </c:pt>
                <c:pt idx="21">
                  <c:v>322.66771766522999</c:v>
                </c:pt>
                <c:pt idx="22">
                  <c:v>329.04241425451102</c:v>
                </c:pt>
                <c:pt idx="23">
                  <c:v>334.80999688290802</c:v>
                </c:pt>
                <c:pt idx="24">
                  <c:v>339.97046555042198</c:v>
                </c:pt>
                <c:pt idx="25">
                  <c:v>344.52382025705202</c:v>
                </c:pt>
                <c:pt idx="26">
                  <c:v>348.47006100279702</c:v>
                </c:pt>
                <c:pt idx="27">
                  <c:v>351.80918778765903</c:v>
                </c:pt>
                <c:pt idx="28">
                  <c:v>354.54120061163701</c:v>
                </c:pt>
                <c:pt idx="29">
                  <c:v>356.66609947473</c:v>
                </c:pt>
                <c:pt idx="30">
                  <c:v>358.18388437694</c:v>
                </c:pt>
                <c:pt idx="31">
                  <c:v>359.09455531826598</c:v>
                </c:pt>
                <c:pt idx="32">
                  <c:v>359.39811229870799</c:v>
                </c:pt>
                <c:pt idx="33">
                  <c:v>359.36640690238198</c:v>
                </c:pt>
                <c:pt idx="34">
                  <c:v>359.27129071340198</c:v>
                </c:pt>
                <c:pt idx="35">
                  <c:v>359.11276373176997</c:v>
                </c:pt>
                <c:pt idx="36">
                  <c:v>358.89082595748403</c:v>
                </c:pt>
                <c:pt idx="37">
                  <c:v>358.60547739054499</c:v>
                </c:pt>
                <c:pt idx="38">
                  <c:v>358.256718030954</c:v>
                </c:pt>
                <c:pt idx="39">
                  <c:v>357.84454787870902</c:v>
                </c:pt>
                <c:pt idx="40">
                  <c:v>357.36896693381101</c:v>
                </c:pt>
                <c:pt idx="41">
                  <c:v>356.82997519626002</c:v>
                </c:pt>
                <c:pt idx="42">
                  <c:v>356.22757266605697</c:v>
                </c:pt>
                <c:pt idx="43">
                  <c:v>355.56175934319998</c:v>
                </c:pt>
                <c:pt idx="44">
                  <c:v>354.83253522769002</c:v>
                </c:pt>
                <c:pt idx="45">
                  <c:v>354.03990031952702</c:v>
                </c:pt>
                <c:pt idx="46">
                  <c:v>353.183854618711</c:v>
                </c:pt>
                <c:pt idx="47">
                  <c:v>352.264398125242</c:v>
                </c:pt>
                <c:pt idx="48">
                  <c:v>351.28153083912002</c:v>
                </c:pt>
                <c:pt idx="49">
                  <c:v>345.21666146262589</c:v>
                </c:pt>
                <c:pt idx="50">
                  <c:v>339.25649608292059</c:v>
                </c:pt>
                <c:pt idx="51">
                  <c:v>333.39923295360671</c:v>
                </c:pt>
                <c:pt idx="52">
                  <c:v>327.64309546718607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7-463B-83A9-42AE4DA84B09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power'!$J$77:$J$81</c:f>
              <c:numCache>
                <c:formatCode>0.000</c:formatCode>
                <c:ptCount val="5"/>
                <c:pt idx="0">
                  <c:v>132.48223187592444</c:v>
                </c:pt>
                <c:pt idx="1">
                  <c:v>190.0189352424982</c:v>
                </c:pt>
                <c:pt idx="2">
                  <c:v>237.97532012191959</c:v>
                </c:pt>
                <c:pt idx="3">
                  <c:v>359.39811229870816</c:v>
                </c:pt>
                <c:pt idx="4">
                  <c:v>351.28153083912008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87-463B-83A9-42AE4DA84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476416"/>
        <c:axId val="656476992"/>
      </c:scatterChart>
      <c:valAx>
        <c:axId val="65647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476992"/>
        <c:crossesAt val="1"/>
        <c:crossBetween val="midCat"/>
      </c:valAx>
      <c:valAx>
        <c:axId val="656476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4764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Liver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power'!$K$102:$K$154</c:f>
              <c:numCache>
                <c:formatCode>General</c:formatCode>
                <c:ptCount val="53"/>
                <c:pt idx="0">
                  <c:v>0</c:v>
                </c:pt>
                <c:pt idx="1">
                  <c:v>36.5174267553991</c:v>
                </c:pt>
                <c:pt idx="2">
                  <c:v>39.662932639186103</c:v>
                </c:pt>
                <c:pt idx="3">
                  <c:v>42.063509022440897</c:v>
                </c:pt>
                <c:pt idx="4">
                  <c:v>44.192783624514902</c:v>
                </c:pt>
                <c:pt idx="5">
                  <c:v>48.306484877378097</c:v>
                </c:pt>
                <c:pt idx="6">
                  <c:v>50.804706238693399</c:v>
                </c:pt>
                <c:pt idx="7">
                  <c:v>52.848705534315101</c:v>
                </c:pt>
                <c:pt idx="8">
                  <c:v>54.438482764243098</c:v>
                </c:pt>
                <c:pt idx="9">
                  <c:v>55.574037928477402</c:v>
                </c:pt>
                <c:pt idx="10">
                  <c:v>56.255371027017901</c:v>
                </c:pt>
                <c:pt idx="11">
                  <c:v>56.4824820598648</c:v>
                </c:pt>
                <c:pt idx="12">
                  <c:v>56.462297351120803</c:v>
                </c:pt>
                <c:pt idx="13">
                  <c:v>56.3497337306163</c:v>
                </c:pt>
                <c:pt idx="14">
                  <c:v>56.145735432183898</c:v>
                </c:pt>
                <c:pt idx="15">
                  <c:v>55.8587102422998</c:v>
                </c:pt>
                <c:pt idx="16">
                  <c:v>55.343927641223097</c:v>
                </c:pt>
                <c:pt idx="17">
                  <c:v>54.771913522242002</c:v>
                </c:pt>
                <c:pt idx="18">
                  <c:v>54.117792113455103</c:v>
                </c:pt>
                <c:pt idx="19">
                  <c:v>53.3979848728235</c:v>
                </c:pt>
                <c:pt idx="20">
                  <c:v>52.628913258308302</c:v>
                </c:pt>
                <c:pt idx="21">
                  <c:v>51.826998727870702</c:v>
                </c:pt>
                <c:pt idx="22">
                  <c:v>51.008662739472001</c:v>
                </c:pt>
                <c:pt idx="23">
                  <c:v>50.1903267510733</c:v>
                </c:pt>
                <c:pt idx="24">
                  <c:v>49.3884122206358</c:v>
                </c:pt>
                <c:pt idx="25">
                  <c:v>48.619340606120602</c:v>
                </c:pt>
                <c:pt idx="26">
                  <c:v>47.8995333654889</c:v>
                </c:pt>
                <c:pt idx="27">
                  <c:v>47.245411956702</c:v>
                </c:pt>
                <c:pt idx="28">
                  <c:v>46.673397837720898</c:v>
                </c:pt>
                <c:pt idx="29">
                  <c:v>46.199912466507001</c:v>
                </c:pt>
                <c:pt idx="30">
                  <c:v>45.841377301021197</c:v>
                </c:pt>
                <c:pt idx="31">
                  <c:v>45.614213799224899</c:v>
                </c:pt>
                <c:pt idx="32">
                  <c:v>45.534843419079301</c:v>
                </c:pt>
                <c:pt idx="33">
                  <c:v>45.555991983814003</c:v>
                </c:pt>
                <c:pt idx="34">
                  <c:v>45.619437678018201</c:v>
                </c:pt>
                <c:pt idx="35">
                  <c:v>45.725180501691902</c:v>
                </c:pt>
                <c:pt idx="36">
                  <c:v>45.873220454835</c:v>
                </c:pt>
                <c:pt idx="37">
                  <c:v>46.063557537447601</c:v>
                </c:pt>
                <c:pt idx="38">
                  <c:v>46.296191749529697</c:v>
                </c:pt>
                <c:pt idx="39">
                  <c:v>46.571123091081198</c:v>
                </c:pt>
                <c:pt idx="40">
                  <c:v>46.888351562102201</c:v>
                </c:pt>
                <c:pt idx="41">
                  <c:v>47.247877162592701</c:v>
                </c:pt>
                <c:pt idx="42">
                  <c:v>47.649699892552597</c:v>
                </c:pt>
                <c:pt idx="43">
                  <c:v>48.093819751981997</c:v>
                </c:pt>
                <c:pt idx="44">
                  <c:v>48.580236740880899</c:v>
                </c:pt>
                <c:pt idx="45">
                  <c:v>49.108950859249298</c:v>
                </c:pt>
                <c:pt idx="46">
                  <c:v>49.6799621070871</c:v>
                </c:pt>
                <c:pt idx="47">
                  <c:v>50.293270484394299</c:v>
                </c:pt>
                <c:pt idx="48">
                  <c:v>50.9488759911711</c:v>
                </c:pt>
                <c:pt idx="49">
                  <c:v>50.069244554165195</c:v>
                </c:pt>
                <c:pt idx="50">
                  <c:v>49.204799087612756</c:v>
                </c:pt>
                <c:pt idx="51">
                  <c:v>48.35527827133123</c:v>
                </c:pt>
                <c:pt idx="52">
                  <c:v>47.520424431212639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0-4A8A-A1DC-A45B1C72ECCC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power'!$K$77:$K$81</c:f>
              <c:numCache>
                <c:formatCode>0.000</c:formatCode>
                <c:ptCount val="5"/>
                <c:pt idx="0">
                  <c:v>36.517426755399129</c:v>
                </c:pt>
                <c:pt idx="1">
                  <c:v>46.388658377782406</c:v>
                </c:pt>
                <c:pt idx="2">
                  <c:v>56.482482059864772</c:v>
                </c:pt>
                <c:pt idx="3">
                  <c:v>45.534843419079252</c:v>
                </c:pt>
                <c:pt idx="4">
                  <c:v>50.948875991171093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A0-4A8A-A1DC-A45B1C72E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478720"/>
        <c:axId val="656479296"/>
      </c:scatterChart>
      <c:valAx>
        <c:axId val="65647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479296"/>
        <c:crossesAt val="1.0000000000000002E-2"/>
        <c:crossBetween val="midCat"/>
      </c:valAx>
      <c:valAx>
        <c:axId val="656479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47872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ART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power'!$L$102:$L$154</c:f>
              <c:numCache>
                <c:formatCode>General</c:formatCode>
                <c:ptCount val="53"/>
                <c:pt idx="0">
                  <c:v>0</c:v>
                </c:pt>
                <c:pt idx="1">
                  <c:v>3.1120968554922301</c:v>
                </c:pt>
                <c:pt idx="2">
                  <c:v>3.9298525460580298</c:v>
                </c:pt>
                <c:pt idx="3">
                  <c:v>4.5645699590513802</c:v>
                </c:pt>
                <c:pt idx="4">
                  <c:v>5.1093941115518398</c:v>
                </c:pt>
                <c:pt idx="5">
                  <c:v>5.6162160280623397</c:v>
                </c:pt>
                <c:pt idx="6">
                  <c:v>5.6984420300886098</c:v>
                </c:pt>
                <c:pt idx="7">
                  <c:v>5.7657178499282704</c:v>
                </c:pt>
                <c:pt idx="8">
                  <c:v>5.8180434875813498</c:v>
                </c:pt>
                <c:pt idx="9">
                  <c:v>5.8554189430478303</c:v>
                </c:pt>
                <c:pt idx="10">
                  <c:v>5.8778442163277198</c:v>
                </c:pt>
                <c:pt idx="11">
                  <c:v>5.8853193074210202</c:v>
                </c:pt>
                <c:pt idx="12">
                  <c:v>5.88009136637901</c:v>
                </c:pt>
                <c:pt idx="13">
                  <c:v>5.8509219102039003</c:v>
                </c:pt>
                <c:pt idx="14">
                  <c:v>5.7980224102097999</c:v>
                </c:pt>
                <c:pt idx="15">
                  <c:v>5.7235366412081001</c:v>
                </c:pt>
                <c:pt idx="16">
                  <c:v>5.5898103090646103</c:v>
                </c:pt>
                <c:pt idx="17">
                  <c:v>5.4410325815660796</c:v>
                </c:pt>
                <c:pt idx="18">
                  <c:v>5.2706687832607102</c:v>
                </c:pt>
                <c:pt idx="19">
                  <c:v>5.0829059743269704</c:v>
                </c:pt>
                <c:pt idx="20">
                  <c:v>4.8819312149433296</c:v>
                </c:pt>
                <c:pt idx="21">
                  <c:v>4.6719315652882401</c:v>
                </c:pt>
                <c:pt idx="22">
                  <c:v>4.4570940855401897</c:v>
                </c:pt>
                <c:pt idx="23">
                  <c:v>4.2416058358776398</c:v>
                </c:pt>
                <c:pt idx="24">
                  <c:v>4.0296538764790499</c:v>
                </c:pt>
                <c:pt idx="25">
                  <c:v>3.8254252675228901</c:v>
                </c:pt>
                <c:pt idx="26">
                  <c:v>3.6331070691876302</c:v>
                </c:pt>
                <c:pt idx="27">
                  <c:v>3.4568863416517401</c:v>
                </c:pt>
                <c:pt idx="28">
                  <c:v>3.30095014509368</c:v>
                </c:pt>
                <c:pt idx="29">
                  <c:v>3.1694855396919199</c:v>
                </c:pt>
                <c:pt idx="30">
                  <c:v>3.0666795856249198</c:v>
                </c:pt>
                <c:pt idx="31">
                  <c:v>2.9967193430711601</c:v>
                </c:pt>
                <c:pt idx="32">
                  <c:v>2.9637918722091099</c:v>
                </c:pt>
                <c:pt idx="33">
                  <c:v>2.9511832051156199</c:v>
                </c:pt>
                <c:pt idx="34">
                  <c:v>2.9393880004152599</c:v>
                </c:pt>
                <c:pt idx="35">
                  <c:v>2.9284062581080299</c:v>
                </c:pt>
                <c:pt idx="36">
                  <c:v>2.9182379781939201</c:v>
                </c:pt>
                <c:pt idx="37">
                  <c:v>2.9088831606729499</c:v>
                </c:pt>
                <c:pt idx="38">
                  <c:v>2.9003418055451</c:v>
                </c:pt>
                <c:pt idx="39">
                  <c:v>2.8926139128103801</c:v>
                </c:pt>
                <c:pt idx="40">
                  <c:v>2.88569948246879</c:v>
                </c:pt>
                <c:pt idx="41">
                  <c:v>2.87959851452033</c:v>
                </c:pt>
                <c:pt idx="42">
                  <c:v>2.8743110089649999</c:v>
                </c:pt>
                <c:pt idx="43">
                  <c:v>2.86983696580279</c:v>
                </c:pt>
                <c:pt idx="44">
                  <c:v>2.8661763850337199</c:v>
                </c:pt>
                <c:pt idx="45">
                  <c:v>2.8633292666577699</c:v>
                </c:pt>
                <c:pt idx="46">
                  <c:v>2.8612956106749499</c:v>
                </c:pt>
                <c:pt idx="47">
                  <c:v>2.86007541708525</c:v>
                </c:pt>
                <c:pt idx="48">
                  <c:v>2.8596686858886899</c:v>
                </c:pt>
                <c:pt idx="49">
                  <c:v>2.8102965569340697</c:v>
                </c:pt>
                <c:pt idx="50">
                  <c:v>2.7617767891616296</c:v>
                </c:pt>
                <c:pt idx="51">
                  <c:v>2.7140947151399804</c:v>
                </c:pt>
                <c:pt idx="52">
                  <c:v>2.6672358720853313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9-4C20-A6A8-54E01A7040FE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power'!$L$77:$L$81</c:f>
              <c:numCache>
                <c:formatCode>0.000</c:formatCode>
                <c:ptCount val="5"/>
                <c:pt idx="0">
                  <c:v>3.1120968554922346</c:v>
                </c:pt>
                <c:pt idx="1">
                  <c:v>5.5530930366078399</c:v>
                </c:pt>
                <c:pt idx="2">
                  <c:v>5.8853193074210184</c:v>
                </c:pt>
                <c:pt idx="3">
                  <c:v>2.9637918722091054</c:v>
                </c:pt>
                <c:pt idx="4">
                  <c:v>2.8596686858886904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C9-4C20-A6A8-54E01A704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481024"/>
        <c:axId val="656481600"/>
      </c:scatterChart>
      <c:valAx>
        <c:axId val="65648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481600"/>
        <c:crossesAt val="1.0000000000000002E-2"/>
        <c:crossBetween val="midCat"/>
      </c:valAx>
      <c:valAx>
        <c:axId val="656481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48102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Carcass Spline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power'!$M$102:$M$154</c:f>
              <c:numCache>
                <c:formatCode>General</c:formatCode>
                <c:ptCount val="53"/>
                <c:pt idx="0">
                  <c:v>0</c:v>
                </c:pt>
                <c:pt idx="1">
                  <c:v>6.2157547390040797</c:v>
                </c:pt>
                <c:pt idx="2">
                  <c:v>6.0966563826506297</c:v>
                </c:pt>
                <c:pt idx="3">
                  <c:v>6.0046418335735003</c:v>
                </c:pt>
                <c:pt idx="4">
                  <c:v>5.9262970019160397</c:v>
                </c:pt>
                <c:pt idx="5">
                  <c:v>5.8727655342695702</c:v>
                </c:pt>
                <c:pt idx="6">
                  <c:v>5.9076376647270203</c:v>
                </c:pt>
                <c:pt idx="7">
                  <c:v>5.9608635480568202</c:v>
                </c:pt>
                <c:pt idx="8">
                  <c:v>6.0214309325355497</c:v>
                </c:pt>
                <c:pt idx="9">
                  <c:v>6.0783275664398202</c:v>
                </c:pt>
                <c:pt idx="10">
                  <c:v>6.1205411980462099</c:v>
                </c:pt>
                <c:pt idx="11">
                  <c:v>6.1370595756313202</c:v>
                </c:pt>
                <c:pt idx="12">
                  <c:v>6.1333354601577801</c:v>
                </c:pt>
                <c:pt idx="13">
                  <c:v>6.1125672674532501</c:v>
                </c:pt>
                <c:pt idx="14">
                  <c:v>6.0749292103771904</c:v>
                </c:pt>
                <c:pt idx="15">
                  <c:v>6.0219725408258098</c:v>
                </c:pt>
                <c:pt idx="16">
                  <c:v>5.9269942146829999</c:v>
                </c:pt>
                <c:pt idx="17">
                  <c:v>5.8214565693988698</c:v>
                </c:pt>
                <c:pt idx="18">
                  <c:v>5.7007699798155702</c:v>
                </c:pt>
                <c:pt idx="19">
                  <c:v>5.5679642347929601</c:v>
                </c:pt>
                <c:pt idx="20">
                  <c:v>5.4260691231908398</c:v>
                </c:pt>
                <c:pt idx="21">
                  <c:v>5.27811443386907</c:v>
                </c:pt>
                <c:pt idx="22">
                  <c:v>5.1271299556874599</c:v>
                </c:pt>
                <c:pt idx="23">
                  <c:v>4.9761454775058498</c:v>
                </c:pt>
                <c:pt idx="24">
                  <c:v>4.82819078818408</c:v>
                </c:pt>
                <c:pt idx="25">
                  <c:v>4.6862956765819703</c:v>
                </c:pt>
                <c:pt idx="26">
                  <c:v>4.5534899315593496</c:v>
                </c:pt>
                <c:pt idx="27">
                  <c:v>4.4328033419760597</c:v>
                </c:pt>
                <c:pt idx="28">
                  <c:v>4.3272656966919198</c:v>
                </c:pt>
                <c:pt idx="29">
                  <c:v>4.2399067845667799</c:v>
                </c:pt>
                <c:pt idx="30">
                  <c:v>4.1737563944604599</c:v>
                </c:pt>
                <c:pt idx="31">
                  <c:v>4.1318443152327902</c:v>
                </c:pt>
                <c:pt idx="32">
                  <c:v>4.1172003357435996</c:v>
                </c:pt>
                <c:pt idx="33">
                  <c:v>4.1173055676035704</c:v>
                </c:pt>
                <c:pt idx="34">
                  <c:v>4.1176212631834597</c:v>
                </c:pt>
                <c:pt idx="35">
                  <c:v>4.1181474224832897</c:v>
                </c:pt>
                <c:pt idx="36">
                  <c:v>4.11888404550304</c:v>
                </c:pt>
                <c:pt idx="37">
                  <c:v>4.1198311322427301</c:v>
                </c:pt>
                <c:pt idx="38">
                  <c:v>4.1209886827023396</c:v>
                </c:pt>
                <c:pt idx="39">
                  <c:v>4.1223566968818801</c:v>
                </c:pt>
                <c:pt idx="40">
                  <c:v>4.1239351747813604</c:v>
                </c:pt>
                <c:pt idx="41">
                  <c:v>4.1257241164007601</c:v>
                </c:pt>
                <c:pt idx="42">
                  <c:v>4.1277235217400996</c:v>
                </c:pt>
                <c:pt idx="43">
                  <c:v>4.1299333907993603</c:v>
                </c:pt>
                <c:pt idx="44">
                  <c:v>4.1323537235785599</c:v>
                </c:pt>
                <c:pt idx="45">
                  <c:v>4.1349845200776798</c:v>
                </c:pt>
                <c:pt idx="46">
                  <c:v>4.1378257802967298</c:v>
                </c:pt>
                <c:pt idx="47">
                  <c:v>4.1408775042357204</c:v>
                </c:pt>
                <c:pt idx="48">
                  <c:v>4.1441396918946296</c:v>
                </c:pt>
                <c:pt idx="49">
                  <c:v>4.0725911938872121</c:v>
                </c:pt>
                <c:pt idx="50">
                  <c:v>4.0022779102332375</c:v>
                </c:pt>
                <c:pt idx="51">
                  <c:v>3.9331785853638723</c:v>
                </c:pt>
                <c:pt idx="52">
                  <c:v>3.8652722602789842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1-45EC-828E-8D2DBD6068EA}"/>
            </c:ext>
          </c:extLst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power'!$M$77:$M$81</c:f>
              <c:numCache>
                <c:formatCode>0.000</c:formatCode>
                <c:ptCount val="5"/>
                <c:pt idx="0">
                  <c:v>6.2157547390040788</c:v>
                </c:pt>
                <c:pt idx="1">
                  <c:v>5.8651521256706696</c:v>
                </c:pt>
                <c:pt idx="2">
                  <c:v>6.1370595756313211</c:v>
                </c:pt>
                <c:pt idx="3">
                  <c:v>4.1172003357436013</c:v>
                </c:pt>
                <c:pt idx="4">
                  <c:v>4.1441396918946323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41-45EC-828E-8D2DBD606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32608"/>
        <c:axId val="656533184"/>
      </c:scatterChart>
      <c:valAx>
        <c:axId val="65653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533184"/>
        <c:crossesAt val="1.0000000000000002E-2"/>
        <c:crossBetween val="midCat"/>
      </c:valAx>
      <c:valAx>
        <c:axId val="656533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53260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Tumor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power'!$N$102:$N$154</c:f>
              <c:numCache>
                <c:formatCode>General</c:formatCode>
                <c:ptCount val="53"/>
                <c:pt idx="0">
                  <c:v>0</c:v>
                </c:pt>
                <c:pt idx="1">
                  <c:v>5.1983110408981004</c:v>
                </c:pt>
                <c:pt idx="2">
                  <c:v>8.1832014371749207</c:v>
                </c:pt>
                <c:pt idx="3">
                  <c:v>10.627244555340701</c:v>
                </c:pt>
                <c:pt idx="4">
                  <c:v>12.7684909132029</c:v>
                </c:pt>
                <c:pt idx="5">
                  <c:v>14.575773301718501</c:v>
                </c:pt>
                <c:pt idx="6">
                  <c:v>14.696414068546501</c:v>
                </c:pt>
                <c:pt idx="7">
                  <c:v>14.814403389949801</c:v>
                </c:pt>
                <c:pt idx="8">
                  <c:v>14.9297412659282</c:v>
                </c:pt>
                <c:pt idx="9">
                  <c:v>15.0424276964819</c:v>
                </c:pt>
                <c:pt idx="10">
                  <c:v>15.1524626816108</c:v>
                </c:pt>
                <c:pt idx="11">
                  <c:v>15.2598462213149</c:v>
                </c:pt>
                <c:pt idx="12">
                  <c:v>15.3645783155941</c:v>
                </c:pt>
                <c:pt idx="13">
                  <c:v>15.5266346599574</c:v>
                </c:pt>
                <c:pt idx="14">
                  <c:v>15.6819033040333</c:v>
                </c:pt>
                <c:pt idx="15">
                  <c:v>15.8303842478216</c:v>
                </c:pt>
                <c:pt idx="16">
                  <c:v>16.023462503655001</c:v>
                </c:pt>
                <c:pt idx="17">
                  <c:v>16.187852119992101</c:v>
                </c:pt>
                <c:pt idx="18">
                  <c:v>16.34163595463</c:v>
                </c:pt>
                <c:pt idx="19">
                  <c:v>16.484814007568801</c:v>
                </c:pt>
                <c:pt idx="20">
                  <c:v>16.6173862788084</c:v>
                </c:pt>
                <c:pt idx="21">
                  <c:v>16.739352768348802</c:v>
                </c:pt>
                <c:pt idx="22">
                  <c:v>16.850713476190101</c:v>
                </c:pt>
                <c:pt idx="23">
                  <c:v>16.9514684023322</c:v>
                </c:pt>
                <c:pt idx="24">
                  <c:v>17.0416175467751</c:v>
                </c:pt>
                <c:pt idx="25">
                  <c:v>17.121160909518899</c:v>
                </c:pt>
                <c:pt idx="26">
                  <c:v>17.1900984905635</c:v>
                </c:pt>
                <c:pt idx="27">
                  <c:v>17.248430289908899</c:v>
                </c:pt>
                <c:pt idx="28">
                  <c:v>17.296156307555201</c:v>
                </c:pt>
                <c:pt idx="29">
                  <c:v>17.333276543502201</c:v>
                </c:pt>
                <c:pt idx="30">
                  <c:v>17.359790997750199</c:v>
                </c:pt>
                <c:pt idx="31">
                  <c:v>17.3756996702989</c:v>
                </c:pt>
                <c:pt idx="32">
                  <c:v>17.381002561148499</c:v>
                </c:pt>
                <c:pt idx="33">
                  <c:v>17.362710108307201</c:v>
                </c:pt>
                <c:pt idx="34">
                  <c:v>17.309070693063799</c:v>
                </c:pt>
                <c:pt idx="35">
                  <c:v>17.2219412303388</c:v>
                </c:pt>
                <c:pt idx="36">
                  <c:v>17.1031786350526</c:v>
                </c:pt>
                <c:pt idx="37">
                  <c:v>16.954639822125799</c:v>
                </c:pt>
                <c:pt idx="38">
                  <c:v>16.778181706479</c:v>
                </c:pt>
                <c:pt idx="39">
                  <c:v>16.575661203032599</c:v>
                </c:pt>
                <c:pt idx="40">
                  <c:v>16.348935226707201</c:v>
                </c:pt>
                <c:pt idx="41">
                  <c:v>16.099860692423299</c:v>
                </c:pt>
                <c:pt idx="42">
                  <c:v>15.8302945151014</c:v>
                </c:pt>
                <c:pt idx="43">
                  <c:v>15.542093609662199</c:v>
                </c:pt>
                <c:pt idx="44">
                  <c:v>15.237114891026</c:v>
                </c:pt>
                <c:pt idx="45">
                  <c:v>14.917215274113399</c:v>
                </c:pt>
                <c:pt idx="46">
                  <c:v>14.5842516738449</c:v>
                </c:pt>
                <c:pt idx="47">
                  <c:v>14.2400810051411</c:v>
                </c:pt>
                <c:pt idx="48">
                  <c:v>13.8865601829225</c:v>
                </c:pt>
                <c:pt idx="49">
                  <c:v>13.646808968570101</c:v>
                </c:pt>
                <c:pt idx="50">
                  <c:v>13.411196822814123</c:v>
                </c:pt>
                <c:pt idx="51">
                  <c:v>13.179652520561351</c:v>
                </c:pt>
                <c:pt idx="52">
                  <c:v>12.952105830487957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5-4C43-823A-BEF76DBF087E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power'!$N$77:$N$81</c:f>
              <c:numCache>
                <c:formatCode>0.000</c:formatCode>
                <c:ptCount val="5"/>
                <c:pt idx="0">
                  <c:v>5.1983110408980959</c:v>
                </c:pt>
                <c:pt idx="1">
                  <c:v>14.493873098597149</c:v>
                </c:pt>
                <c:pt idx="3">
                  <c:v>17.381002561148502</c:v>
                </c:pt>
                <c:pt idx="4">
                  <c:v>13.886560182922505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A5-4C43-823A-BEF76DBF0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34912"/>
        <c:axId val="656535488"/>
      </c:scatterChart>
      <c:valAx>
        <c:axId val="65653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535488"/>
        <c:crossesAt val="1.0000000000000002E-2"/>
        <c:crossBetween val="midCat"/>
      </c:valAx>
      <c:valAx>
        <c:axId val="656535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53491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Heart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power'!$G$102:$G$154</c:f>
              <c:numCache>
                <c:formatCode>General</c:formatCode>
                <c:ptCount val="53"/>
                <c:pt idx="0">
                  <c:v>0</c:v>
                </c:pt>
                <c:pt idx="1">
                  <c:v>19.176518743096899</c:v>
                </c:pt>
                <c:pt idx="2">
                  <c:v>17.576890831309498</c:v>
                </c:pt>
                <c:pt idx="3">
                  <c:v>16.360391426003101</c:v>
                </c:pt>
                <c:pt idx="4">
                  <c:v>15.2740271434138</c:v>
                </c:pt>
                <c:pt idx="5">
                  <c:v>12.9673422208771</c:v>
                </c:pt>
                <c:pt idx="6">
                  <c:v>11.5219207300675</c:v>
                </c:pt>
                <c:pt idx="7">
                  <c:v>10.365423420145</c:v>
                </c:pt>
                <c:pt idx="8">
                  <c:v>9.4686859256218092</c:v>
                </c:pt>
                <c:pt idx="9">
                  <c:v>8.8025438810101306</c:v>
                </c:pt>
                <c:pt idx="10">
                  <c:v>8.3378329208221107</c:v>
                </c:pt>
                <c:pt idx="11">
                  <c:v>8.0453886795698892</c:v>
                </c:pt>
                <c:pt idx="12">
                  <c:v>7.8320567468348203</c:v>
                </c:pt>
                <c:pt idx="13">
                  <c:v>7.5019593359799304</c:v>
                </c:pt>
                <c:pt idx="14">
                  <c:v>7.1856879946896504</c:v>
                </c:pt>
                <c:pt idx="15">
                  <c:v>6.8832427229639697</c:v>
                </c:pt>
                <c:pt idx="16">
                  <c:v>6.4899558535521198</c:v>
                </c:pt>
                <c:pt idx="17">
                  <c:v>6.1551057312844</c:v>
                </c:pt>
                <c:pt idx="18">
                  <c:v>5.84185884271138</c:v>
                </c:pt>
                <c:pt idx="19">
                  <c:v>5.5502151878330404</c:v>
                </c:pt>
                <c:pt idx="20">
                  <c:v>5.2801747666493997</c:v>
                </c:pt>
                <c:pt idx="21">
                  <c:v>5.0317375791604499</c:v>
                </c:pt>
                <c:pt idx="22">
                  <c:v>4.8049036253661903</c:v>
                </c:pt>
                <c:pt idx="23">
                  <c:v>4.5996729052666296</c:v>
                </c:pt>
                <c:pt idx="24">
                  <c:v>4.4160454188617502</c:v>
                </c:pt>
                <c:pt idx="25">
                  <c:v>4.2540211661515599</c:v>
                </c:pt>
                <c:pt idx="26">
                  <c:v>4.1136001471360704</c:v>
                </c:pt>
                <c:pt idx="27">
                  <c:v>3.99478236181527</c:v>
                </c:pt>
                <c:pt idx="28">
                  <c:v>3.8975678101891602</c:v>
                </c:pt>
                <c:pt idx="29">
                  <c:v>3.82195649225774</c:v>
                </c:pt>
                <c:pt idx="30">
                  <c:v>3.7679484080210099</c:v>
                </c:pt>
                <c:pt idx="31">
                  <c:v>3.7355435574789699</c:v>
                </c:pt>
                <c:pt idx="32">
                  <c:v>3.72474194063162</c:v>
                </c:pt>
                <c:pt idx="33">
                  <c:v>3.72653173686657</c:v>
                </c:pt>
                <c:pt idx="34">
                  <c:v>3.7319011255714001</c:v>
                </c:pt>
                <c:pt idx="35">
                  <c:v>3.74085010674612</c:v>
                </c:pt>
                <c:pt idx="36">
                  <c:v>3.7533786803907301</c:v>
                </c:pt>
                <c:pt idx="37">
                  <c:v>3.76948684650523</c:v>
                </c:pt>
                <c:pt idx="38">
                  <c:v>3.7891746050896198</c:v>
                </c:pt>
                <c:pt idx="39">
                  <c:v>3.81244195614389</c:v>
                </c:pt>
                <c:pt idx="40">
                  <c:v>3.8392888996680599</c:v>
                </c:pt>
                <c:pt idx="41">
                  <c:v>3.8697154356621102</c:v>
                </c:pt>
                <c:pt idx="42">
                  <c:v>3.9037215641260499</c:v>
                </c:pt>
                <c:pt idx="43">
                  <c:v>3.9413072850598798</c:v>
                </c:pt>
                <c:pt idx="44">
                  <c:v>3.9824725984636</c:v>
                </c:pt>
                <c:pt idx="45">
                  <c:v>4.0272175043372096</c:v>
                </c:pt>
                <c:pt idx="46">
                  <c:v>4.0755420026806997</c:v>
                </c:pt>
                <c:pt idx="47">
                  <c:v>4.1274460934940898</c:v>
                </c:pt>
                <c:pt idx="48">
                  <c:v>4.1829297767773603</c:v>
                </c:pt>
                <c:pt idx="49">
                  <c:v>4.1107115686449758</c:v>
                </c:pt>
                <c:pt idx="50">
                  <c:v>4.0397401367517771</c:v>
                </c:pt>
                <c:pt idx="51">
                  <c:v>3.9699940265719968</c:v>
                </c:pt>
                <c:pt idx="52">
                  <c:v>3.9014520829245232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30-4888-B335-99845D4FD7E4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power'!$G$77:$G$81</c:f>
              <c:numCache>
                <c:formatCode>0.000</c:formatCode>
                <c:ptCount val="5"/>
                <c:pt idx="0">
                  <c:v>19.17651874309685</c:v>
                </c:pt>
                <c:pt idx="1">
                  <c:v>14.105872137706152</c:v>
                </c:pt>
                <c:pt idx="2">
                  <c:v>8.0453886795698928</c:v>
                </c:pt>
                <c:pt idx="3">
                  <c:v>3.7247419406316249</c:v>
                </c:pt>
                <c:pt idx="4">
                  <c:v>4.1829297767773612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30-4888-B335-99845D4FD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37216"/>
        <c:axId val="656537792"/>
      </c:scatterChart>
      <c:valAx>
        <c:axId val="65653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537792"/>
        <c:crossesAt val="1.0000000000000002E-2"/>
        <c:crossBetween val="midCat"/>
      </c:valAx>
      <c:valAx>
        <c:axId val="656537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5372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7.5000044671297905</c:v>
                </c:pt>
                <c:pt idx="2">
                  <c:v>14.17179231273786</c:v>
                </c:pt>
                <c:pt idx="3">
                  <c:v>12.780170104986578</c:v>
                </c:pt>
                <c:pt idx="4">
                  <c:v>11.776807770070057</c:v>
                </c:pt>
                <c:pt idx="5">
                  <c:v>9.7132662552220772</c:v>
                </c:pt>
                <c:pt idx="6">
                  <c:v>6.9668842385637157</c:v>
                </c:pt>
                <c:pt idx="7">
                  <c:v>4.9904155895645923</c:v>
                </c:pt>
                <c:pt idx="8">
                  <c:v>3.4990835899874577</c:v>
                </c:pt>
                <c:pt idx="9">
                  <c:v>2.4099527478673721</c:v>
                </c:pt>
                <c:pt idx="10">
                  <c:v>1.6816295740258558</c:v>
                </c:pt>
                <c:pt idx="11">
                  <c:v>1.2948605165443505</c:v>
                </c:pt>
                <c:pt idx="12">
                  <c:v>1.1573647775790497</c:v>
                </c:pt>
                <c:pt idx="13">
                  <c:v>1.0875733803484353</c:v>
                </c:pt>
                <c:pt idx="14">
                  <c:v>1.0052669379579193</c:v>
                </c:pt>
                <c:pt idx="15">
                  <c:v>0.92703213516101524</c:v>
                </c:pt>
                <c:pt idx="16">
                  <c:v>0.83953033839124258</c:v>
                </c:pt>
                <c:pt idx="17">
                  <c:v>0.74832299965697502</c:v>
                </c:pt>
                <c:pt idx="18">
                  <c:v>0.66746412832968194</c:v>
                </c:pt>
                <c:pt idx="19">
                  <c:v>0.59222433307724298</c:v>
                </c:pt>
                <c:pt idx="20">
                  <c:v>0.52251286070151559</c:v>
                </c:pt>
                <c:pt idx="21">
                  <c:v>0.45824032789793179</c:v>
                </c:pt>
                <c:pt idx="22">
                  <c:v>0.39931769977261944</c:v>
                </c:pt>
                <c:pt idx="23">
                  <c:v>0.34565602961576525</c:v>
                </c:pt>
                <c:pt idx="24">
                  <c:v>0.29716639292715247</c:v>
                </c:pt>
                <c:pt idx="25">
                  <c:v>0.25375987076949397</c:v>
                </c:pt>
                <c:pt idx="26">
                  <c:v>0.21534754559054906</c:v>
                </c:pt>
                <c:pt idx="27">
                  <c:v>0.18184050018082787</c:v>
                </c:pt>
                <c:pt idx="28">
                  <c:v>0.15314981741508593</c:v>
                </c:pt>
                <c:pt idx="29">
                  <c:v>0.1291865801886401</c:v>
                </c:pt>
                <c:pt idx="30">
                  <c:v>0.10986187140178921</c:v>
                </c:pt>
                <c:pt idx="31">
                  <c:v>9.5086773956030865E-2</c:v>
                </c:pt>
                <c:pt idx="32">
                  <c:v>8.477237075314871E-2</c:v>
                </c:pt>
                <c:pt idx="33">
                  <c:v>7.7847946781473026E-2</c:v>
                </c:pt>
                <c:pt idx="34">
                  <c:v>7.2290628148537678E-2</c:v>
                </c:pt>
                <c:pt idx="35">
                  <c:v>6.7103797424465178E-2</c:v>
                </c:pt>
                <c:pt idx="36">
                  <c:v>6.2287454609255048E-2</c:v>
                </c:pt>
                <c:pt idx="37">
                  <c:v>5.7841599702907094E-2</c:v>
                </c:pt>
                <c:pt idx="38">
                  <c:v>5.3766232705421579E-2</c:v>
                </c:pt>
                <c:pt idx="39">
                  <c:v>5.0061353616798483E-2</c:v>
                </c:pt>
                <c:pt idx="40">
                  <c:v>4.6726962437037542E-2</c:v>
                </c:pt>
                <c:pt idx="41">
                  <c:v>4.3763059166138887E-2</c:v>
                </c:pt>
                <c:pt idx="42">
                  <c:v>4.1169643804102769E-2</c:v>
                </c:pt>
                <c:pt idx="43">
                  <c:v>3.8946716350928931E-2</c:v>
                </c:pt>
                <c:pt idx="44">
                  <c:v>3.7094276806617248E-2</c:v>
                </c:pt>
                <c:pt idx="45">
                  <c:v>3.5612325171167997E-2</c:v>
                </c:pt>
                <c:pt idx="46">
                  <c:v>3.4500861444581019E-2</c:v>
                </c:pt>
                <c:pt idx="47">
                  <c:v>3.375988562685632E-2</c:v>
                </c:pt>
                <c:pt idx="48">
                  <c:v>3.3389397717994033E-2</c:v>
                </c:pt>
                <c:pt idx="49">
                  <c:v>3.3009341620567442E-2</c:v>
                </c:pt>
                <c:pt idx="50">
                  <c:v>3.2439435647150912E-2</c:v>
                </c:pt>
                <c:pt idx="51">
                  <c:v>3.1879368817053742E-2</c:v>
                </c:pt>
                <c:pt idx="52">
                  <c:v>3.1328971540307893E-2</c:v>
                </c:pt>
                <c:pt idx="53">
                  <c:v>3.0011253180654732E-2</c:v>
                </c:pt>
                <c:pt idx="54">
                  <c:v>2.7991735559865536E-2</c:v>
                </c:pt>
                <c:pt idx="55">
                  <c:v>2.6108115344272244E-2</c:v>
                </c:pt>
                <c:pt idx="56">
                  <c:v>2.4351247729253362E-2</c:v>
                </c:pt>
                <c:pt idx="57">
                  <c:v>2.2720241625021096E-2</c:v>
                </c:pt>
                <c:pt idx="58">
                  <c:v>2.1191864844535252E-2</c:v>
                </c:pt>
                <c:pt idx="59">
                  <c:v>1.9758697259064657E-2</c:v>
                </c:pt>
                <c:pt idx="60">
                  <c:v>1.8429094760520896E-2</c:v>
                </c:pt>
                <c:pt idx="61">
                  <c:v>1.7183187180772864E-2</c:v>
                </c:pt>
                <c:pt idx="62">
                  <c:v>1.4140803805241041E-2</c:v>
                </c:pt>
                <c:pt idx="63">
                  <c:v>9.9845338147464702E-3</c:v>
                </c:pt>
                <c:pt idx="64">
                  <c:v>6.1897410087295261E-3</c:v>
                </c:pt>
                <c:pt idx="65">
                  <c:v>3.0812397038813993E-3</c:v>
                </c:pt>
                <c:pt idx="66">
                  <c:v>1.5356175784470988E-3</c:v>
                </c:pt>
                <c:pt idx="67">
                  <c:v>6.9089592545080656E-4</c:v>
                </c:pt>
                <c:pt idx="68">
                  <c:v>2.1146673078468081E-4</c:v>
                </c:pt>
                <c:pt idx="69">
                  <c:v>3.702638114596049E-5</c:v>
                </c:pt>
                <c:pt idx="70">
                  <c:v>6.5061546864340584E-6</c:v>
                </c:pt>
                <c:pt idx="71">
                  <c:v>1.1414647245875407E-6</c:v>
                </c:pt>
                <c:pt idx="72">
                  <c:v>1.9886107426258442E-7</c:v>
                </c:pt>
                <c:pt idx="73">
                  <c:v>3.4958205827275325E-8</c:v>
                </c:pt>
                <c:pt idx="74">
                  <c:v>6.1051585902440168E-9</c:v>
                </c:pt>
                <c:pt idx="75">
                  <c:v>9.4904676220255862E-10</c:v>
                </c:pt>
                <c:pt idx="76">
                  <c:v>2.8765000185202014E-11</c:v>
                </c:pt>
                <c:pt idx="77">
                  <c:v>3.0112625979104354E-13</c:v>
                </c:pt>
                <c:pt idx="78">
                  <c:v>2.7247202447813332E-24</c:v>
                </c:pt>
                <c:pt idx="79">
                  <c:v>2.2558446064287319E-46</c:v>
                </c:pt>
                <c:pt idx="80">
                  <c:v>1.5767211748758119E-90</c:v>
                </c:pt>
                <c:pt idx="81">
                  <c:v>8.0427392934108672E-179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F-440B-986D-95F3F6F23B9F}"/>
            </c:ext>
          </c:extLst>
        </c:ser>
        <c:ser>
          <c:idx val="1"/>
          <c:order val="1"/>
          <c:tx>
            <c:strRef>
              <c:f>'Ac225 Dose 200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5.192462332272151</c:v>
                </c:pt>
                <c:pt idx="2">
                  <c:v>9.839916022237654</c:v>
                </c:pt>
                <c:pt idx="3">
                  <c:v>8.9232192969552866</c:v>
                </c:pt>
                <c:pt idx="4">
                  <c:v>8.2660714408945939</c:v>
                </c:pt>
                <c:pt idx="5">
                  <c:v>6.9749032597101994</c:v>
                </c:pt>
                <c:pt idx="6">
                  <c:v>5.2910803665544934</c:v>
                </c:pt>
                <c:pt idx="7">
                  <c:v>4.1000161961024482</c:v>
                </c:pt>
                <c:pt idx="8">
                  <c:v>3.2063981304369373</c:v>
                </c:pt>
                <c:pt idx="9">
                  <c:v>2.5578769492946045</c:v>
                </c:pt>
                <c:pt idx="10">
                  <c:v>2.1286956075850783</c:v>
                </c:pt>
                <c:pt idx="11">
                  <c:v>1.9083913368699037</c:v>
                </c:pt>
                <c:pt idx="12">
                  <c:v>1.8414956559354945</c:v>
                </c:pt>
                <c:pt idx="13">
                  <c:v>1.8225077045812339</c:v>
                </c:pt>
                <c:pt idx="14">
                  <c:v>1.8019484769601901</c:v>
                </c:pt>
                <c:pt idx="15">
                  <c:v>1.7842175952492627</c:v>
                </c:pt>
                <c:pt idx="16">
                  <c:v>1.7663705013126541</c:v>
                </c:pt>
                <c:pt idx="17">
                  <c:v>1.7494905478538456</c:v>
                </c:pt>
                <c:pt idx="18">
                  <c:v>1.7360909643959137</c:v>
                </c:pt>
                <c:pt idx="19">
                  <c:v>1.7247510765529168</c:v>
                </c:pt>
                <c:pt idx="20">
                  <c:v>1.7150105959138289</c:v>
                </c:pt>
                <c:pt idx="21">
                  <c:v>1.706411919091513</c:v>
                </c:pt>
                <c:pt idx="22">
                  <c:v>1.6984981945029058</c:v>
                </c:pt>
                <c:pt idx="23">
                  <c:v>1.6908127813579625</c:v>
                </c:pt>
                <c:pt idx="24">
                  <c:v>1.6828990980570298</c:v>
                </c:pt>
                <c:pt idx="25">
                  <c:v>1.6743005796387354</c:v>
                </c:pt>
                <c:pt idx="26">
                  <c:v>1.6645606658219614</c:v>
                </c:pt>
                <c:pt idx="27">
                  <c:v>1.6532227976432474</c:v>
                </c:pt>
                <c:pt idx="28">
                  <c:v>1.6398304165101858</c:v>
                </c:pt>
                <c:pt idx="29">
                  <c:v>1.6239269639348748</c:v>
                </c:pt>
                <c:pt idx="30">
                  <c:v>1.6050558814588365</c:v>
                </c:pt>
                <c:pt idx="31">
                  <c:v>1.5827606106318706</c:v>
                </c:pt>
                <c:pt idx="32">
                  <c:v>1.5565845930061117</c:v>
                </c:pt>
                <c:pt idx="33">
                  <c:v>1.5266231751504706</c:v>
                </c:pt>
                <c:pt idx="34">
                  <c:v>1.4936983584764165</c:v>
                </c:pt>
                <c:pt idx="35">
                  <c:v>1.4583423641187228</c:v>
                </c:pt>
                <c:pt idx="36">
                  <c:v>1.4206228831091789</c:v>
                </c:pt>
                <c:pt idx="37">
                  <c:v>1.38060760647958</c:v>
                </c:pt>
                <c:pt idx="38">
                  <c:v>1.3383642252617192</c:v>
                </c:pt>
                <c:pt idx="39">
                  <c:v>1.2939604304873935</c:v>
                </c:pt>
                <c:pt idx="40">
                  <c:v>1.247463913188398</c:v>
                </c:pt>
                <c:pt idx="41">
                  <c:v>1.1989423643965271</c:v>
                </c:pt>
                <c:pt idx="42">
                  <c:v>1.148463475143578</c:v>
                </c:pt>
                <c:pt idx="43">
                  <c:v>1.0960949364613459</c:v>
                </c:pt>
                <c:pt idx="44">
                  <c:v>1.0419044393816241</c:v>
                </c:pt>
                <c:pt idx="45">
                  <c:v>0.98595967493621084</c:v>
                </c:pt>
                <c:pt idx="46">
                  <c:v>0.92832833415689986</c:v>
                </c:pt>
                <c:pt idx="47">
                  <c:v>0.8690781080754868</c:v>
                </c:pt>
                <c:pt idx="48">
                  <c:v>0.80827668772376837</c:v>
                </c:pt>
                <c:pt idx="49">
                  <c:v>0.77078490753182471</c:v>
                </c:pt>
                <c:pt idx="50">
                  <c:v>0.75747731333406598</c:v>
                </c:pt>
                <c:pt idx="51">
                  <c:v>0.74439946813465996</c:v>
                </c:pt>
                <c:pt idx="52">
                  <c:v>0.73154741192163975</c:v>
                </c:pt>
                <c:pt idx="53">
                  <c:v>0.70077801834593167</c:v>
                </c:pt>
                <c:pt idx="54">
                  <c:v>0.65362125525469206</c:v>
                </c:pt>
                <c:pt idx="55">
                  <c:v>0.60963776565983974</c:v>
                </c:pt>
                <c:pt idx="56">
                  <c:v>0.56861401372459264</c:v>
                </c:pt>
                <c:pt idx="57">
                  <c:v>0.53052919204940974</c:v>
                </c:pt>
                <c:pt idx="58">
                  <c:v>0.49484081725654344</c:v>
                </c:pt>
                <c:pt idx="59">
                  <c:v>0.46137562556801037</c:v>
                </c:pt>
                <c:pt idx="60">
                  <c:v>0.43032873130776328</c:v>
                </c:pt>
                <c:pt idx="61">
                  <c:v>0.40123615594870399</c:v>
                </c:pt>
                <c:pt idx="62">
                  <c:v>0.33019495749824718</c:v>
                </c:pt>
                <c:pt idx="63">
                  <c:v>0.23314394033089589</c:v>
                </c:pt>
                <c:pt idx="64">
                  <c:v>0.14453359918232497</c:v>
                </c:pt>
                <c:pt idx="65">
                  <c:v>7.1948513470496328E-2</c:v>
                </c:pt>
                <c:pt idx="66">
                  <c:v>3.5857451106207319E-2</c:v>
                </c:pt>
                <c:pt idx="67">
                  <c:v>1.613277108444067E-2</c:v>
                </c:pt>
                <c:pt idx="68">
                  <c:v>4.9378556654510299E-3</c:v>
                </c:pt>
                <c:pt idx="69">
                  <c:v>8.6458482255959189E-4</c:v>
                </c:pt>
                <c:pt idx="70">
                  <c:v>1.5192201940938363E-4</c:v>
                </c:pt>
                <c:pt idx="71">
                  <c:v>2.6653781596293556E-5</c:v>
                </c:pt>
                <c:pt idx="72">
                  <c:v>4.6435071774245979E-6</c:v>
                </c:pt>
                <c:pt idx="73">
                  <c:v>8.1629187748676187E-7</c:v>
                </c:pt>
                <c:pt idx="74">
                  <c:v>1.4255855671220947E-7</c:v>
                </c:pt>
                <c:pt idx="75">
                  <c:v>2.2160724356643557E-8</c:v>
                </c:pt>
                <c:pt idx="76">
                  <c:v>6.7167737735457167E-10</c:v>
                </c:pt>
                <c:pt idx="77">
                  <c:v>7.0314512472379856E-12</c:v>
                </c:pt>
                <c:pt idx="78">
                  <c:v>6.3623602859600679E-23</c:v>
                </c:pt>
                <c:pt idx="79">
                  <c:v>5.2675118345557775E-45</c:v>
                </c:pt>
                <c:pt idx="80">
                  <c:v>3.6817240978320086E-89</c:v>
                </c:pt>
                <c:pt idx="81">
                  <c:v>1.8780205112336016E-177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EF-440B-986D-95F3F6F23B9F}"/>
            </c:ext>
          </c:extLst>
        </c:ser>
        <c:ser>
          <c:idx val="2"/>
          <c:order val="2"/>
          <c:tx>
            <c:strRef>
              <c:f>'Ac225 Dose 200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2.908073255777051</c:v>
                </c:pt>
                <c:pt idx="2">
                  <c:v>5.4629510248936333</c:v>
                </c:pt>
                <c:pt idx="3">
                  <c:v>4.8637790520589403</c:v>
                </c:pt>
                <c:pt idx="4">
                  <c:v>4.4311882467754495</c:v>
                </c:pt>
                <c:pt idx="5">
                  <c:v>3.8128188607007911</c:v>
                </c:pt>
                <c:pt idx="6">
                  <c:v>3.1489511605031044</c:v>
                </c:pt>
                <c:pt idx="7">
                  <c:v>2.7488076152624235</c:v>
                </c:pt>
                <c:pt idx="8">
                  <c:v>2.4597070805912375</c:v>
                </c:pt>
                <c:pt idx="9">
                  <c:v>2.2513741548466424</c:v>
                </c:pt>
                <c:pt idx="10">
                  <c:v>2.1046847649305143</c:v>
                </c:pt>
                <c:pt idx="11">
                  <c:v>2.0081128932781533</c:v>
                </c:pt>
                <c:pt idx="12">
                  <c:v>1.9442283635012836</c:v>
                </c:pt>
                <c:pt idx="13">
                  <c:v>1.8766255679978743</c:v>
                </c:pt>
                <c:pt idx="14">
                  <c:v>1.7969181959769129</c:v>
                </c:pt>
                <c:pt idx="15">
                  <c:v>1.721025030858115</c:v>
                </c:pt>
                <c:pt idx="16">
                  <c:v>1.6358460866825093</c:v>
                </c:pt>
                <c:pt idx="17">
                  <c:v>1.5467529472180548</c:v>
                </c:pt>
                <c:pt idx="18">
                  <c:v>1.467471161017037</c:v>
                </c:pt>
                <c:pt idx="19">
                  <c:v>1.3934791886273368</c:v>
                </c:pt>
                <c:pt idx="20">
                  <c:v>1.3247735181385591</c:v>
                </c:pt>
                <c:pt idx="21">
                  <c:v>1.2613532080875436</c:v>
                </c:pt>
                <c:pt idx="22">
                  <c:v>1.2032180059906974</c:v>
                </c:pt>
                <c:pt idx="23">
                  <c:v>1.1503678440802487</c:v>
                </c:pt>
                <c:pt idx="24">
                  <c:v>1.1028027041491331</c:v>
                </c:pt>
                <c:pt idx="25">
                  <c:v>1.060522581299417</c:v>
                </c:pt>
                <c:pt idx="26">
                  <c:v>1.0235274742110558</c:v>
                </c:pt>
                <c:pt idx="27">
                  <c:v>0.9918173825275638</c:v>
                </c:pt>
                <c:pt idx="28">
                  <c:v>0.96539230615242755</c:v>
                </c:pt>
                <c:pt idx="29">
                  <c:v>0.94425224505944161</c:v>
                </c:pt>
                <c:pt idx="30">
                  <c:v>0.92839719924146613</c:v>
                </c:pt>
                <c:pt idx="31">
                  <c:v>0.91782716869654812</c:v>
                </c:pt>
                <c:pt idx="32">
                  <c:v>0.91254215342415157</c:v>
                </c:pt>
                <c:pt idx="33">
                  <c:v>0.91143982748901686</c:v>
                </c:pt>
                <c:pt idx="34">
                  <c:v>0.91231553902087659</c:v>
                </c:pt>
                <c:pt idx="35">
                  <c:v>0.91406696208460592</c:v>
                </c:pt>
                <c:pt idx="36">
                  <c:v>0.91669409668020208</c:v>
                </c:pt>
                <c:pt idx="37">
                  <c:v>0.92019694280766462</c:v>
                </c:pt>
                <c:pt idx="38">
                  <c:v>0.92457550046699355</c:v>
                </c:pt>
                <c:pt idx="39">
                  <c:v>0.92982976965818742</c:v>
                </c:pt>
                <c:pt idx="40">
                  <c:v>0.93595975038124712</c:v>
                </c:pt>
                <c:pt idx="41">
                  <c:v>0.94296544263617299</c:v>
                </c:pt>
                <c:pt idx="42">
                  <c:v>0.9508468464229638</c:v>
                </c:pt>
                <c:pt idx="43">
                  <c:v>0.95960396174162044</c:v>
                </c:pt>
                <c:pt idx="44">
                  <c:v>0.96923678859214291</c:v>
                </c:pt>
                <c:pt idx="45">
                  <c:v>0.97974532697453176</c:v>
                </c:pt>
                <c:pt idx="46">
                  <c:v>0.99112957688878534</c:v>
                </c:pt>
                <c:pt idx="47">
                  <c:v>1.0033895383349047</c:v>
                </c:pt>
                <c:pt idx="48">
                  <c:v>1.0165252113128906</c:v>
                </c:pt>
                <c:pt idx="49">
                  <c:v>1.014478244163147</c:v>
                </c:pt>
                <c:pt idx="50">
                  <c:v>0.99696328679454971</c:v>
                </c:pt>
                <c:pt idx="51">
                  <c:v>0.97975071645788547</c:v>
                </c:pt>
                <c:pt idx="52">
                  <c:v>0.96283532113362968</c:v>
                </c:pt>
                <c:pt idx="53">
                  <c:v>0.92233779703367791</c:v>
                </c:pt>
                <c:pt idx="54">
                  <c:v>0.86027183057046863</c:v>
                </c:pt>
                <c:pt idx="55">
                  <c:v>0.80238240790489623</c:v>
                </c:pt>
                <c:pt idx="56">
                  <c:v>0.74838848116141543</c:v>
                </c:pt>
                <c:pt idx="57">
                  <c:v>0.69826266441958851</c:v>
                </c:pt>
                <c:pt idx="58">
                  <c:v>0.65129096136323583</c:v>
                </c:pt>
                <c:pt idx="59">
                  <c:v>0.6072453286931847</c:v>
                </c:pt>
                <c:pt idx="60">
                  <c:v>0.56638256857932745</c:v>
                </c:pt>
                <c:pt idx="61">
                  <c:v>0.52809200985140647</c:v>
                </c:pt>
                <c:pt idx="62">
                  <c:v>0.43459024358298814</c:v>
                </c:pt>
                <c:pt idx="63">
                  <c:v>0.30685532748888078</c:v>
                </c:pt>
                <c:pt idx="64">
                  <c:v>0.1902297132290581</c:v>
                </c:pt>
                <c:pt idx="65">
                  <c:v>9.4695940336226622E-2</c:v>
                </c:pt>
                <c:pt idx="66">
                  <c:v>4.7194234971303137E-2</c:v>
                </c:pt>
                <c:pt idx="67">
                  <c:v>2.1233349438090309E-2</c:v>
                </c:pt>
                <c:pt idx="68">
                  <c:v>6.4990207987576341E-3</c:v>
                </c:pt>
                <c:pt idx="69">
                  <c:v>1.1379341813126333E-3</c:v>
                </c:pt>
                <c:pt idx="70">
                  <c:v>1.9995407537710201E-4</c:v>
                </c:pt>
                <c:pt idx="71">
                  <c:v>3.5080709663479555E-5</c:v>
                </c:pt>
                <c:pt idx="72">
                  <c:v>6.1116103365298135E-6</c:v>
                </c:pt>
                <c:pt idx="73">
                  <c:v>1.0743728146535059E-6</c:v>
                </c:pt>
                <c:pt idx="74">
                  <c:v>1.8763023625740029E-7</c:v>
                </c:pt>
                <c:pt idx="75">
                  <c:v>2.916711590358041E-8</c:v>
                </c:pt>
                <c:pt idx="76">
                  <c:v>8.8403662262242602E-10</c:v>
                </c:pt>
                <c:pt idx="77">
                  <c:v>9.2545329384543486E-12</c:v>
                </c:pt>
                <c:pt idx="78">
                  <c:v>8.3739004598602743E-23</c:v>
                </c:pt>
                <c:pt idx="79">
                  <c:v>6.9329019092244018E-45</c:v>
                </c:pt>
                <c:pt idx="80">
                  <c:v>4.8457474475232233E-89</c:v>
                </c:pt>
                <c:pt idx="81">
                  <c:v>2.4717803009913977E-177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EF-440B-986D-95F3F6F23B9F}"/>
            </c:ext>
          </c:extLst>
        </c:ser>
        <c:ser>
          <c:idx val="3"/>
          <c:order val="3"/>
          <c:tx>
            <c:strRef>
              <c:f>'Ac225 Dose 200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4.0398738868447239</c:v>
                </c:pt>
                <c:pt idx="2">
                  <c:v>7.6828909575905016</c:v>
                </c:pt>
                <c:pt idx="3">
                  <c:v>7.0079170474301486</c:v>
                </c:pt>
                <c:pt idx="4">
                  <c:v>6.5314001356721132</c:v>
                </c:pt>
                <c:pt idx="5">
                  <c:v>5.9851696630966753</c:v>
                </c:pt>
                <c:pt idx="6">
                  <c:v>5.5170560871270444</c:v>
                </c:pt>
                <c:pt idx="7">
                  <c:v>5.3252143275460284</c:v>
                </c:pt>
                <c:pt idx="8">
                  <c:v>5.2121612349577831</c:v>
                </c:pt>
                <c:pt idx="9">
                  <c:v>5.140548326720058</c:v>
                </c:pt>
                <c:pt idx="10">
                  <c:v>5.0844690210308752</c:v>
                </c:pt>
                <c:pt idx="11">
                  <c:v>5.0288333442632549</c:v>
                </c:pt>
                <c:pt idx="12">
                  <c:v>4.9643205247160367</c:v>
                </c:pt>
                <c:pt idx="13">
                  <c:v>4.8656787568524029</c:v>
                </c:pt>
                <c:pt idx="14">
                  <c:v>4.7283455646614607</c:v>
                </c:pt>
                <c:pt idx="15">
                  <c:v>4.5721458913174979</c:v>
                </c:pt>
                <c:pt idx="16">
                  <c:v>4.3627031354913299</c:v>
                </c:pt>
                <c:pt idx="17">
                  <c:v>4.1097047432581304</c:v>
                </c:pt>
                <c:pt idx="18">
                  <c:v>3.8490944332712926</c:v>
                </c:pt>
                <c:pt idx="19">
                  <c:v>3.5744110643340981</c:v>
                </c:pt>
                <c:pt idx="20">
                  <c:v>3.2901464661244368</c:v>
                </c:pt>
                <c:pt idx="21">
                  <c:v>3.0007993683618097</c:v>
                </c:pt>
                <c:pt idx="22">
                  <c:v>2.7108703551647397</c:v>
                </c:pt>
                <c:pt idx="23">
                  <c:v>2.424860504858104</c:v>
                </c:pt>
                <c:pt idx="24">
                  <c:v>2.1472710263864423</c:v>
                </c:pt>
                <c:pt idx="25">
                  <c:v>1.8826031629164075</c:v>
                </c:pt>
                <c:pt idx="26">
                  <c:v>1.6353581664986037</c:v>
                </c:pt>
                <c:pt idx="27">
                  <c:v>1.4100372914685408</c:v>
                </c:pt>
                <c:pt idx="28">
                  <c:v>1.2111417927435175</c:v>
                </c:pt>
                <c:pt idx="29">
                  <c:v>1.0431729253874338</c:v>
                </c:pt>
                <c:pt idx="30">
                  <c:v>0.91063194450073848</c:v>
                </c:pt>
                <c:pt idx="31">
                  <c:v>0.8180201051928937</c:v>
                </c:pt>
                <c:pt idx="32">
                  <c:v>0.76983866257556177</c:v>
                </c:pt>
                <c:pt idx="33">
                  <c:v>0.75833921453553998</c:v>
                </c:pt>
                <c:pt idx="34">
                  <c:v>0.7620232833635685</c:v>
                </c:pt>
                <c:pt idx="35">
                  <c:v>0.76939142101963343</c:v>
                </c:pt>
                <c:pt idx="36">
                  <c:v>0.78044362750373308</c:v>
                </c:pt>
                <c:pt idx="37">
                  <c:v>0.7951799028158677</c:v>
                </c:pt>
                <c:pt idx="38">
                  <c:v>0.81360024695603661</c:v>
                </c:pt>
                <c:pt idx="39">
                  <c:v>0.83570465992423915</c:v>
                </c:pt>
                <c:pt idx="40">
                  <c:v>0.86149314172047409</c:v>
                </c:pt>
                <c:pt idx="41">
                  <c:v>0.89096569234474299</c:v>
                </c:pt>
                <c:pt idx="42">
                  <c:v>0.92412231179704696</c:v>
                </c:pt>
                <c:pt idx="43">
                  <c:v>0.96096300007738311</c:v>
                </c:pt>
                <c:pt idx="44">
                  <c:v>1.001487757185753</c:v>
                </c:pt>
                <c:pt idx="45">
                  <c:v>1.0456965831221572</c:v>
                </c:pt>
                <c:pt idx="46">
                  <c:v>1.0935894778865947</c:v>
                </c:pt>
                <c:pt idx="47">
                  <c:v>1.1451664414790661</c:v>
                </c:pt>
                <c:pt idx="48">
                  <c:v>1.2004274738995699</c:v>
                </c:pt>
                <c:pt idx="49">
                  <c:v>1.2183698569751864</c:v>
                </c:pt>
                <c:pt idx="50">
                  <c:v>1.1973347128241085</c:v>
                </c:pt>
                <c:pt idx="51">
                  <c:v>1.1766627299798076</c:v>
                </c:pt>
                <c:pt idx="52">
                  <c:v>1.1563476489019544</c:v>
                </c:pt>
                <c:pt idx="53">
                  <c:v>1.1077108615391957</c:v>
                </c:pt>
                <c:pt idx="54">
                  <c:v>1.0331707685230207</c:v>
                </c:pt>
                <c:pt idx="55">
                  <c:v>0.96364662838573178</c:v>
                </c:pt>
                <c:pt idx="56">
                  <c:v>0.8988009077579332</c:v>
                </c:pt>
                <c:pt idx="57">
                  <c:v>0.83860071664897273</c:v>
                </c:pt>
                <c:pt idx="58">
                  <c:v>0.7821885585135776</c:v>
                </c:pt>
                <c:pt idx="59">
                  <c:v>0.72929055751124006</c:v>
                </c:pt>
                <c:pt idx="60">
                  <c:v>0.68021512836135178</c:v>
                </c:pt>
                <c:pt idx="61">
                  <c:v>0.63422886613320462</c:v>
                </c:pt>
                <c:pt idx="62">
                  <c:v>0.52193495125545997</c:v>
                </c:pt>
                <c:pt idx="63">
                  <c:v>0.36852764819328893</c:v>
                </c:pt>
                <c:pt idx="64">
                  <c:v>0.22846241388893232</c:v>
                </c:pt>
                <c:pt idx="65">
                  <c:v>0.11372809613946222</c:v>
                </c:pt>
                <c:pt idx="66">
                  <c:v>5.6679414904035004E-2</c:v>
                </c:pt>
                <c:pt idx="67">
                  <c:v>2.5500865165749034E-2</c:v>
                </c:pt>
                <c:pt idx="68">
                  <c:v>7.8052053719426077E-3</c:v>
                </c:pt>
                <c:pt idx="69">
                  <c:v>1.3666381844163881E-3</c:v>
                </c:pt>
                <c:pt idx="70">
                  <c:v>2.4014119535877113E-4</c:v>
                </c:pt>
                <c:pt idx="71">
                  <c:v>4.2131292081615147E-5</c:v>
                </c:pt>
                <c:pt idx="72">
                  <c:v>7.3399324770619848E-6</c:v>
                </c:pt>
                <c:pt idx="73">
                  <c:v>1.2903021430560236E-6</c:v>
                </c:pt>
                <c:pt idx="74">
                  <c:v>2.2534048948652022E-7</c:v>
                </c:pt>
                <c:pt idx="75">
                  <c:v>3.5029173899276888E-8</c:v>
                </c:pt>
                <c:pt idx="76">
                  <c:v>1.061711850069105E-9</c:v>
                </c:pt>
                <c:pt idx="77">
                  <c:v>1.1114525163521861E-11</c:v>
                </c:pt>
                <c:pt idx="78">
                  <c:v>1.0056901628305057E-22</c:v>
                </c:pt>
                <c:pt idx="79">
                  <c:v>8.3262886672671919E-45</c:v>
                </c:pt>
                <c:pt idx="80">
                  <c:v>5.819654249408707E-89</c:v>
                </c:pt>
                <c:pt idx="81">
                  <c:v>2.968563031410518E-177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EF-440B-986D-95F3F6F23B9F}"/>
            </c:ext>
          </c:extLst>
        </c:ser>
        <c:ser>
          <c:idx val="4"/>
          <c:order val="4"/>
          <c:tx>
            <c:strRef>
              <c:f>'Ac225 Dose 200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4.2850861897687063</c:v>
                </c:pt>
                <c:pt idx="2">
                  <c:v>8.1344687536440983</c:v>
                </c:pt>
                <c:pt idx="3">
                  <c:v>7.3926408135326582</c:v>
                </c:pt>
                <c:pt idx="4">
                  <c:v>6.8686988865883469</c:v>
                </c:pt>
                <c:pt idx="5">
                  <c:v>6.3326957396299175</c:v>
                </c:pt>
                <c:pt idx="6">
                  <c:v>5.9569479367579659</c:v>
                </c:pt>
                <c:pt idx="7">
                  <c:v>5.8955760841157714</c:v>
                </c:pt>
                <c:pt idx="8">
                  <c:v>5.9188148600983386</c:v>
                </c:pt>
                <c:pt idx="9">
                  <c:v>5.9795318745629205</c:v>
                </c:pt>
                <c:pt idx="10">
                  <c:v>6.0414946166727201</c:v>
                </c:pt>
                <c:pt idx="11">
                  <c:v>6.0795544927056966</c:v>
                </c:pt>
                <c:pt idx="12">
                  <c:v>6.0834968539063077</c:v>
                </c:pt>
                <c:pt idx="13">
                  <c:v>6.0544395018486599</c:v>
                </c:pt>
                <c:pt idx="14">
                  <c:v>5.9913003235934541</c:v>
                </c:pt>
                <c:pt idx="15">
                  <c:v>5.8957242328698705</c:v>
                </c:pt>
                <c:pt idx="16">
                  <c:v>5.7403254890554454</c:v>
                </c:pt>
                <c:pt idx="17">
                  <c:v>5.5296679410340488</c:v>
                </c:pt>
                <c:pt idx="18">
                  <c:v>5.2916750740605343</c:v>
                </c:pt>
                <c:pt idx="19">
                  <c:v>5.0245067565502231</c:v>
                </c:pt>
                <c:pt idx="20">
                  <c:v>4.7343534382726311</c:v>
                </c:pt>
                <c:pt idx="21">
                  <c:v>4.4274145135433489</c:v>
                </c:pt>
                <c:pt idx="22">
                  <c:v>4.1098918321089224</c:v>
                </c:pt>
                <c:pt idx="23">
                  <c:v>3.7879879121153435</c:v>
                </c:pt>
                <c:pt idx="24">
                  <c:v>3.4679054522252235</c:v>
                </c:pt>
                <c:pt idx="25">
                  <c:v>3.1558471994695907</c:v>
                </c:pt>
                <c:pt idx="26">
                  <c:v>2.8580159137374164</c:v>
                </c:pt>
                <c:pt idx="27">
                  <c:v>2.5806143583103647</c:v>
                </c:pt>
                <c:pt idx="28">
                  <c:v>2.3298452973584345</c:v>
                </c:pt>
                <c:pt idx="29">
                  <c:v>2.1119114952825253</c:v>
                </c:pt>
                <c:pt idx="30">
                  <c:v>1.9330157165431512</c:v>
                </c:pt>
                <c:pt idx="31">
                  <c:v>1.7993607256160953</c:v>
                </c:pt>
                <c:pt idx="32">
                  <c:v>1.7171492869810481</c:v>
                </c:pt>
                <c:pt idx="33">
                  <c:v>1.6772803263869345</c:v>
                </c:pt>
                <c:pt idx="34">
                  <c:v>1.6532813426908395</c:v>
                </c:pt>
                <c:pt idx="35">
                  <c:v>1.6308822912411591</c:v>
                </c:pt>
                <c:pt idx="36">
                  <c:v>1.610083172037887</c:v>
                </c:pt>
                <c:pt idx="37">
                  <c:v>1.5908839850810201</c:v>
                </c:pt>
                <c:pt idx="38">
                  <c:v>1.573284730370559</c:v>
                </c:pt>
                <c:pt idx="39">
                  <c:v>1.5572854079065039</c:v>
                </c:pt>
                <c:pt idx="40">
                  <c:v>1.5428860176888544</c:v>
                </c:pt>
                <c:pt idx="41">
                  <c:v>1.5300865597176103</c:v>
                </c:pt>
                <c:pt idx="42">
                  <c:v>1.518887033992772</c:v>
                </c:pt>
                <c:pt idx="43">
                  <c:v>1.5092874405143382</c:v>
                </c:pt>
                <c:pt idx="44">
                  <c:v>1.5012877792823103</c:v>
                </c:pt>
                <c:pt idx="45">
                  <c:v>1.4948880502966884</c:v>
                </c:pt>
                <c:pt idx="46">
                  <c:v>1.4900882535574722</c:v>
                </c:pt>
                <c:pt idx="47">
                  <c:v>1.4868883890646623</c:v>
                </c:pt>
                <c:pt idx="48">
                  <c:v>1.4852884568182558</c:v>
                </c:pt>
                <c:pt idx="49">
                  <c:v>1.4720701872237925</c:v>
                </c:pt>
                <c:pt idx="50">
                  <c:v>1.44665490925095</c:v>
                </c:pt>
                <c:pt idx="51">
                  <c:v>1.4216784134178648</c:v>
                </c:pt>
                <c:pt idx="52">
                  <c:v>1.3971331367643647</c:v>
                </c:pt>
                <c:pt idx="53">
                  <c:v>1.3383687441054628</c:v>
                </c:pt>
                <c:pt idx="54">
                  <c:v>1.2483072179984243</c:v>
                </c:pt>
                <c:pt idx="55">
                  <c:v>1.1643061132414831</c:v>
                </c:pt>
                <c:pt idx="56">
                  <c:v>1.0859576121203085</c:v>
                </c:pt>
                <c:pt idx="57">
                  <c:v>1.0132219759837686</c:v>
                </c:pt>
                <c:pt idx="58">
                  <c:v>0.94506315236165694</c:v>
                </c:pt>
                <c:pt idx="59">
                  <c:v>0.88115023643266288</c:v>
                </c:pt>
                <c:pt idx="60">
                  <c:v>0.82185586390434184</c:v>
                </c:pt>
                <c:pt idx="61">
                  <c:v>0.76629391343391917</c:v>
                </c:pt>
                <c:pt idx="62">
                  <c:v>0.63061711270563181</c:v>
                </c:pt>
                <c:pt idx="63">
                  <c:v>0.44526591081289985</c:v>
                </c:pt>
                <c:pt idx="64">
                  <c:v>0.27603498762029005</c:v>
                </c:pt>
                <c:pt idx="65">
                  <c:v>0.13740962058291734</c:v>
                </c:pt>
                <c:pt idx="66">
                  <c:v>6.8481731086701622E-2</c:v>
                </c:pt>
                <c:pt idx="67">
                  <c:v>3.0810893050251649E-2</c:v>
                </c:pt>
                <c:pt idx="68">
                  <c:v>9.4304780009258765E-3</c:v>
                </c:pt>
                <c:pt idx="69">
                  <c:v>1.6512123280820706E-3</c:v>
                </c:pt>
                <c:pt idx="70">
                  <c:v>2.901456338468254E-4</c:v>
                </c:pt>
                <c:pt idx="71">
                  <c:v>5.0904262500829917E-5</c:v>
                </c:pt>
                <c:pt idx="72">
                  <c:v>8.8683216462229707E-6</c:v>
                </c:pt>
                <c:pt idx="73">
                  <c:v>1.5589808845233318E-6</c:v>
                </c:pt>
                <c:pt idx="74">
                  <c:v>2.7226298701370337E-7</c:v>
                </c:pt>
                <c:pt idx="75">
                  <c:v>4.2323275058875248E-8</c:v>
                </c:pt>
                <c:pt idx="76">
                  <c:v>1.2827913896270808E-9</c:v>
                </c:pt>
                <c:pt idx="77">
                  <c:v>1.3428895211663471E-11</c:v>
                </c:pt>
                <c:pt idx="78">
                  <c:v>1.2151043443921811E-22</c:v>
                </c:pt>
                <c:pt idx="79">
                  <c:v>1.0060066117962882E-44</c:v>
                </c:pt>
                <c:pt idx="80">
                  <c:v>7.0314769127444775E-89</c:v>
                </c:pt>
                <c:pt idx="81">
                  <c:v>3.5867049011563903E-177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EF-440B-986D-95F3F6F23B9F}"/>
            </c:ext>
          </c:extLst>
        </c:ser>
        <c:ser>
          <c:idx val="5"/>
          <c:order val="5"/>
          <c:tx>
            <c:strRef>
              <c:f>'Ac225 Dose 200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20.090613971460073</c:v>
                </c:pt>
                <c:pt idx="2">
                  <c:v>42.041625852490945</c:v>
                </c:pt>
                <c:pt idx="3">
                  <c:v>45.267549151395123</c:v>
                </c:pt>
                <c:pt idx="4">
                  <c:v>48.010137768142485</c:v>
                </c:pt>
                <c:pt idx="5">
                  <c:v>50.606459098996091</c:v>
                </c:pt>
                <c:pt idx="6">
                  <c:v>52.380606459793967</c:v>
                </c:pt>
                <c:pt idx="7">
                  <c:v>53.460286238352495</c:v>
                </c:pt>
                <c:pt idx="8">
                  <c:v>54.501225391962571</c:v>
                </c:pt>
                <c:pt idx="9">
                  <c:v>55.499951168203985</c:v>
                </c:pt>
                <c:pt idx="10">
                  <c:v>56.508440115508165</c:v>
                </c:pt>
                <c:pt idx="11">
                  <c:v>57.666888127942663</c:v>
                </c:pt>
                <c:pt idx="12">
                  <c:v>59.014858148476371</c:v>
                </c:pt>
                <c:pt idx="13">
                  <c:v>60.850490952195578</c:v>
                </c:pt>
                <c:pt idx="14">
                  <c:v>63.052816890139887</c:v>
                </c:pt>
                <c:pt idx="15">
                  <c:v>65.172700767588836</c:v>
                </c:pt>
                <c:pt idx="16">
                  <c:v>67.56155480977479</c:v>
                </c:pt>
                <c:pt idx="17">
                  <c:v>70.063498696411074</c:v>
                </c:pt>
                <c:pt idx="18">
                  <c:v>72.291083596850811</c:v>
                </c:pt>
                <c:pt idx="19">
                  <c:v>74.370342653224697</c:v>
                </c:pt>
                <c:pt idx="20">
                  <c:v>76.301135474092874</c:v>
                </c:pt>
                <c:pt idx="21">
                  <c:v>78.083420895463021</c:v>
                </c:pt>
                <c:pt idx="22">
                  <c:v>79.717186889243891</c:v>
                </c:pt>
                <c:pt idx="23">
                  <c:v>81.202429951216999</c:v>
                </c:pt>
                <c:pt idx="24">
                  <c:v>82.539149063398824</c:v>
                </c:pt>
                <c:pt idx="25">
                  <c:v>83.727343930856961</c:v>
                </c:pt>
                <c:pt idx="26">
                  <c:v>84.767014468337337</c:v>
                </c:pt>
                <c:pt idx="27">
                  <c:v>85.658160651254718</c:v>
                </c:pt>
                <c:pt idx="28">
                  <c:v>86.400782472534701</c:v>
                </c:pt>
                <c:pt idx="29">
                  <c:v>86.994879930145558</c:v>
                </c:pt>
                <c:pt idx="30">
                  <c:v>87.440453023505242</c:v>
                </c:pt>
                <c:pt idx="31">
                  <c:v>87.737501752447244</c:v>
                </c:pt>
                <c:pt idx="32">
                  <c:v>87.886026116923986</c:v>
                </c:pt>
                <c:pt idx="33">
                  <c:v>87.919279003831335</c:v>
                </c:pt>
                <c:pt idx="34">
                  <c:v>87.903766186984072</c:v>
                </c:pt>
                <c:pt idx="35">
                  <c:v>87.872740553290669</c:v>
                </c:pt>
                <c:pt idx="36">
                  <c:v>87.826202102750699</c:v>
                </c:pt>
                <c:pt idx="37">
                  <c:v>87.764150835364006</c:v>
                </c:pt>
                <c:pt idx="38">
                  <c:v>87.686586751130804</c:v>
                </c:pt>
                <c:pt idx="39">
                  <c:v>87.593509850051007</c:v>
                </c:pt>
                <c:pt idx="40">
                  <c:v>87.484920132124458</c:v>
                </c:pt>
                <c:pt idx="41">
                  <c:v>87.360817597351243</c:v>
                </c:pt>
                <c:pt idx="42">
                  <c:v>87.221202245731533</c:v>
                </c:pt>
                <c:pt idx="43">
                  <c:v>87.066074077265156</c:v>
                </c:pt>
                <c:pt idx="44">
                  <c:v>86.895433091952043</c:v>
                </c:pt>
                <c:pt idx="45">
                  <c:v>86.709279289792335</c:v>
                </c:pt>
                <c:pt idx="46">
                  <c:v>86.50761267078596</c:v>
                </c:pt>
                <c:pt idx="47">
                  <c:v>86.290433234932934</c:v>
                </c:pt>
                <c:pt idx="48">
                  <c:v>86.057740982233284</c:v>
                </c:pt>
                <c:pt idx="49">
                  <c:v>85.19566180409744</c:v>
                </c:pt>
                <c:pt idx="50">
                  <c:v>83.724759502275177</c:v>
                </c:pt>
                <c:pt idx="51">
                  <c:v>82.27925159747889</c:v>
                </c:pt>
                <c:pt idx="52">
                  <c:v>80.858700385445076</c:v>
                </c:pt>
                <c:pt idx="53">
                  <c:v>77.457727139371258</c:v>
                </c:pt>
                <c:pt idx="54">
                  <c:v>72.245440805221293</c:v>
                </c:pt>
                <c:pt idx="55">
                  <c:v>67.383899708774265</c:v>
                </c:pt>
                <c:pt idx="56">
                  <c:v>62.849501510706048</c:v>
                </c:pt>
                <c:pt idx="57">
                  <c:v>58.639946347387941</c:v>
                </c:pt>
                <c:pt idx="58">
                  <c:v>54.69527296382747</c:v>
                </c:pt>
                <c:pt idx="59">
                  <c:v>50.996330333470063</c:v>
                </c:pt>
                <c:pt idx="60">
                  <c:v>47.564684646564373</c:v>
                </c:pt>
                <c:pt idx="61">
                  <c:v>44.349051871349069</c:v>
                </c:pt>
                <c:pt idx="62">
                  <c:v>36.496793922080663</c:v>
                </c:pt>
                <c:pt idx="63">
                  <c:v>25.769643512753358</c:v>
                </c:pt>
                <c:pt idx="64">
                  <c:v>15.975449849811593</c:v>
                </c:pt>
                <c:pt idx="65">
                  <c:v>7.9525444271712944</c:v>
                </c:pt>
                <c:pt idx="66">
                  <c:v>3.9633615652694481</c:v>
                </c:pt>
                <c:pt idx="67">
                  <c:v>1.7831720572657699</c:v>
                </c:pt>
                <c:pt idx="68">
                  <c:v>0.54578634999264442</c:v>
                </c:pt>
                <c:pt idx="69">
                  <c:v>9.5563464494407363E-2</c:v>
                </c:pt>
                <c:pt idx="70">
                  <c:v>1.6792099663242275E-2</c:v>
                </c:pt>
                <c:pt idx="71">
                  <c:v>2.9460703504814601E-3</c:v>
                </c:pt>
                <c:pt idx="72">
                  <c:v>5.1325170382430087E-4</c:v>
                </c:pt>
                <c:pt idx="73">
                  <c:v>9.0225594777778513E-5</c:v>
                </c:pt>
                <c:pt idx="74">
                  <c:v>1.5757146340377941E-5</c:v>
                </c:pt>
                <c:pt idx="75">
                  <c:v>2.449448035598021E-6</c:v>
                </c:pt>
                <c:pt idx="76">
                  <c:v>7.4241202861383883E-8</c:v>
                </c:pt>
                <c:pt idx="77">
                  <c:v>7.7719365882492009E-10</c:v>
                </c:pt>
                <c:pt idx="78">
                  <c:v>7.0323833523698624E-21</c:v>
                </c:pt>
                <c:pt idx="79">
                  <c:v>5.82223591070205E-43</c:v>
                </c:pt>
                <c:pt idx="80">
                  <c:v>4.0694481434425428E-87</c:v>
                </c:pt>
                <c:pt idx="81">
                  <c:v>2.0757957086699958E-175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EF-440B-986D-95F3F6F23B9F}"/>
            </c:ext>
          </c:extLst>
        </c:ser>
        <c:ser>
          <c:idx val="6"/>
          <c:order val="6"/>
          <c:tx>
            <c:strRef>
              <c:f>'Ac225 Dose 200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5.5377805293988152</c:v>
                </c:pt>
                <c:pt idx="2">
                  <c:v>11.302960835196707</c:v>
                </c:pt>
                <c:pt idx="3">
                  <c:v>11.701498540373173</c:v>
                </c:pt>
                <c:pt idx="4">
                  <c:v>12.076792367636308</c:v>
                </c:pt>
                <c:pt idx="5">
                  <c:v>12.438114167523015</c:v>
                </c:pt>
                <c:pt idx="6">
                  <c:v>12.728387476465453</c:v>
                </c:pt>
                <c:pt idx="7">
                  <c:v>13.00986642787241</c:v>
                </c:pt>
                <c:pt idx="8">
                  <c:v>13.301903749526103</c:v>
                </c:pt>
                <c:pt idx="9">
                  <c:v>13.554240544120011</c:v>
                </c:pt>
                <c:pt idx="10">
                  <c:v>13.731137440861504</c:v>
                </c:pt>
                <c:pt idx="11">
                  <c:v>13.818248231761249</c:v>
                </c:pt>
                <c:pt idx="12">
                  <c:v>13.830280346520329</c:v>
                </c:pt>
                <c:pt idx="13">
                  <c:v>13.806224133623548</c:v>
                </c:pt>
                <c:pt idx="14">
                  <c:v>13.762913693443855</c:v>
                </c:pt>
                <c:pt idx="15">
                  <c:v>13.701278901321572</c:v>
                </c:pt>
                <c:pt idx="16">
                  <c:v>13.602605282462818</c:v>
                </c:pt>
                <c:pt idx="17">
                  <c:v>13.469447273223345</c:v>
                </c:pt>
                <c:pt idx="18">
                  <c:v>13.319410828185617</c:v>
                </c:pt>
                <c:pt idx="19">
                  <c:v>13.151336319854989</c:v>
                </c:pt>
                <c:pt idx="20">
                  <c:v>12.969212305883863</c:v>
                </c:pt>
                <c:pt idx="21">
                  <c:v>12.777048061007923</c:v>
                </c:pt>
                <c:pt idx="22">
                  <c:v>12.578858672586248</c:v>
                </c:pt>
                <c:pt idx="23">
                  <c:v>12.378660855332848</c:v>
                </c:pt>
                <c:pt idx="24">
                  <c:v>12.180471778853354</c:v>
                </c:pt>
                <c:pt idx="25">
                  <c:v>11.988308739716578</c:v>
                </c:pt>
                <c:pt idx="26">
                  <c:v>11.806189069878959</c:v>
                </c:pt>
                <c:pt idx="27">
                  <c:v>11.638130111153366</c:v>
                </c:pt>
                <c:pt idx="28">
                  <c:v>11.488149208095802</c:v>
                </c:pt>
                <c:pt idx="29">
                  <c:v>11.36026370602546</c:v>
                </c:pt>
                <c:pt idx="30">
                  <c:v>11.258490950473837</c:v>
                </c:pt>
                <c:pt idx="31">
                  <c:v>11.186848287031502</c:v>
                </c:pt>
                <c:pt idx="32">
                  <c:v>11.149353061305526</c:v>
                </c:pt>
                <c:pt idx="33">
                  <c:v>11.142231368599958</c:v>
                </c:pt>
                <c:pt idx="34">
                  <c:v>11.152578938708153</c:v>
                </c:pt>
                <c:pt idx="35">
                  <c:v>11.173274078924686</c:v>
                </c:pt>
                <c:pt idx="36">
                  <c:v>11.204316789249507</c:v>
                </c:pt>
                <c:pt idx="37">
                  <c:v>11.245707069682604</c:v>
                </c:pt>
                <c:pt idx="38">
                  <c:v>11.297444920223988</c:v>
                </c:pt>
                <c:pt idx="39">
                  <c:v>11.359530340873638</c:v>
                </c:pt>
                <c:pt idx="40">
                  <c:v>11.431963331631566</c:v>
                </c:pt>
                <c:pt idx="41">
                  <c:v>11.514743892497776</c:v>
                </c:pt>
                <c:pt idx="42">
                  <c:v>11.607872023472257</c:v>
                </c:pt>
                <c:pt idx="43">
                  <c:v>11.711347724555008</c:v>
                </c:pt>
                <c:pt idx="44">
                  <c:v>11.825170995746044</c:v>
                </c:pt>
                <c:pt idx="45">
                  <c:v>11.949341837045369</c:v>
                </c:pt>
                <c:pt idx="46">
                  <c:v>12.083860248452961</c:v>
                </c:pt>
                <c:pt idx="47">
                  <c:v>12.228726229968814</c:v>
                </c:pt>
                <c:pt idx="48">
                  <c:v>12.38393978159295</c:v>
                </c:pt>
                <c:pt idx="49">
                  <c:v>12.356536928867552</c:v>
                </c:pt>
                <c:pt idx="50">
                  <c:v>12.14320143470805</c:v>
                </c:pt>
                <c:pt idx="51">
                  <c:v>11.933549071801862</c:v>
                </c:pt>
                <c:pt idx="52">
                  <c:v>11.7275163567652</c:v>
                </c:pt>
                <c:pt idx="53">
                  <c:v>11.234248852067202</c:v>
                </c:pt>
                <c:pt idx="54">
                  <c:v>10.478273639152569</c:v>
                </c:pt>
                <c:pt idx="55">
                  <c:v>9.7731695197951005</c:v>
                </c:pt>
                <c:pt idx="56">
                  <c:v>9.1155132777031351</c:v>
                </c:pt>
                <c:pt idx="57">
                  <c:v>8.5049713471849842</c:v>
                </c:pt>
                <c:pt idx="58">
                  <c:v>7.9328471180385938</c:v>
                </c:pt>
                <c:pt idx="59">
                  <c:v>7.3963629797397177</c:v>
                </c:pt>
                <c:pt idx="60">
                  <c:v>6.8986468312984588</c:v>
                </c:pt>
                <c:pt idx="61">
                  <c:v>6.4322605823367365</c:v>
                </c:pt>
                <c:pt idx="62">
                  <c:v>5.2933913808950432</c:v>
                </c:pt>
                <c:pt idx="63">
                  <c:v>3.7375559384852939</c:v>
                </c:pt>
                <c:pt idx="64">
                  <c:v>2.3170338940306774</c:v>
                </c:pt>
                <c:pt idx="65">
                  <c:v>1.1534144674966995</c:v>
                </c:pt>
                <c:pt idx="66">
                  <c:v>0.57483470996818864</c:v>
                </c:pt>
                <c:pt idx="67">
                  <c:v>0.2586262129965578</c:v>
                </c:pt>
                <c:pt idx="68">
                  <c:v>7.9159302787781036E-2</c:v>
                </c:pt>
                <c:pt idx="69">
                  <c:v>1.3860253598251595E-2</c:v>
                </c:pt>
                <c:pt idx="70">
                  <c:v>2.4354784646100176E-3</c:v>
                </c:pt>
                <c:pt idx="71">
                  <c:v>4.2728968013034594E-4</c:v>
                </c:pt>
                <c:pt idx="72">
                  <c:v>7.4440570069075399E-5</c:v>
                </c:pt>
                <c:pt idx="73">
                  <c:v>1.3086064128056818E-5</c:v>
                </c:pt>
                <c:pt idx="74">
                  <c:v>2.2853717727571677E-6</c:v>
                </c:pt>
                <c:pt idx="75">
                  <c:v>3.552609894246208E-7</c:v>
                </c:pt>
                <c:pt idx="76">
                  <c:v>1.0767733302074281E-8</c:v>
                </c:pt>
                <c:pt idx="77">
                  <c:v>1.1272196192611702E-10</c:v>
                </c:pt>
                <c:pt idx="78">
                  <c:v>1.0199569174229054E-21</c:v>
                </c:pt>
                <c:pt idx="79">
                  <c:v>8.4444056793169518E-44</c:v>
                </c:pt>
                <c:pt idx="80">
                  <c:v>5.9022120610067133E-88</c:v>
                </c:pt>
                <c:pt idx="81">
                  <c:v>3.0106751667644171E-176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DEF-440B-986D-95F3F6F23B9F}"/>
            </c:ext>
          </c:extLst>
        </c:ser>
        <c:ser>
          <c:idx val="7"/>
          <c:order val="7"/>
          <c:tx>
            <c:strRef>
              <c:f>'Ac225 Dose 200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0.47194205351285023</c:v>
                </c:pt>
                <c:pt idx="2">
                  <c:v>1.0431632667632169</c:v>
                </c:pt>
                <c:pt idx="3">
                  <c:v>1.2154075997559513</c:v>
                </c:pt>
                <c:pt idx="4">
                  <c:v>1.3541236161711621</c:v>
                </c:pt>
                <c:pt idx="5">
                  <c:v>1.4421144309314828</c:v>
                </c:pt>
                <c:pt idx="6">
                  <c:v>1.4534734004059757</c:v>
                </c:pt>
                <c:pt idx="7">
                  <c:v>1.4390686287598671</c:v>
                </c:pt>
                <c:pt idx="8">
                  <c:v>1.4362614860102076</c:v>
                </c:pt>
                <c:pt idx="9">
                  <c:v>1.4382682388388095</c:v>
                </c:pt>
                <c:pt idx="10">
                  <c:v>1.4406926383848835</c:v>
                </c:pt>
                <c:pt idx="11">
                  <c:v>1.4418090670564359</c:v>
                </c:pt>
                <c:pt idx="12">
                  <c:v>1.4406946700114351</c:v>
                </c:pt>
                <c:pt idx="13">
                  <c:v>1.4356718598051459</c:v>
                </c:pt>
                <c:pt idx="14">
                  <c:v>1.4251547464082255</c:v>
                </c:pt>
                <c:pt idx="15">
                  <c:v>1.4094093472756291</c:v>
                </c:pt>
                <c:pt idx="16">
                  <c:v>1.3838791080578399</c:v>
                </c:pt>
                <c:pt idx="17">
                  <c:v>1.3493005098746318</c:v>
                </c:pt>
                <c:pt idx="18">
                  <c:v>1.3102574902624029</c:v>
                </c:pt>
                <c:pt idx="19">
                  <c:v>1.2664498919525837</c:v>
                </c:pt>
                <c:pt idx="20">
                  <c:v>1.2188990859836955</c:v>
                </c:pt>
                <c:pt idx="21">
                  <c:v>1.1686285785633523</c:v>
                </c:pt>
                <c:pt idx="22">
                  <c:v>1.1166624675913777</c:v>
                </c:pt>
                <c:pt idx="23">
                  <c:v>1.0640250140297745</c:v>
                </c:pt>
                <c:pt idx="24">
                  <c:v>1.0117405235606387</c:v>
                </c:pt>
                <c:pt idx="25">
                  <c:v>0.96083331407348371</c:v>
                </c:pt>
                <c:pt idx="26">
                  <c:v>0.91232770677548092</c:v>
                </c:pt>
                <c:pt idx="27">
                  <c:v>0.86724802377220067</c:v>
                </c:pt>
                <c:pt idx="28">
                  <c:v>0.82661858741164917</c:v>
                </c:pt>
                <c:pt idx="29">
                  <c:v>0.791463720107073</c:v>
                </c:pt>
                <c:pt idx="30">
                  <c:v>0.7628077442892387</c:v>
                </c:pt>
                <c:pt idx="31">
                  <c:v>0.74167498239361229</c:v>
                </c:pt>
                <c:pt idx="32">
                  <c:v>0.72908975685692101</c:v>
                </c:pt>
                <c:pt idx="33">
                  <c:v>0.72351977627116171</c:v>
                </c:pt>
                <c:pt idx="34">
                  <c:v>0.72053469457096075</c:v>
                </c:pt>
                <c:pt idx="35">
                  <c:v>0.71774861831744374</c:v>
                </c:pt>
                <c:pt idx="36">
                  <c:v>0.71516154751060657</c:v>
                </c:pt>
                <c:pt idx="37">
                  <c:v>0.71277348215044978</c:v>
                </c:pt>
                <c:pt idx="38">
                  <c:v>0.71058442223697316</c:v>
                </c:pt>
                <c:pt idx="39">
                  <c:v>0.70859436777017559</c:v>
                </c:pt>
                <c:pt idx="40">
                  <c:v>0.70680331875005808</c:v>
                </c:pt>
                <c:pt idx="41">
                  <c:v>0.70521127517662086</c:v>
                </c:pt>
                <c:pt idx="42">
                  <c:v>0.70381823704986357</c:v>
                </c:pt>
                <c:pt idx="43">
                  <c:v>0.70262420436978523</c:v>
                </c:pt>
                <c:pt idx="44">
                  <c:v>0.70162917713638673</c:v>
                </c:pt>
                <c:pt idx="45">
                  <c:v>0.70083315534966917</c:v>
                </c:pt>
                <c:pt idx="46">
                  <c:v>0.70023613900962989</c:v>
                </c:pt>
                <c:pt idx="47">
                  <c:v>0.69983812811626966</c:v>
                </c:pt>
                <c:pt idx="48">
                  <c:v>0.69963912266958972</c:v>
                </c:pt>
                <c:pt idx="49">
                  <c:v>0.69355017228707916</c:v>
                </c:pt>
                <c:pt idx="50">
                  <c:v>0.6815760350687774</c:v>
                </c:pt>
                <c:pt idx="51">
                  <c:v>0.66980862537696617</c:v>
                </c:pt>
                <c:pt idx="52">
                  <c:v>0.65824438000360264</c:v>
                </c:pt>
                <c:pt idx="53">
                  <c:v>0.63055816299666123</c:v>
                </c:pt>
                <c:pt idx="54">
                  <c:v>0.58812663528141507</c:v>
                </c:pt>
                <c:pt idx="55">
                  <c:v>0.54855041046406894</c:v>
                </c:pt>
                <c:pt idx="56">
                  <c:v>0.51163734957700402</c:v>
                </c:pt>
                <c:pt idx="57">
                  <c:v>0.47736873017846532</c:v>
                </c:pt>
                <c:pt idx="58">
                  <c:v>0.44525642719435921</c:v>
                </c:pt>
                <c:pt idx="59">
                  <c:v>0.41514453834650455</c:v>
                </c:pt>
                <c:pt idx="60">
                  <c:v>0.38720862697516756</c:v>
                </c:pt>
                <c:pt idx="61">
                  <c:v>0.36103120645825482</c:v>
                </c:pt>
                <c:pt idx="62">
                  <c:v>0.29710852849279318</c:v>
                </c:pt>
                <c:pt idx="63">
                  <c:v>0.20978228608803567</c:v>
                </c:pt>
                <c:pt idx="64">
                  <c:v>0.13005094110516727</c:v>
                </c:pt>
                <c:pt idx="65">
                  <c:v>6.4739077563219755E-2</c:v>
                </c:pt>
                <c:pt idx="66">
                  <c:v>3.2264437392942595E-2</c:v>
                </c:pt>
                <c:pt idx="67">
                  <c:v>1.4516223729536194E-2</c:v>
                </c:pt>
                <c:pt idx="68">
                  <c:v>4.443069154621314E-3</c:v>
                </c:pt>
                <c:pt idx="69">
                  <c:v>7.7795108179157051E-4</c:v>
                </c:pt>
                <c:pt idx="70">
                  <c:v>1.3669902161548048E-4</c:v>
                </c:pt>
                <c:pt idx="71">
                  <c:v>2.3983000494140221E-5</c:v>
                </c:pt>
                <c:pt idx="72">
                  <c:v>4.1782151822765803E-6</c:v>
                </c:pt>
                <c:pt idx="73">
                  <c:v>7.3449722060640094E-7</c:v>
                </c:pt>
                <c:pt idx="74">
                  <c:v>1.2827380323954767E-7</c:v>
                </c:pt>
                <c:pt idx="75">
                  <c:v>1.994015975841097E-8</c:v>
                </c:pt>
                <c:pt idx="76">
                  <c:v>6.0437348504564834E-10</c:v>
                </c:pt>
                <c:pt idx="77">
                  <c:v>6.3268807890465226E-12</c:v>
                </c:pt>
                <c:pt idx="78">
                  <c:v>5.7248345541818798E-23</c:v>
                </c:pt>
                <c:pt idx="79">
                  <c:v>4.739692882776832E-45</c:v>
                </c:pt>
                <c:pt idx="80">
                  <c:v>3.3128053720479099E-89</c:v>
                </c:pt>
                <c:pt idx="81">
                  <c:v>1.6898377697813896E-177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DEF-440B-986D-95F3F6F23B9F}"/>
            </c:ext>
          </c:extLst>
        </c:ser>
        <c:ser>
          <c:idx val="8"/>
          <c:order val="8"/>
          <c:tx>
            <c:strRef>
              <c:f>'Ac225 Dose 200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0.94260435708510026</c:v>
                </c:pt>
                <c:pt idx="2">
                  <c:v>1.8287799616027718</c:v>
                </c:pt>
                <c:pt idx="3">
                  <c:v>1.7335957469912597</c:v>
                </c:pt>
                <c:pt idx="4">
                  <c:v>1.6708639371504166</c:v>
                </c:pt>
                <c:pt idx="5">
                  <c:v>1.5890669493217331</c:v>
                </c:pt>
                <c:pt idx="6">
                  <c:v>1.5133988749145477</c:v>
                </c:pt>
                <c:pt idx="7">
                  <c:v>1.4898417774170729</c:v>
                </c:pt>
                <c:pt idx="8">
                  <c:v>1.4856720886375825</c:v>
                </c:pt>
                <c:pt idx="9">
                  <c:v>1.4907863253306379</c:v>
                </c:pt>
                <c:pt idx="10">
                  <c:v>1.4978603637593562</c:v>
                </c:pt>
                <c:pt idx="11">
                  <c:v>1.5024114683623977</c:v>
                </c:pt>
                <c:pt idx="12">
                  <c:v>1.5025308022299972</c:v>
                </c:pt>
                <c:pt idx="13">
                  <c:v>1.4986850733753232</c:v>
                </c:pt>
                <c:pt idx="14">
                  <c:v>1.4910420950436076</c:v>
                </c:pt>
                <c:pt idx="15">
                  <c:v>1.4797897787297285</c:v>
                </c:pt>
                <c:pt idx="16">
                  <c:v>1.4616297634054307</c:v>
                </c:pt>
                <c:pt idx="17">
                  <c:v>1.4370787946555532</c:v>
                </c:pt>
                <c:pt idx="18">
                  <c:v>1.4094010888110071</c:v>
                </c:pt>
                <c:pt idx="19">
                  <c:v>1.3783922499753438</c:v>
                </c:pt>
                <c:pt idx="20">
                  <c:v>1.3447903813946633</c:v>
                </c:pt>
                <c:pt idx="21">
                  <c:v>1.3093358257947449</c:v>
                </c:pt>
                <c:pt idx="22">
                  <c:v>1.2727695506336645</c:v>
                </c:pt>
                <c:pt idx="23">
                  <c:v>1.2358326970112812</c:v>
                </c:pt>
                <c:pt idx="24">
                  <c:v>1.1992664541468154</c:v>
                </c:pt>
                <c:pt idx="25">
                  <c:v>1.1638120245568551</c:v>
                </c:pt>
                <c:pt idx="26">
                  <c:v>1.1302106144232276</c:v>
                </c:pt>
                <c:pt idx="27">
                  <c:v>1.0992034309362544</c:v>
                </c:pt>
                <c:pt idx="28">
                  <c:v>1.0715316815632803</c:v>
                </c:pt>
                <c:pt idx="29">
                  <c:v>1.0479365738476658</c:v>
                </c:pt>
                <c:pt idx="30">
                  <c:v>1.0291593153536169</c:v>
                </c:pt>
                <c:pt idx="31">
                  <c:v>1.0159411136510554</c:v>
                </c:pt>
                <c:pt idx="32">
                  <c:v>1.0090231763114739</c:v>
                </c:pt>
                <c:pt idx="33">
                  <c:v>1.0072447966404545</c:v>
                </c:pt>
                <c:pt idx="34">
                  <c:v>1.0072962844866569</c:v>
                </c:pt>
                <c:pt idx="35">
                  <c:v>1.007399260179074</c:v>
                </c:pt>
                <c:pt idx="36">
                  <c:v>1.0075537237177017</c:v>
                </c:pt>
                <c:pt idx="37">
                  <c:v>1.0077596751025388</c:v>
                </c:pt>
                <c:pt idx="38">
                  <c:v>1.0080171143335861</c:v>
                </c:pt>
                <c:pt idx="39">
                  <c:v>1.0083260414108415</c:v>
                </c:pt>
                <c:pt idx="40">
                  <c:v>1.0086864563343076</c:v>
                </c:pt>
                <c:pt idx="41">
                  <c:v>1.009098359103983</c:v>
                </c:pt>
                <c:pt idx="42">
                  <c:v>1.0095617497198679</c:v>
                </c:pt>
                <c:pt idx="43">
                  <c:v>1.010076628181962</c:v>
                </c:pt>
                <c:pt idx="44">
                  <c:v>1.0106429944902655</c:v>
                </c:pt>
                <c:pt idx="45">
                  <c:v>1.0112608486447789</c:v>
                </c:pt>
                <c:pt idx="46">
                  <c:v>1.0119301906455003</c:v>
                </c:pt>
                <c:pt idx="47">
                  <c:v>1.0126510204924322</c:v>
                </c:pt>
                <c:pt idx="48">
                  <c:v>1.013423338185574</c:v>
                </c:pt>
                <c:pt idx="49">
                  <c:v>1.0050705564172893</c:v>
                </c:pt>
                <c:pt idx="50">
                  <c:v>0.98771802268937015</c:v>
                </c:pt>
                <c:pt idx="51">
                  <c:v>0.97066507182997175</c:v>
                </c:pt>
                <c:pt idx="52">
                  <c:v>0.95390654015284093</c:v>
                </c:pt>
                <c:pt idx="53">
                  <c:v>0.91378456679870812</c:v>
                </c:pt>
                <c:pt idx="54">
                  <c:v>0.85229416441042116</c:v>
                </c:pt>
                <c:pt idx="55">
                  <c:v>0.79494157495478623</c:v>
                </c:pt>
                <c:pt idx="56">
                  <c:v>0.74144835683260701</c:v>
                </c:pt>
                <c:pt idx="57">
                  <c:v>0.69178737808472091</c:v>
                </c:pt>
                <c:pt idx="58">
                  <c:v>0.64525126358611973</c:v>
                </c:pt>
                <c:pt idx="59">
                  <c:v>0.6016140847800252</c:v>
                </c:pt>
                <c:pt idx="60">
                  <c:v>0.56113026240070984</c:v>
                </c:pt>
                <c:pt idx="61">
                  <c:v>0.52319478829111299</c:v>
                </c:pt>
                <c:pt idx="62">
                  <c:v>0.43056010362429681</c:v>
                </c:pt>
                <c:pt idx="63">
                  <c:v>0.30400972767362833</c:v>
                </c:pt>
                <c:pt idx="64">
                  <c:v>0.18846563228169447</c:v>
                </c:pt>
                <c:pt idx="65">
                  <c:v>9.381778465116461E-2</c:v>
                </c:pt>
                <c:pt idx="66">
                  <c:v>4.6756582780564514E-2</c:v>
                </c:pt>
                <c:pt idx="67">
                  <c:v>2.1036443568041786E-2</c:v>
                </c:pt>
                <c:pt idx="68">
                  <c:v>6.4387526178672867E-3</c:v>
                </c:pt>
                <c:pt idx="69">
                  <c:v>1.127381634212958E-3</c:v>
                </c:pt>
                <c:pt idx="70">
                  <c:v>1.9809981628827236E-4</c:v>
                </c:pt>
                <c:pt idx="71">
                  <c:v>3.4755391339192221E-5</c:v>
                </c:pt>
                <c:pt idx="72">
                  <c:v>6.0549347774419433E-6</c:v>
                </c:pt>
                <c:pt idx="73">
                  <c:v>1.0644096991100709E-6</c:v>
                </c:pt>
                <c:pt idx="74">
                  <c:v>1.8589026136434847E-7</c:v>
                </c:pt>
                <c:pt idx="75">
                  <c:v>2.8896636846541113E-8</c:v>
                </c:pt>
                <c:pt idx="76">
                  <c:v>8.758385754495219E-10</c:v>
                </c:pt>
                <c:pt idx="77">
                  <c:v>9.1687117228495172E-12</c:v>
                </c:pt>
                <c:pt idx="78">
                  <c:v>8.2962457233545702E-23</c:v>
                </c:pt>
                <c:pt idx="79">
                  <c:v>6.8686101644680153E-45</c:v>
                </c:pt>
                <c:pt idx="80">
                  <c:v>4.8008107727902995E-89</c:v>
                </c:pt>
                <c:pt idx="81">
                  <c:v>2.4488584321569681E-177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DEF-440B-986D-95F3F6F23B9F}"/>
            </c:ext>
          </c:extLst>
        </c:ser>
        <c:ser>
          <c:idx val="9"/>
          <c:order val="9"/>
          <c:tx>
            <c:strRef>
              <c:f>'Ac225 Dose 200 nCi R power'!$N$384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power'!$N$385:$N$466</c:f>
              <c:numCache>
                <c:formatCode>0.00E+00</c:formatCode>
                <c:ptCount val="82"/>
                <c:pt idx="0">
                  <c:v>0</c:v>
                </c:pt>
                <c:pt idx="1">
                  <c:v>0.78831145088250831</c:v>
                </c:pt>
                <c:pt idx="2">
                  <c:v>1.9777754825302185</c:v>
                </c:pt>
                <c:pt idx="3">
                  <c:v>2.6892605798506457</c:v>
                </c:pt>
                <c:pt idx="4">
                  <c:v>3.2739456680437158</c:v>
                </c:pt>
                <c:pt idx="5">
                  <c:v>3.674369632907573</c:v>
                </c:pt>
                <c:pt idx="6">
                  <c:v>3.7604601281509185</c:v>
                </c:pt>
                <c:pt idx="7">
                  <c:v>3.7044801053995364</c:v>
                </c:pt>
                <c:pt idx="8">
                  <c:v>3.6879626517613091</c:v>
                </c:pt>
                <c:pt idx="9">
                  <c:v>3.6928172329895195</c:v>
                </c:pt>
                <c:pt idx="10">
                  <c:v>3.7075339541878019</c:v>
                </c:pt>
                <c:pt idx="11">
                  <c:v>3.7276248337683664</c:v>
                </c:pt>
                <c:pt idx="12">
                  <c:v>3.7500085987218474</c:v>
                </c:pt>
                <c:pt idx="13">
                  <c:v>3.7805395833855662</c:v>
                </c:pt>
                <c:pt idx="14">
                  <c:v>3.8181108462626066</c:v>
                </c:pt>
                <c:pt idx="15">
                  <c:v>3.8548339976799184</c:v>
                </c:pt>
                <c:pt idx="16">
                  <c:v>3.8964475331769153</c:v>
                </c:pt>
                <c:pt idx="17">
                  <c:v>3.9401105697392107</c:v>
                </c:pt>
                <c:pt idx="18">
                  <c:v>3.979013525369667</c:v>
                </c:pt>
                <c:pt idx="19">
                  <c:v>4.0153333261619757</c:v>
                </c:pt>
                <c:pt idx="20">
                  <c:v>4.0490617996385829</c:v>
                </c:pt>
                <c:pt idx="21">
                  <c:v>4.080196608898361</c:v>
                </c:pt>
                <c:pt idx="22">
                  <c:v>4.1087370863028747</c:v>
                </c:pt>
                <c:pt idx="23">
                  <c:v>4.1346830412376203</c:v>
                </c:pt>
                <c:pt idx="24">
                  <c:v>4.1580344193234353</c:v>
                </c:pt>
                <c:pt idx="25">
                  <c:v>4.1787912050590004</c:v>
                </c:pt>
                <c:pt idx="26">
                  <c:v>4.1969533940278501</c:v>
                </c:pt>
                <c:pt idx="27">
                  <c:v>4.2125209849726213</c:v>
                </c:pt>
                <c:pt idx="28">
                  <c:v>4.2254939775355975</c:v>
                </c:pt>
                <c:pt idx="29">
                  <c:v>4.2358723716150584</c:v>
                </c:pt>
                <c:pt idx="30">
                  <c:v>4.2436561671821167</c:v>
                </c:pt>
                <c:pt idx="31">
                  <c:v>4.248845364228564</c:v>
                </c:pt>
                <c:pt idx="32">
                  <c:v>4.2514399627520607</c:v>
                </c:pt>
                <c:pt idx="33">
                  <c:v>4.2498510794746434</c:v>
                </c:pt>
                <c:pt idx="34">
                  <c:v>4.2410523730687446</c:v>
                </c:pt>
                <c:pt idx="35">
                  <c:v>4.2238335233251298</c:v>
                </c:pt>
                <c:pt idx="36">
                  <c:v>4.1986488059254974</c:v>
                </c:pt>
                <c:pt idx="37">
                  <c:v>4.1659524965515766</c:v>
                </c:pt>
                <c:pt idx="38">
                  <c:v>4.1261988708851209</c:v>
                </c:pt>
                <c:pt idx="39">
                  <c:v>4.0798422046078588</c:v>
                </c:pt>
                <c:pt idx="40">
                  <c:v>4.0273367734015215</c:v>
                </c:pt>
                <c:pt idx="41">
                  <c:v>3.9691368529478512</c:v>
                </c:pt>
                <c:pt idx="42">
                  <c:v>3.9056967189285787</c:v>
                </c:pt>
                <c:pt idx="43">
                  <c:v>3.8374706470254565</c:v>
                </c:pt>
                <c:pt idx="44">
                  <c:v>3.7649129129202179</c:v>
                </c:pt>
                <c:pt idx="45">
                  <c:v>3.6884777922945817</c:v>
                </c:pt>
                <c:pt idx="46">
                  <c:v>3.6086195608302867</c:v>
                </c:pt>
                <c:pt idx="47">
                  <c:v>3.5257924942090764</c:v>
                </c:pt>
                <c:pt idx="48">
                  <c:v>3.4404508681126948</c:v>
                </c:pt>
                <c:pt idx="49">
                  <c:v>3.367881830110607</c:v>
                </c:pt>
                <c:pt idx="50">
                  <c:v>3.3097353819080424</c:v>
                </c:pt>
                <c:pt idx="51">
                  <c:v>3.252592803227933</c:v>
                </c:pt>
                <c:pt idx="52">
                  <c:v>3.1964367911207505</c:v>
                </c:pt>
                <c:pt idx="53">
                  <c:v>3.0619924337721067</c:v>
                </c:pt>
                <c:pt idx="54">
                  <c:v>2.8559448009890813</c:v>
                </c:pt>
                <c:pt idx="55">
                  <c:v>2.6637625281086978</c:v>
                </c:pt>
                <c:pt idx="56">
                  <c:v>2.4845125876965231</c:v>
                </c:pt>
                <c:pt idx="57">
                  <c:v>2.318104063516182</c:v>
                </c:pt>
                <c:pt idx="58">
                  <c:v>2.1621666186640862</c:v>
                </c:pt>
                <c:pt idx="59">
                  <c:v>2.0159431911843186</c:v>
                </c:pt>
                <c:pt idx="60">
                  <c:v>1.8802863172124646</c:v>
                </c:pt>
                <c:pt idx="61">
                  <c:v>1.753168680391257</c:v>
                </c:pt>
                <c:pt idx="62">
                  <c:v>1.4427599540233278</c:v>
                </c:pt>
                <c:pt idx="63">
                  <c:v>1.0187034447199472</c:v>
                </c:pt>
                <c:pt idx="64">
                  <c:v>0.63152778131756959</c:v>
                </c:pt>
                <c:pt idx="65">
                  <c:v>0.31437316539666144</c:v>
                </c:pt>
                <c:pt idx="66">
                  <c:v>0.1566762100225593</c:v>
                </c:pt>
                <c:pt idx="67">
                  <c:v>7.0490828340950829E-2</c:v>
                </c:pt>
                <c:pt idx="68">
                  <c:v>2.1575557866893757E-2</c:v>
                </c:pt>
                <c:pt idx="69">
                  <c:v>3.7777329135983712E-3</c:v>
                </c:pt>
                <c:pt idx="70">
                  <c:v>6.6381088130147183E-4</c:v>
                </c:pt>
                <c:pt idx="71">
                  <c:v>1.1646152625035301E-4</c:v>
                </c:pt>
                <c:pt idx="72">
                  <c:v>2.0289426139536586E-5</c:v>
                </c:pt>
                <c:pt idx="73">
                  <c:v>3.5667208262520732E-6</c:v>
                </c:pt>
                <c:pt idx="74">
                  <c:v>6.2289799422158406E-7</c:v>
                </c:pt>
                <c:pt idx="75">
                  <c:v>9.6829478851397748E-8</c:v>
                </c:pt>
                <c:pt idx="76">
                  <c:v>2.9348395548279555E-9</c:v>
                </c:pt>
                <c:pt idx="77">
                  <c:v>3.0723353121575751E-11</c:v>
                </c:pt>
                <c:pt idx="78">
                  <c:v>2.7799814700987134E-22</c:v>
                </c:pt>
                <c:pt idx="79">
                  <c:v>2.3015963628946004E-44</c:v>
                </c:pt>
                <c:pt idx="80">
                  <c:v>1.6086993364042769E-88</c:v>
                </c:pt>
                <c:pt idx="81">
                  <c:v>8.2058575544923093E-177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DEF-440B-986D-95F3F6F23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015360"/>
        <c:axId val="657015936"/>
      </c:scatterChart>
      <c:valAx>
        <c:axId val="657015360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15936"/>
        <c:crossesAt val="1.0000000000000005E-7"/>
        <c:crossBetween val="midCat"/>
        <c:majorUnit val="10"/>
      </c:valAx>
      <c:valAx>
        <c:axId val="657015936"/>
        <c:scaling>
          <c:logBase val="10"/>
          <c:orientation val="minMax"/>
          <c:min val="1.0000000000000002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15360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power'!$E$475:$E$555</c:f>
              <c:numCache>
                <c:formatCode>0.00E+00</c:formatCode>
                <c:ptCount val="81"/>
                <c:pt idx="0">
                  <c:v>3.1250018613040794E-3</c:v>
                </c:pt>
                <c:pt idx="1">
                  <c:v>7.8489326322166986E-3</c:v>
                </c:pt>
                <c:pt idx="2">
                  <c:v>1.1043975158463344E-2</c:v>
                </c:pt>
                <c:pt idx="3">
                  <c:v>1.3988177100980858E-2</c:v>
                </c:pt>
                <c:pt idx="4">
                  <c:v>2.6129759920008454E-2</c:v>
                </c:pt>
                <c:pt idx="5">
                  <c:v>3.4838365218213097E-2</c:v>
                </c:pt>
                <c:pt idx="6">
                  <c:v>4.1076384705168834E-2</c:v>
                </c:pt>
                <c:pt idx="7">
                  <c:v>4.5450239192653154E-2</c:v>
                </c:pt>
                <c:pt idx="8">
                  <c:v>4.8462680127487369E-2</c:v>
                </c:pt>
                <c:pt idx="9">
                  <c:v>5.0564717095019689E-2</c:v>
                </c:pt>
                <c:pt idx="10">
                  <c:v>5.2183292740700125E-2</c:v>
                </c:pt>
                <c:pt idx="11">
                  <c:v>5.3629998712673939E-2</c:v>
                </c:pt>
                <c:pt idx="12">
                  <c:v>5.5805145473370808E-2</c:v>
                </c:pt>
                <c:pt idx="13">
                  <c:v>5.781567934928665E-2</c:v>
                </c:pt>
                <c:pt idx="14">
                  <c:v>5.9669743619608681E-2</c:v>
                </c:pt>
                <c:pt idx="15">
                  <c:v>6.1978452050184596E-2</c:v>
                </c:pt>
                <c:pt idx="16">
                  <c:v>6.3849259549327034E-2</c:v>
                </c:pt>
                <c:pt idx="17">
                  <c:v>6.5517919870151237E-2</c:v>
                </c:pt>
                <c:pt idx="18">
                  <c:v>6.6998480702844337E-2</c:v>
                </c:pt>
                <c:pt idx="19">
                  <c:v>6.8304762854598133E-2</c:v>
                </c:pt>
                <c:pt idx="20">
                  <c:v>6.9450363674342958E-2</c:v>
                </c:pt>
                <c:pt idx="21">
                  <c:v>7.0448657923774499E-2</c:v>
                </c:pt>
                <c:pt idx="22">
                  <c:v>7.1312797997813912E-2</c:v>
                </c:pt>
                <c:pt idx="23">
                  <c:v>7.2055713980131789E-2</c:v>
                </c:pt>
                <c:pt idx="24">
                  <c:v>7.2690113657055522E-2</c:v>
                </c:pt>
                <c:pt idx="25">
                  <c:v>7.3228482521031896E-2</c:v>
                </c:pt>
                <c:pt idx="26">
                  <c:v>7.368308377148397E-2</c:v>
                </c:pt>
                <c:pt idx="27">
                  <c:v>7.406595831502169E-2</c:v>
                </c:pt>
                <c:pt idx="28">
                  <c:v>7.4388924765493289E-2</c:v>
                </c:pt>
                <c:pt idx="29">
                  <c:v>7.4663579443997763E-2</c:v>
                </c:pt>
                <c:pt idx="30">
                  <c:v>7.4901296378887844E-2</c:v>
                </c:pt>
                <c:pt idx="31">
                  <c:v>7.5113227305770719E-2</c:v>
                </c:pt>
                <c:pt idx="32">
                  <c:v>7.5307847172724401E-2</c:v>
                </c:pt>
                <c:pt idx="33">
                  <c:v>7.5488573743095741E-2</c:v>
                </c:pt>
                <c:pt idx="34">
                  <c:v>7.5656333236656909E-2</c:v>
                </c:pt>
                <c:pt idx="35">
                  <c:v>7.5812051873180047E-2</c:v>
                </c:pt>
                <c:pt idx="36">
                  <c:v>7.5956655872437315E-2</c:v>
                </c:pt>
                <c:pt idx="37">
                  <c:v>7.6091071454200868E-2</c:v>
                </c:pt>
                <c:pt idx="38">
                  <c:v>7.6216224838242863E-2</c:v>
                </c:pt>
                <c:pt idx="39">
                  <c:v>7.6333042244335458E-2</c:v>
                </c:pt>
                <c:pt idx="40">
                  <c:v>7.6442449892250811E-2</c:v>
                </c:pt>
                <c:pt idx="41">
                  <c:v>7.6545374001761063E-2</c:v>
                </c:pt>
                <c:pt idx="42">
                  <c:v>7.6642740792638386E-2</c:v>
                </c:pt>
                <c:pt idx="43">
                  <c:v>7.6735476484654924E-2</c:v>
                </c:pt>
                <c:pt idx="44">
                  <c:v>7.6824507297582847E-2</c:v>
                </c:pt>
                <c:pt idx="45">
                  <c:v>7.6910759451194299E-2</c:v>
                </c:pt>
                <c:pt idx="46">
                  <c:v>7.6995159165261437E-2</c:v>
                </c:pt>
                <c:pt idx="47">
                  <c:v>7.7078632659556418E-2</c:v>
                </c:pt>
                <c:pt idx="48">
                  <c:v>7.7161156013607832E-2</c:v>
                </c:pt>
                <c:pt idx="49">
                  <c:v>7.7242254602725713E-2</c:v>
                </c:pt>
                <c:pt idx="50">
                  <c:v>7.7321953024768353E-2</c:v>
                </c:pt>
                <c:pt idx="51">
                  <c:v>7.7400275453619119E-2</c:v>
                </c:pt>
                <c:pt idx="52">
                  <c:v>7.7700387985425667E-2</c:v>
                </c:pt>
                <c:pt idx="53">
                  <c:v>7.798030534102432E-2</c:v>
                </c:pt>
                <c:pt idx="54">
                  <c:v>7.8241386494467047E-2</c:v>
                </c:pt>
                <c:pt idx="55">
                  <c:v>7.8484898971759587E-2</c:v>
                </c:pt>
                <c:pt idx="56">
                  <c:v>7.8712101388009797E-2</c:v>
                </c:pt>
                <c:pt idx="57">
                  <c:v>7.8924020036455156E-2</c:v>
                </c:pt>
                <c:pt idx="58">
                  <c:v>7.9121607009045802E-2</c:v>
                </c:pt>
                <c:pt idx="59">
                  <c:v>7.9305897956651009E-2</c:v>
                </c:pt>
                <c:pt idx="60">
                  <c:v>7.9477729828458743E-2</c:v>
                </c:pt>
                <c:pt idx="61">
                  <c:v>8.0184770018720791E-2</c:v>
                </c:pt>
                <c:pt idx="62">
                  <c:v>8.0683996709458111E-2</c:v>
                </c:pt>
                <c:pt idx="63">
                  <c:v>8.1302970810331068E-2</c:v>
                </c:pt>
                <c:pt idx="64">
                  <c:v>8.1611094780719207E-2</c:v>
                </c:pt>
                <c:pt idx="65">
                  <c:v>8.1764656538563921E-2</c:v>
                </c:pt>
                <c:pt idx="66">
                  <c:v>8.1868290927381543E-2</c:v>
                </c:pt>
                <c:pt idx="67">
                  <c:v>8.1921157610077719E-2</c:v>
                </c:pt>
                <c:pt idx="68">
                  <c:v>8.1930414205364205E-2</c:v>
                </c:pt>
                <c:pt idx="69">
                  <c:v>8.1932040744035817E-2</c:v>
                </c:pt>
                <c:pt idx="70">
                  <c:v>8.193232611021696E-2</c:v>
                </c:pt>
                <c:pt idx="71">
                  <c:v>8.1932375825485529E-2</c:v>
                </c:pt>
                <c:pt idx="72">
                  <c:v>8.1932384565036986E-2</c:v>
                </c:pt>
                <c:pt idx="73">
                  <c:v>8.1932386091326637E-2</c:v>
                </c:pt>
                <c:pt idx="74">
                  <c:v>8.1932386565850016E-2</c:v>
                </c:pt>
                <c:pt idx="75">
                  <c:v>8.1932386584547268E-2</c:v>
                </c:pt>
                <c:pt idx="76">
                  <c:v>8.1932386585646375E-2</c:v>
                </c:pt>
                <c:pt idx="77">
                  <c:v>8.1932386585646375E-2</c:v>
                </c:pt>
                <c:pt idx="78">
                  <c:v>8.1932386585646375E-2</c:v>
                </c:pt>
                <c:pt idx="79">
                  <c:v>8.1932386585646375E-2</c:v>
                </c:pt>
                <c:pt idx="80">
                  <c:v>8.1932386585646375E-2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97-4E0B-A6AF-FC3517CEF8A2}"/>
            </c:ext>
          </c:extLst>
        </c:ser>
        <c:ser>
          <c:idx val="1"/>
          <c:order val="1"/>
          <c:tx>
            <c:strRef>
              <c:f>'Ac225 Dose 200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power'!$F$475:$F$555</c:f>
              <c:numCache>
                <c:formatCode>0.00E+00</c:formatCode>
                <c:ptCount val="81"/>
                <c:pt idx="0">
                  <c:v>2.163525971780063E-3</c:v>
                </c:pt>
                <c:pt idx="1">
                  <c:v>5.4434979791926144E-3</c:v>
                </c:pt>
                <c:pt idx="2">
                  <c:v>7.6743028034314369E-3</c:v>
                </c:pt>
                <c:pt idx="3">
                  <c:v>9.7408206636550847E-3</c:v>
                </c:pt>
                <c:pt idx="4">
                  <c:v>1.8459449738292832E-2</c:v>
                </c:pt>
                <c:pt idx="5">
                  <c:v>2.5073300196485949E-2</c:v>
                </c:pt>
                <c:pt idx="6">
                  <c:v>3.019832044161401E-2</c:v>
                </c:pt>
                <c:pt idx="7">
                  <c:v>3.4206318104660183E-2</c:v>
                </c:pt>
                <c:pt idx="8">
                  <c:v>3.7403664291278435E-2</c:v>
                </c:pt>
                <c:pt idx="9">
                  <c:v>4.0064533800759784E-2</c:v>
                </c:pt>
                <c:pt idx="10">
                  <c:v>4.2450022971847162E-2</c:v>
                </c:pt>
                <c:pt idx="11">
                  <c:v>4.4751892541766529E-2</c:v>
                </c:pt>
                <c:pt idx="12">
                  <c:v>4.8396907950928998E-2</c:v>
                </c:pt>
                <c:pt idx="13">
                  <c:v>5.2000804904849381E-2</c:v>
                </c:pt>
                <c:pt idx="14">
                  <c:v>5.5569240095347902E-2</c:v>
                </c:pt>
                <c:pt idx="15">
                  <c:v>6.0426758973957703E-2</c:v>
                </c:pt>
                <c:pt idx="16">
                  <c:v>6.4800485343592312E-2</c:v>
                </c:pt>
                <c:pt idx="17">
                  <c:v>6.9140712754582098E-2</c:v>
                </c:pt>
                <c:pt idx="18">
                  <c:v>7.3452590445964389E-2</c:v>
                </c:pt>
                <c:pt idx="19">
                  <c:v>7.7740116935748962E-2</c:v>
                </c:pt>
                <c:pt idx="20">
                  <c:v>8.2006146733477739E-2</c:v>
                </c:pt>
                <c:pt idx="21">
                  <c:v>8.6252392219735005E-2</c:v>
                </c:pt>
                <c:pt idx="22">
                  <c:v>9.0479424173129916E-2</c:v>
                </c:pt>
                <c:pt idx="23">
                  <c:v>9.4686671918272486E-2</c:v>
                </c:pt>
                <c:pt idx="24">
                  <c:v>9.887242336736933E-2</c:v>
                </c:pt>
                <c:pt idx="25">
                  <c:v>0.10303382503192424</c:v>
                </c:pt>
                <c:pt idx="26">
                  <c:v>0.10716688202603236</c:v>
                </c:pt>
                <c:pt idx="27">
                  <c:v>0.11126645806730782</c:v>
                </c:pt>
                <c:pt idx="28">
                  <c:v>0.11532627547714501</c:v>
                </c:pt>
                <c:pt idx="29">
                  <c:v>0.11933891518079211</c:v>
                </c:pt>
                <c:pt idx="30">
                  <c:v>0.12329581670737179</c:v>
                </c:pt>
                <c:pt idx="31">
                  <c:v>0.12718727818988707</c:v>
                </c:pt>
                <c:pt idx="32">
                  <c:v>0.13100383612776323</c:v>
                </c:pt>
                <c:pt idx="33">
                  <c:v>0.13473808202395426</c:v>
                </c:pt>
                <c:pt idx="34">
                  <c:v>0.13838393793425108</c:v>
                </c:pt>
                <c:pt idx="35">
                  <c:v>0.14193549514202403</c:v>
                </c:pt>
                <c:pt idx="36">
                  <c:v>0.14538701415822297</c:v>
                </c:pt>
                <c:pt idx="37">
                  <c:v>0.14873292472137728</c:v>
                </c:pt>
                <c:pt idx="38">
                  <c:v>0.15196782579759577</c:v>
                </c:pt>
                <c:pt idx="39">
                  <c:v>0.15508648558056676</c:v>
                </c:pt>
                <c:pt idx="40">
                  <c:v>0.15808384149155807</c:v>
                </c:pt>
                <c:pt idx="41">
                  <c:v>0.16095500017941702</c:v>
                </c:pt>
                <c:pt idx="42">
                  <c:v>0.16369523752057039</c:v>
                </c:pt>
                <c:pt idx="43">
                  <c:v>0.16629999861902445</c:v>
                </c:pt>
                <c:pt idx="44">
                  <c:v>0.16876489780636497</c:v>
                </c:pt>
                <c:pt idx="45">
                  <c:v>0.17108571864175723</c:v>
                </c:pt>
                <c:pt idx="46">
                  <c:v>0.17325841391194594</c:v>
                </c:pt>
                <c:pt idx="47">
                  <c:v>0.17527910563125534</c:v>
                </c:pt>
                <c:pt idx="48">
                  <c:v>0.17720606790008492</c:v>
                </c:pt>
                <c:pt idx="49">
                  <c:v>0.17909976118342008</c:v>
                </c:pt>
                <c:pt idx="50">
                  <c:v>0.18096075985375673</c:v>
                </c:pt>
                <c:pt idx="51">
                  <c:v>0.18278962838356083</c:v>
                </c:pt>
                <c:pt idx="52">
                  <c:v>0.18979740856702015</c:v>
                </c:pt>
                <c:pt idx="53">
                  <c:v>0.19633362111956706</c:v>
                </c:pt>
                <c:pt idx="54">
                  <c:v>0.20242999877616547</c:v>
                </c:pt>
                <c:pt idx="55">
                  <c:v>0.20811613891341138</c:v>
                </c:pt>
                <c:pt idx="56">
                  <c:v>0.21342143083390547</c:v>
                </c:pt>
                <c:pt idx="57">
                  <c:v>0.21836983900647089</c:v>
                </c:pt>
                <c:pt idx="58">
                  <c:v>0.222983595262151</c:v>
                </c:pt>
                <c:pt idx="59">
                  <c:v>0.22728688257522864</c:v>
                </c:pt>
                <c:pt idx="60">
                  <c:v>0.23129924413471567</c:v>
                </c:pt>
                <c:pt idx="61">
                  <c:v>0.24780899200962803</c:v>
                </c:pt>
                <c:pt idx="62">
                  <c:v>0.2594661890261728</c:v>
                </c:pt>
                <c:pt idx="63">
                  <c:v>0.27391954894440529</c:v>
                </c:pt>
                <c:pt idx="64">
                  <c:v>0.2811144002914549</c:v>
                </c:pt>
                <c:pt idx="65">
                  <c:v>0.28470014540207561</c:v>
                </c:pt>
                <c:pt idx="66">
                  <c:v>0.28712006106474169</c:v>
                </c:pt>
                <c:pt idx="67">
                  <c:v>0.28835452498110448</c:v>
                </c:pt>
                <c:pt idx="68">
                  <c:v>0.2885706711867444</c:v>
                </c:pt>
                <c:pt idx="69">
                  <c:v>0.28860865169159672</c:v>
                </c:pt>
                <c:pt idx="70">
                  <c:v>0.28861531513699579</c:v>
                </c:pt>
                <c:pt idx="71">
                  <c:v>0.28861647601379015</c:v>
                </c:pt>
                <c:pt idx="72">
                  <c:v>0.2886166800867595</c:v>
                </c:pt>
                <c:pt idx="73">
                  <c:v>0.28861671572639869</c:v>
                </c:pt>
                <c:pt idx="74">
                  <c:v>0.28861672680676087</c:v>
                </c:pt>
                <c:pt idx="75">
                  <c:v>0.28861672724335119</c:v>
                </c:pt>
                <c:pt idx="76">
                  <c:v>0.28861672726901599</c:v>
                </c:pt>
                <c:pt idx="77">
                  <c:v>0.28861672726901599</c:v>
                </c:pt>
                <c:pt idx="78">
                  <c:v>0.28861672726901599</c:v>
                </c:pt>
                <c:pt idx="79">
                  <c:v>0.28861672726901599</c:v>
                </c:pt>
                <c:pt idx="80">
                  <c:v>0.28861672726901599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97-4E0B-A6AF-FC3517CEF8A2}"/>
            </c:ext>
          </c:extLst>
        </c:ser>
        <c:ser>
          <c:idx val="2"/>
          <c:order val="2"/>
          <c:tx>
            <c:strRef>
              <c:f>'Ac225 Dose 200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power'!$G$475:$G$555</c:f>
              <c:numCache>
                <c:formatCode>0.00E+00</c:formatCode>
                <c:ptCount val="81"/>
                <c:pt idx="0">
                  <c:v>1.2116971899071047E-3</c:v>
                </c:pt>
                <c:pt idx="1">
                  <c:v>3.0326808648716494E-3</c:v>
                </c:pt>
                <c:pt idx="2">
                  <c:v>4.248625627886385E-3</c:v>
                </c:pt>
                <c:pt idx="3">
                  <c:v>5.3564226895802475E-3</c:v>
                </c:pt>
                <c:pt idx="4">
                  <c:v>1.0122446265456237E-2</c:v>
                </c:pt>
                <c:pt idx="5">
                  <c:v>1.4058635216085118E-2</c:v>
                </c:pt>
                <c:pt idx="6">
                  <c:v>1.7494644735163149E-2</c:v>
                </c:pt>
                <c:pt idx="7">
                  <c:v>2.0569278585902198E-2</c:v>
                </c:pt>
                <c:pt idx="8">
                  <c:v>2.33834962794605E-2</c:v>
                </c:pt>
                <c:pt idx="9">
                  <c:v>2.6014352235623643E-2</c:v>
                </c:pt>
                <c:pt idx="10">
                  <c:v>2.8524493352221333E-2</c:v>
                </c:pt>
                <c:pt idx="11">
                  <c:v>3.0954778806597937E-2</c:v>
                </c:pt>
                <c:pt idx="12">
                  <c:v>3.4708029942593685E-2</c:v>
                </c:pt>
                <c:pt idx="13">
                  <c:v>3.8301866334547512E-2</c:v>
                </c:pt>
                <c:pt idx="14">
                  <c:v>4.1743916396263743E-2</c:v>
                </c:pt>
                <c:pt idx="15">
                  <c:v>4.6242493134640641E-2</c:v>
                </c:pt>
                <c:pt idx="16">
                  <c:v>5.010937550268578E-2</c:v>
                </c:pt>
                <c:pt idx="17">
                  <c:v>5.3778053405228371E-2</c:v>
                </c:pt>
                <c:pt idx="18">
                  <c:v>5.7261751376796712E-2</c:v>
                </c:pt>
                <c:pt idx="19">
                  <c:v>6.0573685172143107E-2</c:v>
                </c:pt>
                <c:pt idx="20">
                  <c:v>6.3727068192361971E-2</c:v>
                </c:pt>
                <c:pt idx="21">
                  <c:v>6.6735113207338714E-2</c:v>
                </c:pt>
                <c:pt idx="22">
                  <c:v>6.9611032817539331E-2</c:v>
                </c:pt>
                <c:pt idx="23">
                  <c:v>7.2368039577912158E-2</c:v>
                </c:pt>
                <c:pt idx="24">
                  <c:v>7.50193460311607E-2</c:v>
                </c:pt>
                <c:pt idx="25">
                  <c:v>7.7578164716688339E-2</c:v>
                </c:pt>
                <c:pt idx="26">
                  <c:v>8.0057708173007253E-2</c:v>
                </c:pt>
                <c:pt idx="27">
                  <c:v>8.2471188938388326E-2</c:v>
                </c:pt>
                <c:pt idx="28">
                  <c:v>8.4831819551036927E-2</c:v>
                </c:pt>
                <c:pt idx="29">
                  <c:v>8.715281254914059E-2</c:v>
                </c:pt>
                <c:pt idx="30">
                  <c:v>8.9447380470881965E-2</c:v>
                </c:pt>
                <c:pt idx="31">
                  <c:v>9.1728735854442342E-2</c:v>
                </c:pt>
                <c:pt idx="32">
                  <c:v>9.4007335423164889E-2</c:v>
                </c:pt>
                <c:pt idx="33">
                  <c:v>9.6288124270717076E-2</c:v>
                </c:pt>
                <c:pt idx="34">
                  <c:v>9.8573291675928598E-2</c:v>
                </c:pt>
                <c:pt idx="35">
                  <c:v>0.10086502691762911</c:v>
                </c:pt>
                <c:pt idx="36">
                  <c:v>0.10316551927464827</c:v>
                </c:pt>
                <c:pt idx="37">
                  <c:v>0.10547695802581576</c:v>
                </c:pt>
                <c:pt idx="38">
                  <c:v>0.10780153244996123</c:v>
                </c:pt>
                <c:pt idx="39">
                  <c:v>0.11014143182591435</c:v>
                </c:pt>
                <c:pt idx="40">
                  <c:v>0.11249884543250478</c:v>
                </c:pt>
                <c:pt idx="41">
                  <c:v>0.11487596254856219</c:v>
                </c:pt>
                <c:pt idx="42">
                  <c:v>0.11727497245291625</c:v>
                </c:pt>
                <c:pt idx="43">
                  <c:v>0.11969806442439661</c:v>
                </c:pt>
                <c:pt idx="44">
                  <c:v>0.12214742774183293</c:v>
                </c:pt>
                <c:pt idx="45">
                  <c:v>0.12462525168405489</c:v>
                </c:pt>
                <c:pt idx="46">
                  <c:v>0.12713372552989216</c:v>
                </c:pt>
                <c:pt idx="47">
                  <c:v>0.12967503855817439</c:v>
                </c:pt>
                <c:pt idx="48">
                  <c:v>0.13221123416858224</c:v>
                </c:pt>
                <c:pt idx="49">
                  <c:v>0.13470364238556862</c:v>
                </c:pt>
                <c:pt idx="50">
                  <c:v>0.13715301917671333</c:v>
                </c:pt>
                <c:pt idx="51">
                  <c:v>0.13956010747954739</c:v>
                </c:pt>
                <c:pt idx="52">
                  <c:v>0.14878348544988418</c:v>
                </c:pt>
                <c:pt idx="53">
                  <c:v>0.15738620375558887</c:v>
                </c:pt>
                <c:pt idx="54">
                  <c:v>0.16541002783463785</c:v>
                </c:pt>
                <c:pt idx="55">
                  <c:v>0.17289391264625201</c:v>
                </c:pt>
                <c:pt idx="56">
                  <c:v>0.17987653929044789</c:v>
                </c:pt>
                <c:pt idx="57">
                  <c:v>0.18638944890408024</c:v>
                </c:pt>
                <c:pt idx="58">
                  <c:v>0.19246190219101209</c:v>
                </c:pt>
                <c:pt idx="59">
                  <c:v>0.19812572787680535</c:v>
                </c:pt>
                <c:pt idx="60">
                  <c:v>0.2034066479753194</c:v>
                </c:pt>
                <c:pt idx="61">
                  <c:v>0.2251361601544688</c:v>
                </c:pt>
                <c:pt idx="62">
                  <c:v>0.24047892652891284</c:v>
                </c:pt>
                <c:pt idx="63">
                  <c:v>0.25950189785181865</c:v>
                </c:pt>
                <c:pt idx="64">
                  <c:v>0.26897149188544134</c:v>
                </c:pt>
                <c:pt idx="65">
                  <c:v>0.27369091538257168</c:v>
                </c:pt>
                <c:pt idx="66">
                  <c:v>0.27687591779828524</c:v>
                </c:pt>
                <c:pt idx="67">
                  <c:v>0.27850067299797465</c:v>
                </c:pt>
                <c:pt idx="68">
                  <c:v>0.27878515654330283</c:v>
                </c:pt>
                <c:pt idx="69">
                  <c:v>0.27883514506214713</c:v>
                </c:pt>
                <c:pt idx="70">
                  <c:v>0.27884391523956298</c:v>
                </c:pt>
                <c:pt idx="71">
                  <c:v>0.2788454431421471</c:v>
                </c:pt>
                <c:pt idx="72">
                  <c:v>0.27884571173535078</c:v>
                </c:pt>
                <c:pt idx="73">
                  <c:v>0.27884575864290984</c:v>
                </c:pt>
                <c:pt idx="74">
                  <c:v>0.27884577322646781</c:v>
                </c:pt>
                <c:pt idx="75">
                  <c:v>0.2788457738010916</c:v>
                </c:pt>
                <c:pt idx="76">
                  <c:v>0.27884577383487064</c:v>
                </c:pt>
                <c:pt idx="77">
                  <c:v>0.27884577383487064</c:v>
                </c:pt>
                <c:pt idx="78">
                  <c:v>0.27884577383487064</c:v>
                </c:pt>
                <c:pt idx="79">
                  <c:v>0.27884577383487064</c:v>
                </c:pt>
                <c:pt idx="80">
                  <c:v>0.27884577383487064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97-4E0B-A6AF-FC3517CEF8A2}"/>
            </c:ext>
          </c:extLst>
        </c:ser>
        <c:ser>
          <c:idx val="3"/>
          <c:order val="3"/>
          <c:tx>
            <c:strRef>
              <c:f>'Ac225 Dose 200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power'!$H$475:$H$555</c:f>
              <c:numCache>
                <c:formatCode>0.00E+00</c:formatCode>
                <c:ptCount val="81"/>
                <c:pt idx="0">
                  <c:v>1.6832807861853019E-3</c:v>
                </c:pt>
                <c:pt idx="1">
                  <c:v>4.2442444387154697E-3</c:v>
                </c:pt>
                <c:pt idx="2">
                  <c:v>5.9962237005730078E-3</c:v>
                </c:pt>
                <c:pt idx="3">
                  <c:v>7.6290737344910358E-3</c:v>
                </c:pt>
                <c:pt idx="4">
                  <c:v>1.5110535813361879E-2</c:v>
                </c:pt>
                <c:pt idx="5">
                  <c:v>2.2006855922270686E-2</c:v>
                </c:pt>
                <c:pt idx="6">
                  <c:v>2.8663373831703223E-2</c:v>
                </c:pt>
                <c:pt idx="7">
                  <c:v>3.517857537540045E-2</c:v>
                </c:pt>
                <c:pt idx="8">
                  <c:v>4.1604260783800522E-2</c:v>
                </c:pt>
                <c:pt idx="9">
                  <c:v>4.7959847060089114E-2</c:v>
                </c:pt>
                <c:pt idx="10">
                  <c:v>5.4245888740418184E-2</c:v>
                </c:pt>
                <c:pt idx="11">
                  <c:v>6.0451289396313231E-2</c:v>
                </c:pt>
                <c:pt idx="12">
                  <c:v>7.0182646910018034E-2</c:v>
                </c:pt>
                <c:pt idx="13">
                  <c:v>7.9639338039340951E-2</c:v>
                </c:pt>
                <c:pt idx="14">
                  <c:v>8.8783629821975948E-2</c:v>
                </c:pt>
                <c:pt idx="15">
                  <c:v>0.10078106344457712</c:v>
                </c:pt>
                <c:pt idx="16">
                  <c:v>0.11105532530272244</c:v>
                </c:pt>
                <c:pt idx="17">
                  <c:v>0.12067806138590068</c:v>
                </c:pt>
                <c:pt idx="18">
                  <c:v>0.12961408904673591</c:v>
                </c:pt>
                <c:pt idx="19">
                  <c:v>0.13783945521204699</c:v>
                </c:pt>
                <c:pt idx="20">
                  <c:v>0.14534145363295151</c:v>
                </c:pt>
                <c:pt idx="21">
                  <c:v>0.15211862952086336</c:v>
                </c:pt>
                <c:pt idx="22">
                  <c:v>0.15818078078300862</c:v>
                </c:pt>
                <c:pt idx="23">
                  <c:v>0.16354895834897473</c:v>
                </c:pt>
                <c:pt idx="24">
                  <c:v>0.16825546625626575</c:v>
                </c:pt>
                <c:pt idx="25">
                  <c:v>0.17234386167251226</c:v>
                </c:pt>
                <c:pt idx="26">
                  <c:v>0.17586895490118359</c:v>
                </c:pt>
                <c:pt idx="27">
                  <c:v>0.17889680938304239</c:v>
                </c:pt>
                <c:pt idx="28">
                  <c:v>0.18150474169651098</c:v>
                </c:pt>
                <c:pt idx="29">
                  <c:v>0.18378132155776283</c:v>
                </c:pt>
                <c:pt idx="30">
                  <c:v>0.18582637182074507</c:v>
                </c:pt>
                <c:pt idx="31">
                  <c:v>0.18775096847718398</c:v>
                </c:pt>
                <c:pt idx="32">
                  <c:v>0.18964681651352283</c:v>
                </c:pt>
                <c:pt idx="33">
                  <c:v>0.19155187472193175</c:v>
                </c:pt>
                <c:pt idx="34">
                  <c:v>0.19347535327448084</c:v>
                </c:pt>
                <c:pt idx="35">
                  <c:v>0.19542646234324018</c:v>
                </c:pt>
                <c:pt idx="36">
                  <c:v>0.19741441210027985</c:v>
                </c:pt>
                <c:pt idx="37">
                  <c:v>0.19944841271766994</c:v>
                </c:pt>
                <c:pt idx="38">
                  <c:v>0.20153767436748055</c:v>
                </c:pt>
                <c:pt idx="39">
                  <c:v>0.20369140722178172</c:v>
                </c:pt>
                <c:pt idx="40">
                  <c:v>0.20591882145264359</c:v>
                </c:pt>
                <c:pt idx="41">
                  <c:v>0.20822912723213621</c:v>
                </c:pt>
                <c:pt idx="42">
                  <c:v>0.21063153473232968</c:v>
                </c:pt>
                <c:pt idx="43">
                  <c:v>0.21313525412529405</c:v>
                </c:pt>
                <c:pt idx="44">
                  <c:v>0.21574949558309944</c:v>
                </c:pt>
                <c:pt idx="45">
                  <c:v>0.21848346927781592</c:v>
                </c:pt>
                <c:pt idx="46">
                  <c:v>0.22134638538151358</c:v>
                </c:pt>
                <c:pt idx="47">
                  <c:v>0.2243474540662625</c:v>
                </c:pt>
                <c:pt idx="48">
                  <c:v>0.22739337870870047</c:v>
                </c:pt>
                <c:pt idx="49">
                  <c:v>0.23038671549076073</c:v>
                </c:pt>
                <c:pt idx="50">
                  <c:v>0.23332837231571024</c:v>
                </c:pt>
                <c:pt idx="51">
                  <c:v>0.23621924143796513</c:v>
                </c:pt>
                <c:pt idx="52">
                  <c:v>0.24729635005335709</c:v>
                </c:pt>
                <c:pt idx="53">
                  <c:v>0.25762805773858732</c:v>
                </c:pt>
                <c:pt idx="54">
                  <c:v>0.26726452402244466</c:v>
                </c:pt>
                <c:pt idx="55">
                  <c:v>0.27625253310002401</c:v>
                </c:pt>
                <c:pt idx="56">
                  <c:v>0.28463854026651375</c:v>
                </c:pt>
                <c:pt idx="57">
                  <c:v>0.29246042585164955</c:v>
                </c:pt>
                <c:pt idx="58">
                  <c:v>0.29975333142676197</c:v>
                </c:pt>
                <c:pt idx="59">
                  <c:v>0.30655548271037547</c:v>
                </c:pt>
                <c:pt idx="60">
                  <c:v>0.31289777137170749</c:v>
                </c:pt>
                <c:pt idx="61">
                  <c:v>0.33899451893448046</c:v>
                </c:pt>
                <c:pt idx="62">
                  <c:v>0.35742090134414489</c:v>
                </c:pt>
                <c:pt idx="63">
                  <c:v>0.38026714273303813</c:v>
                </c:pt>
                <c:pt idx="64">
                  <c:v>0.39163995234698434</c:v>
                </c:pt>
                <c:pt idx="65">
                  <c:v>0.39730789383738785</c:v>
                </c:pt>
                <c:pt idx="66">
                  <c:v>0.40113302361225023</c:v>
                </c:pt>
                <c:pt idx="67">
                  <c:v>0.40308432495523588</c:v>
                </c:pt>
                <c:pt idx="68">
                  <c:v>0.40342598450133998</c:v>
                </c:pt>
                <c:pt idx="69">
                  <c:v>0.40348601980017967</c:v>
                </c:pt>
                <c:pt idx="70">
                  <c:v>0.40349655262320006</c:v>
                </c:pt>
                <c:pt idx="71">
                  <c:v>0.40349838760631934</c:v>
                </c:pt>
                <c:pt idx="72">
                  <c:v>0.40349871018185512</c:v>
                </c:pt>
                <c:pt idx="73">
                  <c:v>0.40349876651697747</c:v>
                </c:pt>
                <c:pt idx="74">
                  <c:v>0.40349878403156442</c:v>
                </c:pt>
                <c:pt idx="75">
                  <c:v>0.40349878472167711</c:v>
                </c:pt>
                <c:pt idx="76">
                  <c:v>0.4034987847622451</c:v>
                </c:pt>
                <c:pt idx="77">
                  <c:v>0.4034987847622451</c:v>
                </c:pt>
                <c:pt idx="78">
                  <c:v>0.4034987847622451</c:v>
                </c:pt>
                <c:pt idx="79">
                  <c:v>0.4034987847622451</c:v>
                </c:pt>
                <c:pt idx="80">
                  <c:v>0.4034987847622451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97-4E0B-A6AF-FC3517CEF8A2}"/>
            </c:ext>
          </c:extLst>
        </c:ser>
        <c:ser>
          <c:idx val="4"/>
          <c:order val="4"/>
          <c:tx>
            <c:strRef>
              <c:f>'Ac225 Dose 200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power'!$I$475:$I$555</c:f>
              <c:numCache>
                <c:formatCode>0.00E+00</c:formatCode>
                <c:ptCount val="81"/>
                <c:pt idx="0">
                  <c:v>1.7854525790702942E-3</c:v>
                </c:pt>
                <c:pt idx="1">
                  <c:v>4.4969421636183275E-3</c:v>
                </c:pt>
                <c:pt idx="2">
                  <c:v>6.3451023670014926E-3</c:v>
                </c:pt>
                <c:pt idx="3">
                  <c:v>8.0622770886485794E-3</c:v>
                </c:pt>
                <c:pt idx="4">
                  <c:v>1.5978146763185978E-2</c:v>
                </c:pt>
                <c:pt idx="5">
                  <c:v>2.3424331684133437E-2</c:v>
                </c:pt>
                <c:pt idx="6">
                  <c:v>3.0793801789278152E-2</c:v>
                </c:pt>
                <c:pt idx="7">
                  <c:v>3.8192320364401074E-2</c:v>
                </c:pt>
                <c:pt idx="8">
                  <c:v>4.5666735207604725E-2</c:v>
                </c:pt>
                <c:pt idx="9">
                  <c:v>5.3218603478445627E-2</c:v>
                </c:pt>
                <c:pt idx="10">
                  <c:v>6.0818046594327747E-2</c:v>
                </c:pt>
                <c:pt idx="11">
                  <c:v>6.842241766171063E-2</c:v>
                </c:pt>
                <c:pt idx="12">
                  <c:v>8.0531296665407953E-2</c:v>
                </c:pt>
                <c:pt idx="13">
                  <c:v>9.2513897312594864E-2</c:v>
                </c:pt>
                <c:pt idx="14">
                  <c:v>0.1043053457783346</c:v>
                </c:pt>
                <c:pt idx="15">
                  <c:v>0.12009124087323708</c:v>
                </c:pt>
                <c:pt idx="16">
                  <c:v>0.13391541072582219</c:v>
                </c:pt>
                <c:pt idx="17">
                  <c:v>0.14714459841097352</c:v>
                </c:pt>
                <c:pt idx="18">
                  <c:v>0.15970586530234909</c:v>
                </c:pt>
                <c:pt idx="19">
                  <c:v>0.17154174889803067</c:v>
                </c:pt>
                <c:pt idx="20">
                  <c:v>0.18261028518188904</c:v>
                </c:pt>
                <c:pt idx="21">
                  <c:v>0.19288501476216136</c:v>
                </c:pt>
                <c:pt idx="22">
                  <c:v>0.20235498454244971</c:v>
                </c:pt>
                <c:pt idx="23">
                  <c:v>0.21102474817301278</c:v>
                </c:pt>
                <c:pt idx="24">
                  <c:v>0.21891436617168675</c:v>
                </c:pt>
                <c:pt idx="25">
                  <c:v>0.2260594059560303</c:v>
                </c:pt>
                <c:pt idx="26">
                  <c:v>0.23251094185180621</c:v>
                </c:pt>
                <c:pt idx="27">
                  <c:v>0.23833555509520229</c:v>
                </c:pt>
                <c:pt idx="28">
                  <c:v>0.24361533383340861</c:v>
                </c:pt>
                <c:pt idx="29">
                  <c:v>0.24844787312476649</c:v>
                </c:pt>
                <c:pt idx="30">
                  <c:v>0.25294627493880673</c:v>
                </c:pt>
                <c:pt idx="31">
                  <c:v>0.25723914815625937</c:v>
                </c:pt>
                <c:pt idx="32">
                  <c:v>0.26143234897222672</c:v>
                </c:pt>
                <c:pt idx="33">
                  <c:v>0.26556555232895385</c:v>
                </c:pt>
                <c:pt idx="34">
                  <c:v>0.26964275805705673</c:v>
                </c:pt>
                <c:pt idx="35">
                  <c:v>0.27366796598715143</c:v>
                </c:pt>
                <c:pt idx="36">
                  <c:v>0.277645175949854</c:v>
                </c:pt>
                <c:pt idx="37">
                  <c:v>0.28157838777578037</c:v>
                </c:pt>
                <c:pt idx="38">
                  <c:v>0.28547160129554661</c:v>
                </c:pt>
                <c:pt idx="39">
                  <c:v>0.28932881633976876</c:v>
                </c:pt>
                <c:pt idx="40">
                  <c:v>0.29315403273906276</c:v>
                </c:pt>
                <c:pt idx="41">
                  <c:v>0.29695125032404468</c:v>
                </c:pt>
                <c:pt idx="42">
                  <c:v>0.3007244689253305</c:v>
                </c:pt>
                <c:pt idx="43">
                  <c:v>0.30447768837353628</c:v>
                </c:pt>
                <c:pt idx="44">
                  <c:v>0.30821490849927802</c:v>
                </c:pt>
                <c:pt idx="45">
                  <c:v>0.31194012913317171</c:v>
                </c:pt>
                <c:pt idx="46">
                  <c:v>0.31565735010583335</c:v>
                </c:pt>
                <c:pt idx="47">
                  <c:v>0.31937057124787899</c:v>
                </c:pt>
                <c:pt idx="48">
                  <c:v>0.32305074671593847</c:v>
                </c:pt>
                <c:pt idx="49">
                  <c:v>0.32666738398906586</c:v>
                </c:pt>
                <c:pt idx="50">
                  <c:v>0.33022158002261054</c:v>
                </c:pt>
                <c:pt idx="51">
                  <c:v>0.33371441286452147</c:v>
                </c:pt>
                <c:pt idx="52">
                  <c:v>0.34709810030557608</c:v>
                </c:pt>
                <c:pt idx="53">
                  <c:v>0.35958117248556032</c:v>
                </c:pt>
                <c:pt idx="54">
                  <c:v>0.37122423361797513</c:v>
                </c:pt>
                <c:pt idx="55">
                  <c:v>0.38208380973917822</c:v>
                </c:pt>
                <c:pt idx="56">
                  <c:v>0.39221602949901591</c:v>
                </c:pt>
                <c:pt idx="57">
                  <c:v>0.40166666102263249</c:v>
                </c:pt>
                <c:pt idx="58">
                  <c:v>0.41047816338695914</c:v>
                </c:pt>
                <c:pt idx="59">
                  <c:v>0.41869672202600255</c:v>
                </c:pt>
                <c:pt idx="60">
                  <c:v>0.42635966116034174</c:v>
                </c:pt>
                <c:pt idx="61">
                  <c:v>0.45789051679562331</c:v>
                </c:pt>
                <c:pt idx="62">
                  <c:v>0.4801538123362683</c:v>
                </c:pt>
                <c:pt idx="63">
                  <c:v>0.50775731109829736</c:v>
                </c:pt>
                <c:pt idx="64">
                  <c:v>0.52149827315658914</c:v>
                </c:pt>
                <c:pt idx="65">
                  <c:v>0.52834644626525928</c:v>
                </c:pt>
                <c:pt idx="66">
                  <c:v>0.53296808022279707</c:v>
                </c:pt>
                <c:pt idx="67">
                  <c:v>0.53532569972302857</c:v>
                </c:pt>
                <c:pt idx="68">
                  <c:v>0.53573850280504909</c:v>
                </c:pt>
                <c:pt idx="69">
                  <c:v>0.53581103921351081</c:v>
                </c:pt>
                <c:pt idx="70">
                  <c:v>0.535823765279136</c:v>
                </c:pt>
                <c:pt idx="71">
                  <c:v>0.53582598235954759</c:v>
                </c:pt>
                <c:pt idx="72">
                  <c:v>0.53582637210476869</c:v>
                </c:pt>
                <c:pt idx="73">
                  <c:v>0.53582644017051539</c:v>
                </c:pt>
                <c:pt idx="74">
                  <c:v>0.53582646133215295</c:v>
                </c:pt>
                <c:pt idx="75">
                  <c:v>0.5358264621659673</c:v>
                </c:pt>
                <c:pt idx="76">
                  <c:v>0.53582646221498276</c:v>
                </c:pt>
                <c:pt idx="77">
                  <c:v>0.53582646221498276</c:v>
                </c:pt>
                <c:pt idx="78">
                  <c:v>0.53582646221498276</c:v>
                </c:pt>
                <c:pt idx="79">
                  <c:v>0.53582646221498276</c:v>
                </c:pt>
                <c:pt idx="80">
                  <c:v>0.53582646221498276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97-4E0B-A6AF-FC3517CEF8A2}"/>
            </c:ext>
          </c:extLst>
        </c:ser>
        <c:ser>
          <c:idx val="5"/>
          <c:order val="5"/>
          <c:tx>
            <c:strRef>
              <c:f>'Ac225 Dose 200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power'!$J$475:$J$555</c:f>
              <c:numCache>
                <c:formatCode>0.00E+00</c:formatCode>
                <c:ptCount val="81"/>
                <c:pt idx="0">
                  <c:v>8.3710891547750296E-3</c:v>
                </c:pt>
                <c:pt idx="1">
                  <c:v>2.2384964438938677E-2</c:v>
                </c:pt>
                <c:pt idx="2">
                  <c:v>3.3701851726787461E-2</c:v>
                </c:pt>
                <c:pt idx="3">
                  <c:v>4.570438616882308E-2</c:v>
                </c:pt>
                <c:pt idx="4">
                  <c:v>0.1089624600425682</c:v>
                </c:pt>
                <c:pt idx="5">
                  <c:v>0.17443821811731064</c:v>
                </c:pt>
                <c:pt idx="6">
                  <c:v>0.24126357591525127</c:v>
                </c:pt>
                <c:pt idx="7">
                  <c:v>0.30939010765520447</c:v>
                </c:pt>
                <c:pt idx="8">
                  <c:v>0.37876504661545946</c:v>
                </c:pt>
                <c:pt idx="9">
                  <c:v>0.44940059675984467</c:v>
                </c:pt>
                <c:pt idx="10">
                  <c:v>0.52148420691977304</c:v>
                </c:pt>
                <c:pt idx="11">
                  <c:v>0.59525277960536849</c:v>
                </c:pt>
                <c:pt idx="12">
                  <c:v>0.71695376150975965</c:v>
                </c:pt>
                <c:pt idx="13">
                  <c:v>0.84305939529003937</c:v>
                </c:pt>
                <c:pt idx="14">
                  <c:v>0.97340479682521708</c:v>
                </c:pt>
                <c:pt idx="15">
                  <c:v>1.1591990725520978</c:v>
                </c:pt>
                <c:pt idx="16">
                  <c:v>1.3343578192931254</c:v>
                </c:pt>
                <c:pt idx="17">
                  <c:v>1.5150855282852524</c:v>
                </c:pt>
                <c:pt idx="18">
                  <c:v>1.7010113849183142</c:v>
                </c:pt>
                <c:pt idx="19">
                  <c:v>1.8917642236035463</c:v>
                </c:pt>
                <c:pt idx="20">
                  <c:v>2.0869727758422041</c:v>
                </c:pt>
                <c:pt idx="21">
                  <c:v>2.2862657430653139</c:v>
                </c:pt>
                <c:pt idx="22">
                  <c:v>2.4892718179433566</c:v>
                </c:pt>
                <c:pt idx="23">
                  <c:v>2.6956196906018537</c:v>
                </c:pt>
                <c:pt idx="24">
                  <c:v>2.9049380504289961</c:v>
                </c:pt>
                <c:pt idx="25">
                  <c:v>3.1168555865998395</c:v>
                </c:pt>
                <c:pt idx="26">
                  <c:v>3.3310009882279763</c:v>
                </c:pt>
                <c:pt idx="27">
                  <c:v>3.547002944409313</c:v>
                </c:pt>
                <c:pt idx="28">
                  <c:v>3.764490144234677</c:v>
                </c:pt>
                <c:pt idx="29">
                  <c:v>3.9830912767934401</c:v>
                </c:pt>
                <c:pt idx="30">
                  <c:v>4.2024350311745584</c:v>
                </c:pt>
                <c:pt idx="31">
                  <c:v>4.4221500964668685</c:v>
                </c:pt>
                <c:pt idx="32">
                  <c:v>4.6419482939764469</c:v>
                </c:pt>
                <c:pt idx="33">
                  <c:v>4.8617077094439072</c:v>
                </c:pt>
                <c:pt idx="34">
                  <c:v>5.0813895608271338</c:v>
                </c:pt>
                <c:pt idx="35">
                  <c:v>5.3009550660840103</c:v>
                </c:pt>
                <c:pt idx="36">
                  <c:v>5.5203654431724205</c:v>
                </c:pt>
                <c:pt idx="37">
                  <c:v>5.7395819100502479</c:v>
                </c:pt>
                <c:pt idx="38">
                  <c:v>5.9585656846753752</c:v>
                </c:pt>
                <c:pt idx="39">
                  <c:v>6.177277985005686</c:v>
                </c:pt>
                <c:pt idx="40">
                  <c:v>6.3956800289990641</c:v>
                </c:pt>
                <c:pt idx="41">
                  <c:v>6.6137330346133929</c:v>
                </c:pt>
                <c:pt idx="42">
                  <c:v>6.8313982198065561</c:v>
                </c:pt>
                <c:pt idx="43">
                  <c:v>7.0486368025364365</c:v>
                </c:pt>
                <c:pt idx="44">
                  <c:v>7.2654100007609177</c:v>
                </c:pt>
                <c:pt idx="45">
                  <c:v>7.4816790324378823</c:v>
                </c:pt>
                <c:pt idx="46">
                  <c:v>7.697405115525215</c:v>
                </c:pt>
                <c:pt idx="47">
                  <c:v>7.9125494679807984</c:v>
                </c:pt>
                <c:pt idx="48">
                  <c:v>8.1255386224910424</c:v>
                </c:pt>
                <c:pt idx="49">
                  <c:v>8.3348505212467305</c:v>
                </c:pt>
                <c:pt idx="50">
                  <c:v>8.540548650240428</c:v>
                </c:pt>
                <c:pt idx="51">
                  <c:v>8.7426954012040401</c:v>
                </c:pt>
                <c:pt idx="52">
                  <c:v>9.5172726725977519</c:v>
                </c:pt>
                <c:pt idx="53">
                  <c:v>10.239727080649965</c:v>
                </c:pt>
                <c:pt idx="54">
                  <c:v>10.913566077737707</c:v>
                </c:pt>
                <c:pt idx="55">
                  <c:v>11.542061092844769</c:v>
                </c:pt>
                <c:pt idx="56">
                  <c:v>12.128460556318648</c:v>
                </c:pt>
                <c:pt idx="57">
                  <c:v>12.675413285956923</c:v>
                </c:pt>
                <c:pt idx="58">
                  <c:v>13.185376589291623</c:v>
                </c:pt>
                <c:pt idx="59">
                  <c:v>13.661023435757267</c:v>
                </c:pt>
                <c:pt idx="60">
                  <c:v>14.104513954470757</c:v>
                </c:pt>
                <c:pt idx="61">
                  <c:v>15.929353650574791</c:v>
                </c:pt>
                <c:pt idx="62">
                  <c:v>17.217835826212458</c:v>
                </c:pt>
                <c:pt idx="63">
                  <c:v>18.815380811193616</c:v>
                </c:pt>
                <c:pt idx="64">
                  <c:v>19.610635253910747</c:v>
                </c:pt>
                <c:pt idx="65">
                  <c:v>20.006971410437693</c:v>
                </c:pt>
                <c:pt idx="66">
                  <c:v>20.274447219027557</c:v>
                </c:pt>
                <c:pt idx="67">
                  <c:v>20.410893806525717</c:v>
                </c:pt>
                <c:pt idx="68">
                  <c:v>20.434784672649318</c:v>
                </c:pt>
                <c:pt idx="69">
                  <c:v>20.43898269756513</c:v>
                </c:pt>
                <c:pt idx="70">
                  <c:v>20.439719215152749</c:v>
                </c:pt>
                <c:pt idx="71">
                  <c:v>20.439847528078705</c:v>
                </c:pt>
                <c:pt idx="72">
                  <c:v>20.439870084477398</c:v>
                </c:pt>
                <c:pt idx="73">
                  <c:v>20.439874023763984</c:v>
                </c:pt>
                <c:pt idx="74">
                  <c:v>20.439875248488001</c:v>
                </c:pt>
                <c:pt idx="75">
                  <c:v>20.439875296744784</c:v>
                </c:pt>
                <c:pt idx="76">
                  <c:v>20.439875299581541</c:v>
                </c:pt>
                <c:pt idx="77">
                  <c:v>20.439875299581541</c:v>
                </c:pt>
                <c:pt idx="78">
                  <c:v>20.439875299581541</c:v>
                </c:pt>
                <c:pt idx="79">
                  <c:v>20.439875299581541</c:v>
                </c:pt>
                <c:pt idx="80">
                  <c:v>20.439875299581541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97-4E0B-A6AF-FC3517CEF8A2}"/>
            </c:ext>
          </c:extLst>
        </c:ser>
        <c:ser>
          <c:idx val="6"/>
          <c:order val="6"/>
          <c:tx>
            <c:strRef>
              <c:f>'Ac225 Dose 200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power'!$K$475:$K$555</c:f>
              <c:numCache>
                <c:formatCode>0.00E+00</c:formatCode>
                <c:ptCount val="81"/>
                <c:pt idx="0">
                  <c:v>2.3074085539161733E-3</c:v>
                </c:pt>
                <c:pt idx="1">
                  <c:v>6.075062165648409E-3</c:v>
                </c:pt>
                <c:pt idx="2">
                  <c:v>9.0004368007417027E-3</c:v>
                </c:pt>
                <c:pt idx="3">
                  <c:v>1.2019634892650779E-2</c:v>
                </c:pt>
                <c:pt idx="4">
                  <c:v>2.7567277602054546E-2</c:v>
                </c:pt>
                <c:pt idx="5">
                  <c:v>4.3477761947636362E-2</c:v>
                </c:pt>
                <c:pt idx="6">
                  <c:v>5.9740094982476871E-2</c:v>
                </c:pt>
                <c:pt idx="7">
                  <c:v>7.6367474669384497E-2</c:v>
                </c:pt>
                <c:pt idx="8">
                  <c:v>9.3310275349534511E-2</c:v>
                </c:pt>
                <c:pt idx="9">
                  <c:v>0.11047419715061139</c:v>
                </c:pt>
                <c:pt idx="10">
                  <c:v>0.12774700744031295</c:v>
                </c:pt>
                <c:pt idx="11">
                  <c:v>0.14503485787346337</c:v>
                </c:pt>
                <c:pt idx="12">
                  <c:v>0.17264730614071047</c:v>
                </c:pt>
                <c:pt idx="13">
                  <c:v>0.20017313352759816</c:v>
                </c:pt>
                <c:pt idx="14">
                  <c:v>0.2275756913302413</c:v>
                </c:pt>
                <c:pt idx="15">
                  <c:v>0.26498285585701409</c:v>
                </c:pt>
                <c:pt idx="16">
                  <c:v>0.29865647404007245</c:v>
                </c:pt>
                <c:pt idx="17">
                  <c:v>0.3319550011105365</c:v>
                </c:pt>
                <c:pt idx="18">
                  <c:v>0.36483334191017397</c:v>
                </c:pt>
                <c:pt idx="19">
                  <c:v>0.39725637267488362</c:v>
                </c:pt>
                <c:pt idx="20">
                  <c:v>0.42919899282740342</c:v>
                </c:pt>
                <c:pt idx="21">
                  <c:v>0.46064613950886907</c:v>
                </c:pt>
                <c:pt idx="22">
                  <c:v>0.49159279164720121</c:v>
                </c:pt>
                <c:pt idx="23">
                  <c:v>0.52204397109433465</c:v>
                </c:pt>
                <c:pt idx="24">
                  <c:v>0.55201474294362607</c:v>
                </c:pt>
                <c:pt idx="25">
                  <c:v>0.58153021561832352</c:v>
                </c:pt>
                <c:pt idx="26">
                  <c:v>0.61062554089620691</c:v>
                </c:pt>
                <c:pt idx="27">
                  <c:v>0.63934591391644646</c:v>
                </c:pt>
                <c:pt idx="28">
                  <c:v>0.66774657318151009</c:v>
                </c:pt>
                <c:pt idx="29">
                  <c:v>0.69589280055769465</c:v>
                </c:pt>
                <c:pt idx="30">
                  <c:v>0.72385992127527343</c:v>
                </c:pt>
                <c:pt idx="31">
                  <c:v>0.75173330392853721</c:v>
                </c:pt>
                <c:pt idx="32">
                  <c:v>0.77958888235003709</c:v>
                </c:pt>
                <c:pt idx="33">
                  <c:v>0.80747032969680743</c:v>
                </c:pt>
                <c:pt idx="34">
                  <c:v>0.83540351489411913</c:v>
                </c:pt>
                <c:pt idx="35">
                  <c:v>0.86341430686724285</c:v>
                </c:pt>
                <c:pt idx="36">
                  <c:v>0.8915285745414494</c:v>
                </c:pt>
                <c:pt idx="37">
                  <c:v>0.91977218684200934</c:v>
                </c:pt>
                <c:pt idx="38">
                  <c:v>0.94817101269419346</c:v>
                </c:pt>
                <c:pt idx="39">
                  <c:v>0.97675092102327232</c:v>
                </c:pt>
                <c:pt idx="40">
                  <c:v>1.0055377807545167</c:v>
                </c:pt>
                <c:pt idx="41">
                  <c:v>1.0345574608131973</c:v>
                </c:pt>
                <c:pt idx="42">
                  <c:v>1.0638358301245849</c:v>
                </c:pt>
                <c:pt idx="43">
                  <c:v>1.0933987576139501</c:v>
                </c:pt>
                <c:pt idx="44">
                  <c:v>1.1232721122065636</c:v>
                </c:pt>
                <c:pt idx="45">
                  <c:v>1.1534817628276961</c:v>
                </c:pt>
                <c:pt idx="46">
                  <c:v>1.184053578402618</c:v>
                </c:pt>
                <c:pt idx="47">
                  <c:v>1.2150134278566005</c:v>
                </c:pt>
                <c:pt idx="48">
                  <c:v>1.2459047701787693</c:v>
                </c:pt>
                <c:pt idx="49">
                  <c:v>1.2762627737655394</c:v>
                </c:pt>
                <c:pt idx="50">
                  <c:v>1.3060966464450441</c:v>
                </c:pt>
                <c:pt idx="51">
                  <c:v>1.3354154373369571</c:v>
                </c:pt>
                <c:pt idx="52">
                  <c:v>1.4477579258576292</c:v>
                </c:pt>
                <c:pt idx="53">
                  <c:v>1.5525406622491549</c:v>
                </c:pt>
                <c:pt idx="54">
                  <c:v>1.6502723574471059</c:v>
                </c:pt>
                <c:pt idx="55">
                  <c:v>1.7414274902241371</c:v>
                </c:pt>
                <c:pt idx="56">
                  <c:v>1.8264772036959869</c:v>
                </c:pt>
                <c:pt idx="57">
                  <c:v>1.9058056748763728</c:v>
                </c:pt>
                <c:pt idx="58">
                  <c:v>1.9797693046737699</c:v>
                </c:pt>
                <c:pt idx="59">
                  <c:v>2.0487557729867545</c:v>
                </c:pt>
                <c:pt idx="60">
                  <c:v>2.1130783788101217</c:v>
                </c:pt>
                <c:pt idx="61">
                  <c:v>2.377747947854874</c:v>
                </c:pt>
                <c:pt idx="62">
                  <c:v>2.5646257447791387</c:v>
                </c:pt>
                <c:pt idx="63">
                  <c:v>2.7963291341822067</c:v>
                </c:pt>
                <c:pt idx="64">
                  <c:v>2.9116705809318768</c:v>
                </c:pt>
                <c:pt idx="65">
                  <c:v>2.9691540519286956</c:v>
                </c:pt>
                <c:pt idx="66">
                  <c:v>3.0079479838781795</c:v>
                </c:pt>
                <c:pt idx="67">
                  <c:v>3.0277378095751248</c:v>
                </c:pt>
                <c:pt idx="68">
                  <c:v>3.0312028729746876</c:v>
                </c:pt>
                <c:pt idx="69">
                  <c:v>3.0318117425908402</c:v>
                </c:pt>
                <c:pt idx="70">
                  <c:v>3.0319185650108729</c:v>
                </c:pt>
                <c:pt idx="71">
                  <c:v>3.0319371751533901</c:v>
                </c:pt>
                <c:pt idx="72">
                  <c:v>3.031940446669422</c:v>
                </c:pt>
                <c:pt idx="73">
                  <c:v>3.0319410180123652</c:v>
                </c:pt>
                <c:pt idx="74">
                  <c:v>3.0319411956428599</c:v>
                </c:pt>
                <c:pt idx="75">
                  <c:v>3.0319412026418866</c:v>
                </c:pt>
                <c:pt idx="76">
                  <c:v>3.0319412030533219</c:v>
                </c:pt>
                <c:pt idx="77">
                  <c:v>3.0319412030533219</c:v>
                </c:pt>
                <c:pt idx="78">
                  <c:v>3.0319412030533219</c:v>
                </c:pt>
                <c:pt idx="79">
                  <c:v>3.0319412030533219</c:v>
                </c:pt>
                <c:pt idx="80">
                  <c:v>3.0319412030533219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97-4E0B-A6AF-FC3517CEF8A2}"/>
            </c:ext>
          </c:extLst>
        </c:ser>
        <c:ser>
          <c:idx val="7"/>
          <c:order val="7"/>
          <c:tx>
            <c:strRef>
              <c:f>'Ac225 Dose 200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power'!$L$475:$L$555</c:f>
              <c:numCache>
                <c:formatCode>0.00E+00</c:formatCode>
                <c:ptCount val="81"/>
                <c:pt idx="0">
                  <c:v>1.9664252229702095E-4</c:v>
                </c:pt>
                <c:pt idx="1">
                  <c:v>5.4436361121809325E-4</c:v>
                </c:pt>
                <c:pt idx="2">
                  <c:v>8.4821551115708111E-4</c:v>
                </c:pt>
                <c:pt idx="3">
                  <c:v>1.1867464151998715E-3</c:v>
                </c:pt>
                <c:pt idx="4">
                  <c:v>2.9893894538642251E-3</c:v>
                </c:pt>
                <c:pt idx="5">
                  <c:v>4.8062312043716943E-3</c:v>
                </c:pt>
                <c:pt idx="6">
                  <c:v>6.6050669903215276E-3</c:v>
                </c:pt>
                <c:pt idx="7">
                  <c:v>8.4003938478342879E-3</c:v>
                </c:pt>
                <c:pt idx="8">
                  <c:v>1.01982291463828E-2</c:v>
                </c:pt>
                <c:pt idx="9">
                  <c:v>1.1999094944363905E-2</c:v>
                </c:pt>
                <c:pt idx="10">
                  <c:v>1.380135627818445E-2</c:v>
                </c:pt>
                <c:pt idx="11">
                  <c:v>1.5602224615698743E-2</c:v>
                </c:pt>
                <c:pt idx="12">
                  <c:v>1.8473568335309033E-2</c:v>
                </c:pt>
                <c:pt idx="13">
                  <c:v>2.1323877828125483E-2</c:v>
                </c:pt>
                <c:pt idx="14">
                  <c:v>2.414269652267674E-2</c:v>
                </c:pt>
                <c:pt idx="15">
                  <c:v>2.79483640698358E-2</c:v>
                </c:pt>
                <c:pt idx="16">
                  <c:v>3.132161534452238E-2</c:v>
                </c:pt>
                <c:pt idx="17">
                  <c:v>3.4597259070178389E-2</c:v>
                </c:pt>
                <c:pt idx="18">
                  <c:v>3.7763383800059849E-2</c:v>
                </c:pt>
                <c:pt idx="19">
                  <c:v>4.081063151501909E-2</c:v>
                </c:pt>
                <c:pt idx="20">
                  <c:v>4.373220296142747E-2</c:v>
                </c:pt>
                <c:pt idx="21">
                  <c:v>4.6523859130405916E-2</c:v>
                </c:pt>
                <c:pt idx="22">
                  <c:v>4.918392166548035E-2</c:v>
                </c:pt>
                <c:pt idx="23">
                  <c:v>5.1713272974381948E-2</c:v>
                </c:pt>
                <c:pt idx="24">
                  <c:v>5.4115356259565657E-2</c:v>
                </c:pt>
                <c:pt idx="25">
                  <c:v>5.6396175526504361E-2</c:v>
                </c:pt>
                <c:pt idx="26">
                  <c:v>5.8564295585934865E-2</c:v>
                </c:pt>
                <c:pt idx="27">
                  <c:v>6.0630842054463986E-2</c:v>
                </c:pt>
                <c:pt idx="28">
                  <c:v>6.2609501354731673E-2</c:v>
                </c:pt>
                <c:pt idx="29">
                  <c:v>6.4516520715454773E-2</c:v>
                </c:pt>
                <c:pt idx="30">
                  <c:v>6.6370708171438808E-2</c:v>
                </c:pt>
                <c:pt idx="31">
                  <c:v>6.8193432563581111E-2</c:v>
                </c:pt>
                <c:pt idx="32">
                  <c:v>7.0002232004259021E-2</c:v>
                </c:pt>
                <c:pt idx="33">
                  <c:v>7.1803568740686427E-2</c:v>
                </c:pt>
                <c:pt idx="34">
                  <c:v>7.3597940286480035E-2</c:v>
                </c:pt>
                <c:pt idx="35">
                  <c:v>7.5385844155256551E-2</c:v>
                </c:pt>
                <c:pt idx="36">
                  <c:v>7.7167777860632669E-2</c:v>
                </c:pt>
                <c:pt idx="37">
                  <c:v>7.8944238916225096E-2</c:v>
                </c:pt>
                <c:pt idx="38">
                  <c:v>8.0715724835650537E-2</c:v>
                </c:pt>
                <c:pt idx="39">
                  <c:v>8.2482733132525687E-2</c:v>
                </c:pt>
                <c:pt idx="40">
                  <c:v>8.4245761320467238E-2</c:v>
                </c:pt>
                <c:pt idx="41">
                  <c:v>8.6005306913091897E-2</c:v>
                </c:pt>
                <c:pt idx="42">
                  <c:v>8.7761867424016357E-2</c:v>
                </c:pt>
                <c:pt idx="43">
                  <c:v>8.9515940366857324E-2</c:v>
                </c:pt>
                <c:pt idx="44">
                  <c:v>9.1268023255231492E-2</c:v>
                </c:pt>
                <c:pt idx="45">
                  <c:v>9.3018613602755568E-2</c:v>
                </c:pt>
                <c:pt idx="46">
                  <c:v>9.4768208923046243E-2</c:v>
                </c:pt>
                <c:pt idx="47">
                  <c:v>9.6517306729720212E-2</c:v>
                </c:pt>
                <c:pt idx="48">
                  <c:v>9.8251182160437905E-2</c:v>
                </c:pt>
                <c:pt idx="49">
                  <c:v>9.9955122248109846E-2</c:v>
                </c:pt>
                <c:pt idx="50">
                  <c:v>0.10162964381155226</c:v>
                </c:pt>
                <c:pt idx="51">
                  <c:v>0.10327525476156127</c:v>
                </c:pt>
                <c:pt idx="52">
                  <c:v>0.10958083639152788</c:v>
                </c:pt>
                <c:pt idx="53">
                  <c:v>0.11546210274434203</c:v>
                </c:pt>
                <c:pt idx="54">
                  <c:v>0.12094760684898272</c:v>
                </c:pt>
                <c:pt idx="55">
                  <c:v>0.12606398034475275</c:v>
                </c:pt>
                <c:pt idx="56">
                  <c:v>0.1308376676465374</c:v>
                </c:pt>
                <c:pt idx="57">
                  <c:v>0.135290231918481</c:v>
                </c:pt>
                <c:pt idx="58">
                  <c:v>0.13944167730194604</c:v>
                </c:pt>
                <c:pt idx="59">
                  <c:v>0.1433137635716977</c:v>
                </c:pt>
                <c:pt idx="60">
                  <c:v>0.14692407563628024</c:v>
                </c:pt>
                <c:pt idx="61">
                  <c:v>0.1617795020609199</c:v>
                </c:pt>
                <c:pt idx="62">
                  <c:v>0.17226861636532168</c:v>
                </c:pt>
                <c:pt idx="63">
                  <c:v>0.1852737104758384</c:v>
                </c:pt>
                <c:pt idx="64">
                  <c:v>0.19174761823216038</c:v>
                </c:pt>
                <c:pt idx="65">
                  <c:v>0.19497406197145464</c:v>
                </c:pt>
                <c:pt idx="66">
                  <c:v>0.19715149553088507</c:v>
                </c:pt>
                <c:pt idx="67">
                  <c:v>0.1982622628195404</c:v>
                </c:pt>
                <c:pt idx="68">
                  <c:v>0.1984567505899883</c:v>
                </c:pt>
                <c:pt idx="69">
                  <c:v>0.19849092534539217</c:v>
                </c:pt>
                <c:pt idx="70">
                  <c:v>0.1984969210955157</c:v>
                </c:pt>
                <c:pt idx="71">
                  <c:v>0.19849796564931127</c:v>
                </c:pt>
                <c:pt idx="72">
                  <c:v>0.19849814927361642</c:v>
                </c:pt>
                <c:pt idx="73">
                  <c:v>0.19849818134206723</c:v>
                </c:pt>
                <c:pt idx="74">
                  <c:v>0.1984981913121471</c:v>
                </c:pt>
                <c:pt idx="75">
                  <c:v>0.19849819170498986</c:v>
                </c:pt>
                <c:pt idx="76">
                  <c:v>0.19849819172808297</c:v>
                </c:pt>
                <c:pt idx="77">
                  <c:v>0.19849819172808297</c:v>
                </c:pt>
                <c:pt idx="78">
                  <c:v>0.19849819172808297</c:v>
                </c:pt>
                <c:pt idx="79">
                  <c:v>0.19849819172808297</c:v>
                </c:pt>
                <c:pt idx="80">
                  <c:v>0.19849819172808297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97-4E0B-A6AF-FC3517CEF8A2}"/>
            </c:ext>
          </c:extLst>
        </c:ser>
        <c:ser>
          <c:idx val="8"/>
          <c:order val="8"/>
          <c:tx>
            <c:strRef>
              <c:f>'Ac225 Dose 200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power'!$M$475:$M$555</c:f>
              <c:numCache>
                <c:formatCode>0.00E+00</c:formatCode>
                <c:ptCount val="81"/>
                <c:pt idx="0">
                  <c:v>3.9275181545212509E-4</c:v>
                </c:pt>
                <c:pt idx="1">
                  <c:v>1.0023451359863823E-3</c:v>
                </c:pt>
                <c:pt idx="2">
                  <c:v>1.4357440727341972E-3</c:v>
                </c:pt>
                <c:pt idx="3">
                  <c:v>1.8534600570218013E-3</c:v>
                </c:pt>
                <c:pt idx="4">
                  <c:v>3.8397937436739677E-3</c:v>
                </c:pt>
                <c:pt idx="5">
                  <c:v>5.7315423373171526E-3</c:v>
                </c:pt>
                <c:pt idx="6">
                  <c:v>7.5938445590884932E-3</c:v>
                </c:pt>
                <c:pt idx="7">
                  <c:v>9.4509346698854711E-3</c:v>
                </c:pt>
                <c:pt idx="8">
                  <c:v>1.1314417576548769E-2</c:v>
                </c:pt>
                <c:pt idx="9">
                  <c:v>1.3186743031247963E-2</c:v>
                </c:pt>
                <c:pt idx="10">
                  <c:v>1.5064757366700961E-2</c:v>
                </c:pt>
                <c:pt idx="11">
                  <c:v>1.6942920869488457E-2</c:v>
                </c:pt>
                <c:pt idx="12">
                  <c:v>1.9940291016239103E-2</c:v>
                </c:pt>
                <c:pt idx="13">
                  <c:v>2.2922375206326319E-2</c:v>
                </c:pt>
                <c:pt idx="14">
                  <c:v>2.5881954763785776E-2</c:v>
                </c:pt>
                <c:pt idx="15">
                  <c:v>2.9901436613150714E-2</c:v>
                </c:pt>
                <c:pt idx="16">
                  <c:v>3.3494133599789595E-2</c:v>
                </c:pt>
                <c:pt idx="17">
                  <c:v>3.7017636321817114E-2</c:v>
                </c:pt>
                <c:pt idx="18">
                  <c:v>4.0463616946755473E-2</c:v>
                </c:pt>
                <c:pt idx="19">
                  <c:v>4.3825592900242134E-2</c:v>
                </c:pt>
                <c:pt idx="20">
                  <c:v>4.7098932464728994E-2</c:v>
                </c:pt>
                <c:pt idx="21">
                  <c:v>5.0280856341313157E-2</c:v>
                </c:pt>
                <c:pt idx="22">
                  <c:v>5.3370438083841357E-2</c:v>
                </c:pt>
                <c:pt idx="23">
                  <c:v>5.6368604219208397E-2</c:v>
                </c:pt>
                <c:pt idx="24">
                  <c:v>5.9278134280600532E-2</c:v>
                </c:pt>
                <c:pt idx="25">
                  <c:v>6.21036608166586E-2</c:v>
                </c:pt>
                <c:pt idx="26">
                  <c:v>6.4851669393999237E-2</c:v>
                </c:pt>
                <c:pt idx="27">
                  <c:v>6.753049859790744E-2</c:v>
                </c:pt>
                <c:pt idx="28">
                  <c:v>7.0150340032526598E-2</c:v>
                </c:pt>
                <c:pt idx="29">
                  <c:v>7.2723238320910641E-2</c:v>
                </c:pt>
                <c:pt idx="30">
                  <c:v>7.5263091105038274E-2</c:v>
                </c:pt>
                <c:pt idx="31">
                  <c:v>7.778564904581696E-2</c:v>
                </c:pt>
                <c:pt idx="32">
                  <c:v>8.0303761037418098E-2</c:v>
                </c:pt>
                <c:pt idx="33">
                  <c:v>8.2822001748634744E-2</c:v>
                </c:pt>
                <c:pt idx="34">
                  <c:v>8.5340499899082434E-2</c:v>
                </c:pt>
                <c:pt idx="35">
                  <c:v>8.785938420837669E-2</c:v>
                </c:pt>
                <c:pt idx="36">
                  <c:v>9.0378783396133033E-2</c:v>
                </c:pt>
                <c:pt idx="37">
                  <c:v>9.2898826181967001E-2</c:v>
                </c:pt>
                <c:pt idx="38">
                  <c:v>9.54196412854941E-2</c:v>
                </c:pt>
                <c:pt idx="39">
                  <c:v>9.7941357426329867E-2</c:v>
                </c:pt>
                <c:pt idx="40">
                  <c:v>0.10046410332408982</c:v>
                </c:pt>
                <c:pt idx="41">
                  <c:v>0.10298800769838949</c:v>
                </c:pt>
                <c:pt idx="42">
                  <c:v>0.10551319926884439</c:v>
                </c:pt>
                <c:pt idx="43">
                  <c:v>0.10803980675507005</c:v>
                </c:pt>
                <c:pt idx="44">
                  <c:v>0.110567958876682</c:v>
                </c:pt>
                <c:pt idx="45">
                  <c:v>0.11309778435329575</c:v>
                </c:pt>
                <c:pt idx="46">
                  <c:v>0.11562941190452683</c:v>
                </c:pt>
                <c:pt idx="47">
                  <c:v>0.11816297024999077</c:v>
                </c:pt>
                <c:pt idx="48">
                  <c:v>0.12067564664103399</c:v>
                </c:pt>
                <c:pt idx="49">
                  <c:v>0.12314494169775742</c:v>
                </c:pt>
                <c:pt idx="50">
                  <c:v>0.12557160437733234</c:v>
                </c:pt>
                <c:pt idx="51">
                  <c:v>0.12795637072771443</c:v>
                </c:pt>
                <c:pt idx="52">
                  <c:v>0.13709421639570152</c:v>
                </c:pt>
                <c:pt idx="53">
                  <c:v>0.14561715803980574</c:v>
                </c:pt>
                <c:pt idx="54">
                  <c:v>0.15356657378935359</c:v>
                </c:pt>
                <c:pt idx="55">
                  <c:v>0.16098105735767967</c:v>
                </c:pt>
                <c:pt idx="56">
                  <c:v>0.16789893113852689</c:v>
                </c:pt>
                <c:pt idx="57">
                  <c:v>0.17435144377438808</c:v>
                </c:pt>
                <c:pt idx="58">
                  <c:v>0.18036758462218833</c:v>
                </c:pt>
                <c:pt idx="59">
                  <c:v>0.18597888724619543</c:v>
                </c:pt>
                <c:pt idx="60">
                  <c:v>0.19121083512910655</c:v>
                </c:pt>
                <c:pt idx="61">
                  <c:v>0.21273884031032139</c:v>
                </c:pt>
                <c:pt idx="62">
                  <c:v>0.2279393266940028</c:v>
                </c:pt>
                <c:pt idx="63">
                  <c:v>0.24678588992217224</c:v>
                </c:pt>
                <c:pt idx="64">
                  <c:v>0.25616766838728872</c:v>
                </c:pt>
                <c:pt idx="65">
                  <c:v>0.26084332666534515</c:v>
                </c:pt>
                <c:pt idx="66">
                  <c:v>0.26399879320055142</c:v>
                </c:pt>
                <c:pt idx="67">
                  <c:v>0.26560848135501824</c:v>
                </c:pt>
                <c:pt idx="68">
                  <c:v>0.26589032676357149</c:v>
                </c:pt>
                <c:pt idx="69">
                  <c:v>0.26593985171764356</c:v>
                </c:pt>
                <c:pt idx="70">
                  <c:v>0.26594854056547834</c:v>
                </c:pt>
                <c:pt idx="71">
                  <c:v>0.26595005429917268</c:v>
                </c:pt>
                <c:pt idx="72">
                  <c:v>0.26595032040159744</c:v>
                </c:pt>
                <c:pt idx="73">
                  <c:v>0.26595036687416279</c:v>
                </c:pt>
                <c:pt idx="74">
                  <c:v>0.26595038132248122</c:v>
                </c:pt>
                <c:pt idx="75">
                  <c:v>0.26595038189177628</c:v>
                </c:pt>
                <c:pt idx="76">
                  <c:v>0.26595038192524206</c:v>
                </c:pt>
                <c:pt idx="77">
                  <c:v>0.26595038192524206</c:v>
                </c:pt>
                <c:pt idx="78">
                  <c:v>0.26595038192524206</c:v>
                </c:pt>
                <c:pt idx="79">
                  <c:v>0.26595038192524206</c:v>
                </c:pt>
                <c:pt idx="80">
                  <c:v>0.26595038192524206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097-4E0B-A6AF-FC3517CEF8A2}"/>
            </c:ext>
          </c:extLst>
        </c:ser>
        <c:ser>
          <c:idx val="9"/>
          <c:order val="9"/>
          <c:tx>
            <c:strRef>
              <c:f>'Ac225 Dose 200 nCi R power'!$N$473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power'!$N$475:$N$555</c:f>
              <c:numCache>
                <c:formatCode>0.00E+00</c:formatCode>
                <c:ptCount val="81"/>
                <c:pt idx="0">
                  <c:v>3.2846310453437842E-4</c:v>
                </c:pt>
                <c:pt idx="1">
                  <c:v>9.8772159871111801E-4</c:v>
                </c:pt>
                <c:pt idx="2">
                  <c:v>1.6600367436737796E-3</c:v>
                </c:pt>
                <c:pt idx="3">
                  <c:v>2.4785231606847084E-3</c:v>
                </c:pt>
                <c:pt idx="4">
                  <c:v>7.0714852018191748E-3</c:v>
                </c:pt>
                <c:pt idx="5">
                  <c:v>1.1772060362007824E-2</c:v>
                </c:pt>
                <c:pt idx="6">
                  <c:v>1.6402660493757243E-2</c:v>
                </c:pt>
                <c:pt idx="7">
                  <c:v>2.1012613808458879E-2</c:v>
                </c:pt>
                <c:pt idx="8">
                  <c:v>2.562863534969578E-2</c:v>
                </c:pt>
                <c:pt idx="9">
                  <c:v>3.0263052792430533E-2</c:v>
                </c:pt>
                <c:pt idx="10">
                  <c:v>3.4922583834640988E-2</c:v>
                </c:pt>
                <c:pt idx="11">
                  <c:v>3.96100945830433E-2</c:v>
                </c:pt>
                <c:pt idx="12">
                  <c:v>4.717117374981443E-2</c:v>
                </c:pt>
                <c:pt idx="13">
                  <c:v>5.4807395442339639E-2</c:v>
                </c:pt>
                <c:pt idx="14">
                  <c:v>6.2517063437699472E-2</c:v>
                </c:pt>
                <c:pt idx="15">
                  <c:v>7.3232294153935992E-2</c:v>
                </c:pt>
                <c:pt idx="16">
                  <c:v>8.3082570578284026E-2</c:v>
                </c:pt>
                <c:pt idx="17">
                  <c:v>9.3030104391708196E-2</c:v>
                </c:pt>
                <c:pt idx="18">
                  <c:v>0.10306843770711313</c:v>
                </c:pt>
                <c:pt idx="19">
                  <c:v>0.11319109220620958</c:v>
                </c:pt>
                <c:pt idx="20">
                  <c:v>0.12339158372845549</c:v>
                </c:pt>
                <c:pt idx="21">
                  <c:v>0.13366342644421267</c:v>
                </c:pt>
                <c:pt idx="22">
                  <c:v>0.14400013404730672</c:v>
                </c:pt>
                <c:pt idx="23">
                  <c:v>0.15439522009561529</c:v>
                </c:pt>
                <c:pt idx="24">
                  <c:v>0.16484219810826278</c:v>
                </c:pt>
                <c:pt idx="25">
                  <c:v>0.1753345815933324</c:v>
                </c:pt>
                <c:pt idx="26">
                  <c:v>0.18586588405576396</c:v>
                </c:pt>
                <c:pt idx="27">
                  <c:v>0.19642961899960296</c:v>
                </c:pt>
                <c:pt idx="28">
                  <c:v>0.2070192999286406</c:v>
                </c:pt>
                <c:pt idx="29">
                  <c:v>0.2176284403465959</c:v>
                </c:pt>
                <c:pt idx="30">
                  <c:v>0.2282505537571673</c:v>
                </c:pt>
                <c:pt idx="31">
                  <c:v>0.23887915366404744</c:v>
                </c:pt>
                <c:pt idx="32">
                  <c:v>0.24950378136273405</c:v>
                </c:pt>
                <c:pt idx="33">
                  <c:v>0.26010641229540593</c:v>
                </c:pt>
                <c:pt idx="34">
                  <c:v>0.27066599610371878</c:v>
                </c:pt>
                <c:pt idx="35">
                  <c:v>0.28116261811853249</c:v>
                </c:pt>
                <c:pt idx="36">
                  <c:v>0.29157749935991145</c:v>
                </c:pt>
                <c:pt idx="37">
                  <c:v>0.30189299653712426</c:v>
                </c:pt>
                <c:pt idx="38">
                  <c:v>0.31209260204864392</c:v>
                </c:pt>
                <c:pt idx="39">
                  <c:v>0.32216094398214773</c:v>
                </c:pt>
                <c:pt idx="40">
                  <c:v>0.33208378611451733</c:v>
                </c:pt>
                <c:pt idx="41">
                  <c:v>0.34184802791183877</c:v>
                </c:pt>
                <c:pt idx="42">
                  <c:v>0.35144170452940243</c:v>
                </c:pt>
                <c:pt idx="43">
                  <c:v>0.360853986811703</c:v>
                </c:pt>
                <c:pt idx="44">
                  <c:v>0.37007518129243944</c:v>
                </c:pt>
                <c:pt idx="45">
                  <c:v>0.37909673019451517</c:v>
                </c:pt>
                <c:pt idx="46">
                  <c:v>0.38791121143003787</c:v>
                </c:pt>
                <c:pt idx="47">
                  <c:v>0.39651233860031959</c:v>
                </c:pt>
                <c:pt idx="48">
                  <c:v>0.40493204317559611</c:v>
                </c:pt>
                <c:pt idx="49">
                  <c:v>0.41320638163036622</c:v>
                </c:pt>
                <c:pt idx="50">
                  <c:v>0.42133786363843606</c:v>
                </c:pt>
                <c:pt idx="51">
                  <c:v>0.42932895561623796</c:v>
                </c:pt>
                <c:pt idx="52">
                  <c:v>0.45994887995395906</c:v>
                </c:pt>
                <c:pt idx="53">
                  <c:v>0.48850832796384985</c:v>
                </c:pt>
                <c:pt idx="54">
                  <c:v>0.51514595324493684</c:v>
                </c:pt>
                <c:pt idx="55">
                  <c:v>0.53999107912190203</c:v>
                </c:pt>
                <c:pt idx="56">
                  <c:v>0.56317211975706383</c:v>
                </c:pt>
                <c:pt idx="57">
                  <c:v>0.58479378594370468</c:v>
                </c:pt>
                <c:pt idx="58">
                  <c:v>0.6049532178555479</c:v>
                </c:pt>
                <c:pt idx="59">
                  <c:v>0.62375608102767255</c:v>
                </c:pt>
                <c:pt idx="60">
                  <c:v>0.64128776783158514</c:v>
                </c:pt>
                <c:pt idx="61">
                  <c:v>0.7134257655327515</c:v>
                </c:pt>
                <c:pt idx="62">
                  <c:v>0.7643609377687488</c:v>
                </c:pt>
                <c:pt idx="63">
                  <c:v>0.82751371590050571</c:v>
                </c:pt>
                <c:pt idx="64">
                  <c:v>0.8589510324401719</c:v>
                </c:pt>
                <c:pt idx="65">
                  <c:v>0.87461865344242784</c:v>
                </c:pt>
                <c:pt idx="66">
                  <c:v>0.88519227769357045</c:v>
                </c:pt>
                <c:pt idx="67">
                  <c:v>0.89058616716029393</c:v>
                </c:pt>
                <c:pt idx="68">
                  <c:v>0.89153060038869347</c:v>
                </c:pt>
                <c:pt idx="69">
                  <c:v>0.89169655310901885</c:v>
                </c:pt>
                <c:pt idx="70">
                  <c:v>0.89172566849058144</c:v>
                </c:pt>
                <c:pt idx="71">
                  <c:v>0.89173074084711634</c:v>
                </c:pt>
                <c:pt idx="72">
                  <c:v>0.8917316325273229</c:v>
                </c:pt>
                <c:pt idx="73">
                  <c:v>0.89173178825182142</c:v>
                </c:pt>
                <c:pt idx="74">
                  <c:v>0.89173183666656086</c:v>
                </c:pt>
                <c:pt idx="75">
                  <c:v>0.89173183857420657</c:v>
                </c:pt>
                <c:pt idx="76">
                  <c:v>0.89173183868634676</c:v>
                </c:pt>
                <c:pt idx="77">
                  <c:v>0.89173183868634676</c:v>
                </c:pt>
                <c:pt idx="78">
                  <c:v>0.89173183868634676</c:v>
                </c:pt>
                <c:pt idx="79">
                  <c:v>0.89173183868634676</c:v>
                </c:pt>
                <c:pt idx="80">
                  <c:v>0.89173183868634676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097-4E0B-A6AF-FC3517CEF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018240"/>
        <c:axId val="657018816"/>
      </c:scatterChart>
      <c:valAx>
        <c:axId val="657018240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18816"/>
        <c:crossesAt val="1.0000000000000005E-7"/>
        <c:crossBetween val="midCat"/>
        <c:majorUnit val="10"/>
      </c:valAx>
      <c:valAx>
        <c:axId val="65701881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18240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power'!$D$36</c:f>
              <c:strCache>
                <c:ptCount val="1"/>
                <c:pt idx="0">
                  <c:v>DOTA-Tras-Ac-225 @ 1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5C-4C01-B921-EEA1D8CDDD3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5C-4C01-B921-EEA1D8CDDD33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85C-4C01-B921-EEA1D8CDDD33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85C-4C01-B921-EEA1D8CDDD33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85C-4C01-B921-EEA1D8CDDD33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85C-4C01-B921-EEA1D8CDDD33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85C-4C01-B921-EEA1D8CDDD33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85C-4C01-B921-EEA1D8CDDD33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85C-4C01-B921-EEA1D8CDDD33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85C-4C01-B921-EEA1D8CDDD3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85C-4C01-B921-EEA1D8CDDD33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85C-4C01-B921-EEA1D8CDDD33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minus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power'!$E$36:$N$36</c:f>
              <c:numCache>
                <c:formatCode>0.000</c:formatCode>
                <c:ptCount val="10"/>
                <c:pt idx="0">
                  <c:v>4.8368834544557791</c:v>
                </c:pt>
                <c:pt idx="1">
                  <c:v>7.5492215595295429</c:v>
                </c:pt>
                <c:pt idx="2">
                  <c:v>8.0453886795698928</c:v>
                </c:pt>
                <c:pt idx="3">
                  <c:v>20.406313009884123</c:v>
                </c:pt>
                <c:pt idx="4">
                  <c:v>24.85629934950077</c:v>
                </c:pt>
                <c:pt idx="5">
                  <c:v>237.97532012191959</c:v>
                </c:pt>
                <c:pt idx="6">
                  <c:v>56.482482059864772</c:v>
                </c:pt>
                <c:pt idx="7">
                  <c:v>5.8853193074210184</c:v>
                </c:pt>
                <c:pt idx="8">
                  <c:v>6.1370595756313211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85C-4C01-B921-EEA1D8CDD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92160000"/>
        <c:axId val="250657536"/>
      </c:barChart>
      <c:catAx>
        <c:axId val="69216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57536"/>
        <c:crosses val="autoZero"/>
        <c:auto val="1"/>
        <c:lblAlgn val="ctr"/>
        <c:lblOffset val="100"/>
        <c:noMultiLvlLbl val="0"/>
      </c:catAx>
      <c:valAx>
        <c:axId val="25065753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16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power'!$D$27</c:f>
              <c:strCache>
                <c:ptCount val="1"/>
                <c:pt idx="0">
                  <c:v>DOTA-Tras-Ac-225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power'!$R$27:$AA$27</c:f>
                <c:numCache>
                  <c:formatCode>General</c:formatCode>
                  <c:ptCount val="10"/>
                  <c:pt idx="0">
                    <c:v>6.3206231783778828E-3</c:v>
                  </c:pt>
                  <c:pt idx="1">
                    <c:v>8.2887355374242688E-2</c:v>
                  </c:pt>
                  <c:pt idx="2">
                    <c:v>1.9025152490887078E-2</c:v>
                  </c:pt>
                  <c:pt idx="3">
                    <c:v>6.6308524475320691E-3</c:v>
                  </c:pt>
                  <c:pt idx="4">
                    <c:v>1.7676016557306898E-2</c:v>
                  </c:pt>
                  <c:pt idx="5">
                    <c:v>9.5415916725951525E-2</c:v>
                  </c:pt>
                  <c:pt idx="6">
                    <c:v>1.4336310994206385E-2</c:v>
                  </c:pt>
                  <c:pt idx="7">
                    <c:v>3.7184602537309705E-3</c:v>
                  </c:pt>
                  <c:pt idx="8">
                    <c:v>4.1001872362094764E-3</c:v>
                  </c:pt>
                  <c:pt idx="9">
                    <c:v>4.1440168098122351E-4</c:v>
                  </c:pt>
                </c:numCache>
              </c:numRef>
            </c:plus>
            <c:minus>
              <c:numRef>
                <c:f>'Ac225 Dose 200 nCi R power'!$R$27:$AA$27</c:f>
                <c:numCache>
                  <c:formatCode>General</c:formatCode>
                  <c:ptCount val="10"/>
                  <c:pt idx="0">
                    <c:v>6.3206231783778828E-3</c:v>
                  </c:pt>
                  <c:pt idx="1">
                    <c:v>8.2887355374242688E-2</c:v>
                  </c:pt>
                  <c:pt idx="2">
                    <c:v>1.9025152490887078E-2</c:v>
                  </c:pt>
                  <c:pt idx="3">
                    <c:v>6.6308524475320691E-3</c:v>
                  </c:pt>
                  <c:pt idx="4">
                    <c:v>1.7676016557306898E-2</c:v>
                  </c:pt>
                  <c:pt idx="5">
                    <c:v>9.5415916725951525E-2</c:v>
                  </c:pt>
                  <c:pt idx="6">
                    <c:v>1.4336310994206385E-2</c:v>
                  </c:pt>
                  <c:pt idx="7">
                    <c:v>3.7184602537309705E-3</c:v>
                  </c:pt>
                  <c:pt idx="8">
                    <c:v>4.1001872362094764E-3</c:v>
                  </c:pt>
                  <c:pt idx="9">
                    <c:v>4.1440168098122351E-4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power'!$E$26:$N$26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power'!$E$27:$N$27</c:f>
              <c:numCache>
                <c:formatCode>0.0%</c:formatCode>
                <c:ptCount val="10"/>
                <c:pt idx="0">
                  <c:v>0.24728396362008861</c:v>
                </c:pt>
                <c:pt idx="1">
                  <c:v>0.17120158689234088</c:v>
                </c:pt>
                <c:pt idx="2">
                  <c:v>9.5882593715484243E-2</c:v>
                </c:pt>
                <c:pt idx="3">
                  <c:v>0.13319939096603825</c:v>
                </c:pt>
                <c:pt idx="4">
                  <c:v>0.14128432884323658</c:v>
                </c:pt>
                <c:pt idx="5">
                  <c:v>0.66241115937962214</c:v>
                </c:pt>
                <c:pt idx="6">
                  <c:v>0.18258713377699565</c:v>
                </c:pt>
                <c:pt idx="7">
                  <c:v>1.5560484277461173E-2</c:v>
                </c:pt>
                <c:pt idx="8">
                  <c:v>3.1078773695020392E-2</c:v>
                </c:pt>
                <c:pt idx="9">
                  <c:v>2.599155520449048E-2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A-4FE6-B00C-C3253DE0E320}"/>
            </c:ext>
          </c:extLst>
        </c:ser>
        <c:ser>
          <c:idx val="1"/>
          <c:order val="1"/>
          <c:tx>
            <c:strRef>
              <c:f>'Ac225 Dose 200 nCi R power'!$D$28</c:f>
              <c:strCache>
                <c:ptCount val="1"/>
                <c:pt idx="0">
                  <c:v>DOTA-Tras-Ac-225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power'!$R$28:$AA$28</c:f>
                <c:numCache>
                  <c:formatCode>General</c:formatCode>
                  <c:ptCount val="10"/>
                  <c:pt idx="0">
                    <c:v>7.3450167169899133E-2</c:v>
                  </c:pt>
                  <c:pt idx="1">
                    <c:v>0.10783666899808435</c:v>
                  </c:pt>
                  <c:pt idx="2">
                    <c:v>1.5995071486821447E-2</c:v>
                  </c:pt>
                  <c:pt idx="3">
                    <c:v>3.738149625897777E-2</c:v>
                  </c:pt>
                  <c:pt idx="4">
                    <c:v>1.8214234808381375E-2</c:v>
                  </c:pt>
                  <c:pt idx="5">
                    <c:v>0.33082992950847112</c:v>
                  </c:pt>
                  <c:pt idx="6">
                    <c:v>8.9466328997952857E-2</c:v>
                  </c:pt>
                  <c:pt idx="7">
                    <c:v>2.68095843950856E-3</c:v>
                  </c:pt>
                  <c:pt idx="8">
                    <c:v>2.3282175308166455E-3</c:v>
                  </c:pt>
                  <c:pt idx="9">
                    <c:v>1.101811480499091E-2</c:v>
                  </c:pt>
                </c:numCache>
              </c:numRef>
            </c:plus>
            <c:minus>
              <c:numRef>
                <c:f>'Ac225 Dose 200 nCi R power'!$R$28:$AA$28</c:f>
                <c:numCache>
                  <c:formatCode>General</c:formatCode>
                  <c:ptCount val="10"/>
                  <c:pt idx="0">
                    <c:v>7.3450167169899133E-2</c:v>
                  </c:pt>
                  <c:pt idx="1">
                    <c:v>0.10783666899808435</c:v>
                  </c:pt>
                  <c:pt idx="2">
                    <c:v>1.5995071486821447E-2</c:v>
                  </c:pt>
                  <c:pt idx="3">
                    <c:v>3.738149625897777E-2</c:v>
                  </c:pt>
                  <c:pt idx="4">
                    <c:v>1.8214234808381375E-2</c:v>
                  </c:pt>
                  <c:pt idx="5">
                    <c:v>0.33082992950847112</c:v>
                  </c:pt>
                  <c:pt idx="6">
                    <c:v>8.9466328997952857E-2</c:v>
                  </c:pt>
                  <c:pt idx="7">
                    <c:v>2.68095843950856E-3</c:v>
                  </c:pt>
                  <c:pt idx="8">
                    <c:v>2.3282175308166455E-3</c:v>
                  </c:pt>
                  <c:pt idx="9">
                    <c:v>1.101811480499091E-2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power'!$E$26:$N$26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power'!$E$28:$N$28</c:f>
              <c:numCache>
                <c:formatCode>0.0%</c:formatCode>
                <c:ptCount val="10"/>
                <c:pt idx="0">
                  <c:v>0.18576359844897938</c:v>
                </c:pt>
                <c:pt idx="1">
                  <c:v>0.13244121646523122</c:v>
                </c:pt>
                <c:pt idx="2">
                  <c:v>7.0529360688530759E-2</c:v>
                </c:pt>
                <c:pt idx="3">
                  <c:v>0.10943499243405426</c:v>
                </c:pt>
                <c:pt idx="4">
                  <c:v>0.1150791283785972</c:v>
                </c:pt>
                <c:pt idx="5">
                  <c:v>0.950094676212491</c:v>
                </c:pt>
                <c:pt idx="6">
                  <c:v>0.23194329188891202</c:v>
                </c:pt>
                <c:pt idx="7">
                  <c:v>2.7765465183039198E-2</c:v>
                </c:pt>
                <c:pt idx="8">
                  <c:v>2.9325760628353348E-2</c:v>
                </c:pt>
                <c:pt idx="9">
                  <c:v>7.2469365492985743E-2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3A-4FE6-B00C-C3253DE0E320}"/>
            </c:ext>
          </c:extLst>
        </c:ser>
        <c:ser>
          <c:idx val="2"/>
          <c:order val="2"/>
          <c:tx>
            <c:strRef>
              <c:f>'Ac225 Dose 200 nCi R power'!$D$29</c:f>
              <c:strCache>
                <c:ptCount val="1"/>
                <c:pt idx="0">
                  <c:v>DOTA-Tras-Ac-225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power'!$R$29:$AA$29</c:f>
                <c:numCache>
                  <c:formatCode>General</c:formatCode>
                  <c:ptCount val="10"/>
                  <c:pt idx="0">
                    <c:v>1.0455616598239126E-2</c:v>
                  </c:pt>
                  <c:pt idx="1">
                    <c:v>8.9898697217162312E-3</c:v>
                  </c:pt>
                  <c:pt idx="2">
                    <c:v>6.3692001755114884E-3</c:v>
                  </c:pt>
                  <c:pt idx="3">
                    <c:v>5.3240581936660751E-2</c:v>
                  </c:pt>
                  <c:pt idx="4">
                    <c:v>3.305578268937117E-2</c:v>
                  </c:pt>
                  <c:pt idx="5">
                    <c:v>0.60439332598569828</c:v>
                  </c:pt>
                  <c:pt idx="6">
                    <c:v>1.1559565101671599E-2</c:v>
                  </c:pt>
                  <c:pt idx="7">
                    <c:v>2.7634001411107338E-3</c:v>
                  </c:pt>
                  <c:pt idx="8">
                    <c:v>1.844937252234554E-3</c:v>
                  </c:pt>
                  <c:pt idx="9">
                    <c:v>0</c:v>
                  </c:pt>
                </c:numCache>
              </c:numRef>
            </c:plus>
            <c:minus>
              <c:numRef>
                <c:f>'Ac225 Dose 200 nCi R power'!$R$29:$AA$29</c:f>
                <c:numCache>
                  <c:formatCode>General</c:formatCode>
                  <c:ptCount val="10"/>
                  <c:pt idx="0">
                    <c:v>1.0455616598239126E-2</c:v>
                  </c:pt>
                  <c:pt idx="1">
                    <c:v>8.9898697217162312E-3</c:v>
                  </c:pt>
                  <c:pt idx="2">
                    <c:v>6.3692001755114884E-3</c:v>
                  </c:pt>
                  <c:pt idx="3">
                    <c:v>5.3240581936660751E-2</c:v>
                  </c:pt>
                  <c:pt idx="4">
                    <c:v>3.305578268937117E-2</c:v>
                  </c:pt>
                  <c:pt idx="5">
                    <c:v>0.60439332598569828</c:v>
                  </c:pt>
                  <c:pt idx="6">
                    <c:v>1.1559565101671599E-2</c:v>
                  </c:pt>
                  <c:pt idx="7">
                    <c:v>2.7634001411107338E-3</c:v>
                  </c:pt>
                  <c:pt idx="8">
                    <c:v>1.844937252234554E-3</c:v>
                  </c:pt>
                  <c:pt idx="9">
                    <c:v>0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power'!$E$26:$N$26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power'!$E$29:$N$29</c:f>
              <c:numCache>
                <c:formatCode>0.0%</c:formatCode>
                <c:ptCount val="10"/>
                <c:pt idx="0">
                  <c:v>2.4184417272278897E-2</c:v>
                </c:pt>
                <c:pt idx="1">
                  <c:v>3.7746107797647713E-2</c:v>
                </c:pt>
                <c:pt idx="2">
                  <c:v>4.0226943397849463E-2</c:v>
                </c:pt>
                <c:pt idx="3">
                  <c:v>0.10203156504942061</c:v>
                </c:pt>
                <c:pt idx="4">
                  <c:v>0.12428149674750384</c:v>
                </c:pt>
                <c:pt idx="5">
                  <c:v>1.189876600609598</c:v>
                </c:pt>
                <c:pt idx="6">
                  <c:v>0.28241241029932385</c:v>
                </c:pt>
                <c:pt idx="7">
                  <c:v>2.9426596537105092E-2</c:v>
                </c:pt>
                <c:pt idx="8">
                  <c:v>3.0685297878156607E-2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3A-4FE6-B00C-C3253DE0E320}"/>
            </c:ext>
          </c:extLst>
        </c:ser>
        <c:ser>
          <c:idx val="3"/>
          <c:order val="3"/>
          <c:tx>
            <c:strRef>
              <c:f>'Ac225 Dose 200 nCi R power'!$D$30</c:f>
              <c:strCache>
                <c:ptCount val="1"/>
                <c:pt idx="0">
                  <c:v>DOTA-Tras-Ac-225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power'!$R$30:$AA$30</c:f>
                <c:numCache>
                  <c:formatCode>General</c:formatCode>
                  <c:ptCount val="10"/>
                  <c:pt idx="0">
                    <c:v>1.9810891078242326E-4</c:v>
                  </c:pt>
                  <c:pt idx="1">
                    <c:v>6.1290564546493068E-3</c:v>
                  </c:pt>
                  <c:pt idx="2">
                    <c:v>8.6716221275765486E-3</c:v>
                  </c:pt>
                  <c:pt idx="3">
                    <c:v>1.814400959409399E-3</c:v>
                  </c:pt>
                  <c:pt idx="4">
                    <c:v>1.8074715192118039E-3</c:v>
                  </c:pt>
                  <c:pt idx="5">
                    <c:v>0.91145819076704671</c:v>
                  </c:pt>
                  <c:pt idx="6">
                    <c:v>2.0433301834136889E-2</c:v>
                  </c:pt>
                  <c:pt idx="7">
                    <c:v>1.8082770616924455E-3</c:v>
                  </c:pt>
                  <c:pt idx="8">
                    <c:v>3.2726262334493701E-4</c:v>
                  </c:pt>
                  <c:pt idx="9">
                    <c:v>6.715922175872259E-2</c:v>
                  </c:pt>
                </c:numCache>
              </c:numRef>
            </c:plus>
            <c:minus>
              <c:numRef>
                <c:f>'Ac225 Dose 200 nCi R power'!$R$30:$AA$30</c:f>
                <c:numCache>
                  <c:formatCode>General</c:formatCode>
                  <c:ptCount val="10"/>
                  <c:pt idx="0">
                    <c:v>1.9810891078242326E-4</c:v>
                  </c:pt>
                  <c:pt idx="1">
                    <c:v>6.1290564546493068E-3</c:v>
                  </c:pt>
                  <c:pt idx="2">
                    <c:v>8.6716221275765486E-3</c:v>
                  </c:pt>
                  <c:pt idx="3">
                    <c:v>1.814400959409399E-3</c:v>
                  </c:pt>
                  <c:pt idx="4">
                    <c:v>1.8074715192118039E-3</c:v>
                  </c:pt>
                  <c:pt idx="5">
                    <c:v>0.91145819076704671</c:v>
                  </c:pt>
                  <c:pt idx="6">
                    <c:v>2.0433301834136889E-2</c:v>
                  </c:pt>
                  <c:pt idx="7">
                    <c:v>1.8082770616924455E-3</c:v>
                  </c:pt>
                  <c:pt idx="8">
                    <c:v>3.2726262334493701E-4</c:v>
                  </c:pt>
                  <c:pt idx="9">
                    <c:v>6.715922175872259E-2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power'!$E$26:$N$26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power'!$E$30:$N$30</c:f>
              <c:numCache>
                <c:formatCode>0.0%</c:formatCode>
                <c:ptCount val="10"/>
                <c:pt idx="0">
                  <c:v>1.649755258889077E-3</c:v>
                </c:pt>
                <c:pt idx="1">
                  <c:v>3.1525287663286515E-2</c:v>
                </c:pt>
                <c:pt idx="2">
                  <c:v>1.8623709703158124E-2</c:v>
                </c:pt>
                <c:pt idx="3">
                  <c:v>1.5480260205877991E-2</c:v>
                </c:pt>
                <c:pt idx="4">
                  <c:v>3.4534003910843131E-2</c:v>
                </c:pt>
                <c:pt idx="5">
                  <c:v>1.7969905614935406</c:v>
                </c:pt>
                <c:pt idx="6">
                  <c:v>0.22767421709539626</c:v>
                </c:pt>
                <c:pt idx="7">
                  <c:v>1.4818959361045528E-2</c:v>
                </c:pt>
                <c:pt idx="8">
                  <c:v>2.0586001678718008E-2</c:v>
                </c:pt>
                <c:pt idx="9">
                  <c:v>8.6905012805742518E-2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3A-4FE6-B00C-C3253DE0E320}"/>
            </c:ext>
          </c:extLst>
        </c:ser>
        <c:ser>
          <c:idx val="4"/>
          <c:order val="4"/>
          <c:tx>
            <c:strRef>
              <c:f>'Ac225 Dose 200 nCi R power'!$D$31</c:f>
              <c:strCache>
                <c:ptCount val="1"/>
                <c:pt idx="0">
                  <c:v>DOTA-Tras-Ac-225 @ 10 d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power'!$R$31:$AA$31</c:f>
                <c:numCache>
                  <c:formatCode>General</c:formatCode>
                  <c:ptCount val="10"/>
                  <c:pt idx="0">
                    <c:v>2.0556536772992399E-4</c:v>
                  </c:pt>
                  <c:pt idx="1">
                    <c:v>1.3647930191114982E-3</c:v>
                  </c:pt>
                  <c:pt idx="2">
                    <c:v>4.5122162635794563E-3</c:v>
                  </c:pt>
                  <c:pt idx="3">
                    <c:v>8.6112768101533448E-3</c:v>
                  </c:pt>
                  <c:pt idx="4">
                    <c:v>6.2424438536633946E-3</c:v>
                  </c:pt>
                  <c:pt idx="5">
                    <c:v>0.66152846315599911</c:v>
                  </c:pt>
                  <c:pt idx="6">
                    <c:v>1.961910178707197E-2</c:v>
                  </c:pt>
                  <c:pt idx="7">
                    <c:v>1.3014366473000512E-3</c:v>
                  </c:pt>
                  <c:pt idx="8">
                    <c:v>1.5153137222676278E-3</c:v>
                  </c:pt>
                  <c:pt idx="9">
                    <c:v>2.4297683790140526E-2</c:v>
                  </c:pt>
                </c:numCache>
              </c:numRef>
            </c:plus>
            <c:minus>
              <c:numRef>
                <c:f>'Ac225 Dose 200 nCi R power'!$R$31:$AA$31</c:f>
                <c:numCache>
                  <c:formatCode>General</c:formatCode>
                  <c:ptCount val="10"/>
                  <c:pt idx="0">
                    <c:v>2.0556536772992399E-4</c:v>
                  </c:pt>
                  <c:pt idx="1">
                    <c:v>1.3647930191114982E-3</c:v>
                  </c:pt>
                  <c:pt idx="2">
                    <c:v>4.5122162635794563E-3</c:v>
                  </c:pt>
                  <c:pt idx="3">
                    <c:v>8.6112768101533448E-3</c:v>
                  </c:pt>
                  <c:pt idx="4">
                    <c:v>6.2424438536633946E-3</c:v>
                  </c:pt>
                  <c:pt idx="5">
                    <c:v>0.66152846315599911</c:v>
                  </c:pt>
                  <c:pt idx="6">
                    <c:v>1.961910178707197E-2</c:v>
                  </c:pt>
                  <c:pt idx="7">
                    <c:v>1.3014366473000512E-3</c:v>
                  </c:pt>
                  <c:pt idx="8">
                    <c:v>1.5153137222676278E-3</c:v>
                  </c:pt>
                  <c:pt idx="9">
                    <c:v>2.4297683790140526E-2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power'!$E$26:$N$26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power'!$E$31:$N$31</c:f>
              <c:numCache>
                <c:formatCode>0.0%</c:formatCode>
                <c:ptCount val="10"/>
                <c:pt idx="0">
                  <c:v>6.8052596874755057E-4</c:v>
                </c:pt>
                <c:pt idx="1">
                  <c:v>1.5890627323728753E-2</c:v>
                </c:pt>
                <c:pt idx="2">
                  <c:v>2.0914648883886805E-2</c:v>
                </c:pt>
                <c:pt idx="3">
                  <c:v>2.5118111616447319E-2</c:v>
                </c:pt>
                <c:pt idx="4">
                  <c:v>3.0348438988576171E-2</c:v>
                </c:pt>
                <c:pt idx="5">
                  <c:v>1.7564076541956004</c:v>
                </c:pt>
                <c:pt idx="6">
                  <c:v>0.25474437995585547</c:v>
                </c:pt>
                <c:pt idx="7">
                  <c:v>1.4298343429443453E-2</c:v>
                </c:pt>
                <c:pt idx="8">
                  <c:v>2.072069845947316E-2</c:v>
                </c:pt>
                <c:pt idx="9">
                  <c:v>6.9432800914612527E-2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3A-4FE6-B00C-C3253DE0E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333056"/>
        <c:axId val="84457088"/>
      </c:barChart>
      <c:catAx>
        <c:axId val="69233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7088"/>
        <c:crosses val="autoZero"/>
        <c:auto val="1"/>
        <c:lblAlgn val="ctr"/>
        <c:lblOffset val="100"/>
        <c:noMultiLvlLbl val="0"/>
      </c:catAx>
      <c:valAx>
        <c:axId val="8445708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%RD/g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3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46021981627311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Ab + Ac-227 DOTA @ 1 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DOTA-Tras-Ac-227 @ 1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ED-4C46-BDE0-C0EEDF264C9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ED-4C46-BDE0-C0EEDF264C93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AED-4C46-BDE0-C0EEDF264C93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AED-4C46-BDE0-C0EEDF264C93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AED-4C46-BDE0-C0EEDF264C93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AED-4C46-BDE0-C0EEDF264C93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AED-4C46-BDE0-C0EEDF264C93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AED-4C46-BDE0-C0EEDF264C93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AED-4C46-BDE0-C0EEDF264C93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AED-4C46-BDE0-C0EEDF264C9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AED-4C46-BDE0-C0EEDF264C93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AED-4C46-BDE0-C0EEDF264C93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minus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power'!$E$34:$N$34</c:f>
              <c:numCache>
                <c:formatCode>0.000</c:formatCode>
                <c:ptCount val="10"/>
                <c:pt idx="0">
                  <c:v>0.32029610423097737</c:v>
                </c:pt>
                <c:pt idx="1">
                  <c:v>0.10644653217238809</c:v>
                </c:pt>
                <c:pt idx="2">
                  <c:v>9.3562517737576137E-2</c:v>
                </c:pt>
                <c:pt idx="3">
                  <c:v>0.15256241690916772</c:v>
                </c:pt>
                <c:pt idx="4">
                  <c:v>0.12929868415254328</c:v>
                </c:pt>
                <c:pt idx="5">
                  <c:v>0.48776162189872552</c:v>
                </c:pt>
                <c:pt idx="6">
                  <c:v>0.18575315695386582</c:v>
                </c:pt>
                <c:pt idx="7">
                  <c:v>1.565553822635923E-2</c:v>
                </c:pt>
                <c:pt idx="8">
                  <c:v>2.4996340548989898E-2</c:v>
                </c:pt>
                <c:pt idx="9">
                  <c:v>2.0785731652140541E-2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AED-4C46-BDE0-C0EEDF26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91440640"/>
        <c:axId val="657031168"/>
      </c:barChart>
      <c:catAx>
        <c:axId val="69144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31168"/>
        <c:crosses val="autoZero"/>
        <c:auto val="1"/>
        <c:lblAlgn val="ctr"/>
        <c:lblOffset val="100"/>
        <c:noMultiLvlLbl val="0"/>
      </c:catAx>
      <c:valAx>
        <c:axId val="6570311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</a:t>
                </a:r>
                <a:r>
                  <a:rPr lang="en-US" baseline="0"/>
                  <a:t>nCi/g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256553541444429E-2"/>
              <c:y val="0.33712974433305193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44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Ab + Ac-227 DOTA @ 4 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power'!$D$35</c:f>
              <c:strCache>
                <c:ptCount val="1"/>
                <c:pt idx="0">
                  <c:v>DOTA-Tras-Ac-227 @ 4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13-4809-BC3D-55B169C9148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13-4809-BC3D-55B169C91487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213-4809-BC3D-55B169C91487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213-4809-BC3D-55B169C91487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213-4809-BC3D-55B169C91487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213-4809-BC3D-55B169C91487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213-4809-BC3D-55B169C91487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213-4809-BC3D-55B169C91487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213-4809-BC3D-55B169C91487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213-4809-BC3D-55B169C9148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213-4809-BC3D-55B169C91487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213-4809-BC3D-55B169C91487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minus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power'!$E$35:$N$35</c:f>
              <c:numCache>
                <c:formatCode>0.000</c:formatCode>
                <c:ptCount val="10"/>
                <c:pt idx="0">
                  <c:v>0.16499781925434562</c:v>
                </c:pt>
                <c:pt idx="1">
                  <c:v>7.0863014516824419E-2</c:v>
                </c:pt>
                <c:pt idx="2">
                  <c:v>6.9070021568706744E-2</c:v>
                </c:pt>
                <c:pt idx="3">
                  <c:v>9.9825924860589568E-2</c:v>
                </c:pt>
                <c:pt idx="4">
                  <c:v>0.11334900271360654</c:v>
                </c:pt>
                <c:pt idx="5">
                  <c:v>0.42160196891951229</c:v>
                </c:pt>
                <c:pt idx="6">
                  <c:v>0.19758487554561133</c:v>
                </c:pt>
                <c:pt idx="7">
                  <c:v>2.8348588173673975E-2</c:v>
                </c:pt>
                <c:pt idx="8">
                  <c:v>2.8154741694983911E-2</c:v>
                </c:pt>
                <c:pt idx="9">
                  <c:v>0.1221500647182719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213-4809-BC3D-55B169C91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95768064"/>
        <c:axId val="657033472"/>
      </c:barChart>
      <c:catAx>
        <c:axId val="69576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33472"/>
        <c:crosses val="autoZero"/>
        <c:auto val="1"/>
        <c:lblAlgn val="ctr"/>
        <c:lblOffset val="100"/>
        <c:noMultiLvlLbl val="0"/>
      </c:catAx>
      <c:valAx>
        <c:axId val="65703347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76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Ab + Ac-227 DOTA @ 1 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power'!$D$36</c:f>
              <c:strCache>
                <c:ptCount val="1"/>
                <c:pt idx="0">
                  <c:v>DOTA-Tras-Ac-227 @ 1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CA-41BF-ADCB-AED53044114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4CA-41BF-ADCB-AED530441141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4CA-41BF-ADCB-AED530441141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4CA-41BF-ADCB-AED530441141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4CA-41BF-ADCB-AED530441141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4CA-41BF-ADCB-AED530441141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4CA-41BF-ADCB-AED530441141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4CA-41BF-ADCB-AED530441141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4CA-41BF-ADCB-AED530441141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4CA-41BF-ADCB-AED53044114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CA-41BF-ADCB-AED530441141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4CA-41BF-ADCB-AED530441141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minus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power'!$E$36:$N$36</c:f>
              <c:numCache>
                <c:formatCode>0.000</c:formatCode>
                <c:ptCount val="10"/>
                <c:pt idx="0">
                  <c:v>1.2054213753305379E-2</c:v>
                </c:pt>
                <c:pt idx="1">
                  <c:v>0.1487932032798526</c:v>
                </c:pt>
                <c:pt idx="2">
                  <c:v>4.538569159939073E-2</c:v>
                </c:pt>
                <c:pt idx="3">
                  <c:v>7.5664777560518856E-2</c:v>
                </c:pt>
                <c:pt idx="4">
                  <c:v>7.6521781092578678E-2</c:v>
                </c:pt>
                <c:pt idx="5">
                  <c:v>0.62003466962832088</c:v>
                </c:pt>
                <c:pt idx="6">
                  <c:v>0.29047092037996941</c:v>
                </c:pt>
                <c:pt idx="7">
                  <c:v>2.5020089771002316E-2</c:v>
                </c:pt>
                <c:pt idx="8">
                  <c:v>3.0306669522527207E-2</c:v>
                </c:pt>
                <c:pt idx="9">
                  <c:v>0.4057454422182632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4CA-41BF-ADCB-AED530441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95770112"/>
        <c:axId val="657035776"/>
      </c:barChart>
      <c:catAx>
        <c:axId val="69577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35776"/>
        <c:crosses val="autoZero"/>
        <c:auto val="1"/>
        <c:lblAlgn val="ctr"/>
        <c:lblOffset val="100"/>
        <c:noMultiLvlLbl val="0"/>
      </c:catAx>
      <c:valAx>
        <c:axId val="65703577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77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Ab + Ac-227 DOTA @ 6 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power'!$D$37</c:f>
              <c:strCache>
                <c:ptCount val="1"/>
                <c:pt idx="0">
                  <c:v>DOTA-Tras-Ac-227 @ 6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323-4BBD-B232-BA5EE2DF9C5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23-4BBD-B232-BA5EE2DF9C51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323-4BBD-B232-BA5EE2DF9C51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323-4BBD-B232-BA5EE2DF9C51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323-4BBD-B232-BA5EE2DF9C51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323-4BBD-B232-BA5EE2DF9C51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323-4BBD-B232-BA5EE2DF9C51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323-4BBD-B232-BA5EE2DF9C51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323-4BBD-B232-BA5EE2DF9C51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323-4BBD-B232-BA5EE2DF9C5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323-4BBD-B232-BA5EE2DF9C51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323-4BBD-B232-BA5EE2DF9C51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minus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power'!$E$37:$N$37</c:f>
              <c:numCache>
                <c:formatCode>0.000</c:formatCode>
                <c:ptCount val="10"/>
                <c:pt idx="0">
                  <c:v>7.4015660561149146E-4</c:v>
                </c:pt>
                <c:pt idx="1">
                  <c:v>1.1952036555230028E-2</c:v>
                </c:pt>
                <c:pt idx="2">
                  <c:v>1.554593817033042E-2</c:v>
                </c:pt>
                <c:pt idx="3">
                  <c:v>1.2441414321114369E-2</c:v>
                </c:pt>
                <c:pt idx="4">
                  <c:v>3.3838744583395967E-2</c:v>
                </c:pt>
                <c:pt idx="5">
                  <c:v>0.70142986155597553</c:v>
                </c:pt>
                <c:pt idx="6">
                  <c:v>0.20193431254704677</c:v>
                </c:pt>
                <c:pt idx="7">
                  <c:v>1.2534338255987569E-2</c:v>
                </c:pt>
                <c:pt idx="8">
                  <c:v>2.2323554896134717E-2</c:v>
                </c:pt>
                <c:pt idx="9">
                  <c:v>7.8537089015243228E-2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23-4BBD-B232-BA5EE2DF9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96143872"/>
        <c:axId val="657038080"/>
      </c:barChart>
      <c:catAx>
        <c:axId val="69614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38080"/>
        <c:crosses val="autoZero"/>
        <c:auto val="1"/>
        <c:lblAlgn val="ctr"/>
        <c:lblOffset val="100"/>
        <c:noMultiLvlLbl val="0"/>
      </c:catAx>
      <c:valAx>
        <c:axId val="65703808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4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power'!$E$33</c:f>
              <c:strCache>
                <c:ptCount val="1"/>
                <c:pt idx="0">
                  <c:v>Blood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power'!$R$34:$R$38</c:f>
                <c:numCache>
                  <c:formatCode>General</c:formatCode>
                  <c:ptCount val="5"/>
                  <c:pt idx="0">
                    <c:v>6.8089579836620598E-3</c:v>
                  </c:pt>
                  <c:pt idx="1">
                    <c:v>1.3304041675051856E-2</c:v>
                  </c:pt>
                  <c:pt idx="2">
                    <c:v>1.4620704621173836E-3</c:v>
                  </c:pt>
                  <c:pt idx="3">
                    <c:v>1.520794303887026E-4</c:v>
                  </c:pt>
                  <c:pt idx="4">
                    <c:v>1.0908858783851045E-4</c:v>
                  </c:pt>
                </c:numCache>
              </c:numRef>
            </c:plus>
            <c:minus>
              <c:numRef>
                <c:f>'Ac227 Dose 1 nCi R power'!$R$34:$R$38</c:f>
                <c:numCache>
                  <c:formatCode>General</c:formatCode>
                  <c:ptCount val="5"/>
                  <c:pt idx="0">
                    <c:v>6.8089579836620598E-3</c:v>
                  </c:pt>
                  <c:pt idx="1">
                    <c:v>1.3304041675051856E-2</c:v>
                  </c:pt>
                  <c:pt idx="2">
                    <c:v>1.4620704621173836E-3</c:v>
                  </c:pt>
                  <c:pt idx="3">
                    <c:v>1.520794303887026E-4</c:v>
                  </c:pt>
                  <c:pt idx="4">
                    <c:v>1.0908858783851045E-4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DOTA-Tras-Ac-227 @ 1 h</c:v>
                </c:pt>
                <c:pt idx="1">
                  <c:v>DOTA-Tras-Ac-227 @ 4 h</c:v>
                </c:pt>
                <c:pt idx="2">
                  <c:v>DOTA-Tras-Ac-227 @ 1 d</c:v>
                </c:pt>
                <c:pt idx="3">
                  <c:v>DOTA-Tras-Ac-227 @ 6 d</c:v>
                </c:pt>
                <c:pt idx="4">
                  <c:v>DOTA-Tras-Ac-227 @ 10 d</c:v>
                </c:pt>
              </c:strCache>
            </c:strRef>
          </c:cat>
          <c:val>
            <c:numRef>
              <c:f>'Ac227 Dose 1 nCi R power'!$E$34:$E$38</c:f>
              <c:numCache>
                <c:formatCode>0.000</c:formatCode>
                <c:ptCount val="5"/>
                <c:pt idx="0">
                  <c:v>0.32029610423097737</c:v>
                </c:pt>
                <c:pt idx="1">
                  <c:v>0.16499781925434562</c:v>
                </c:pt>
                <c:pt idx="2">
                  <c:v>1.2054213753305379E-2</c:v>
                </c:pt>
                <c:pt idx="3">
                  <c:v>7.4015660561149146E-4</c:v>
                </c:pt>
                <c:pt idx="4">
                  <c:v>6.2982325554080128E-5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B-4758-8A50-25D1A9081381}"/>
            </c:ext>
          </c:extLst>
        </c:ser>
        <c:ser>
          <c:idx val="1"/>
          <c:order val="1"/>
          <c:tx>
            <c:strRef>
              <c:f>'Ac227 Dose 1 nCi R power'!$F$33</c:f>
              <c:strCache>
                <c:ptCount val="1"/>
                <c:pt idx="0">
                  <c:v>Thymus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power'!$S$34:$S$38</c:f>
                <c:numCache>
                  <c:formatCode>General</c:formatCode>
                  <c:ptCount val="5"/>
                  <c:pt idx="0">
                    <c:v>2.2973820657723368E-2</c:v>
                  </c:pt>
                  <c:pt idx="1">
                    <c:v>1.2029683000655985E-2</c:v>
                  </c:pt>
                  <c:pt idx="2">
                    <c:v>3.6773398756347948E-2</c:v>
                  </c:pt>
                  <c:pt idx="3">
                    <c:v>9.2686345558543205E-3</c:v>
                  </c:pt>
                  <c:pt idx="4">
                    <c:v>9.801278826216276E-3</c:v>
                  </c:pt>
                </c:numCache>
              </c:numRef>
            </c:plus>
            <c:minus>
              <c:numRef>
                <c:f>'Ac227 Dose 1 nCi R power'!$S$34:$S$38</c:f>
                <c:numCache>
                  <c:formatCode>General</c:formatCode>
                  <c:ptCount val="5"/>
                  <c:pt idx="0">
                    <c:v>2.2973820657723368E-2</c:v>
                  </c:pt>
                  <c:pt idx="1">
                    <c:v>1.2029683000655985E-2</c:v>
                  </c:pt>
                  <c:pt idx="2">
                    <c:v>3.6773398756347948E-2</c:v>
                  </c:pt>
                  <c:pt idx="3">
                    <c:v>9.2686345558543205E-3</c:v>
                  </c:pt>
                  <c:pt idx="4">
                    <c:v>9.801278826216276E-3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DOTA-Tras-Ac-227 @ 1 h</c:v>
                </c:pt>
                <c:pt idx="1">
                  <c:v>DOTA-Tras-Ac-227 @ 4 h</c:v>
                </c:pt>
                <c:pt idx="2">
                  <c:v>DOTA-Tras-Ac-227 @ 1 d</c:v>
                </c:pt>
                <c:pt idx="3">
                  <c:v>DOTA-Tras-Ac-227 @ 6 d</c:v>
                </c:pt>
                <c:pt idx="4">
                  <c:v>DOTA-Tras-Ac-227 @ 10 d</c:v>
                </c:pt>
              </c:strCache>
            </c:strRef>
          </c:cat>
          <c:val>
            <c:numRef>
              <c:f>'Ac227 Dose 1 nCi R power'!$F$34:$F$38</c:f>
              <c:numCache>
                <c:formatCode>0.000</c:formatCode>
                <c:ptCount val="5"/>
                <c:pt idx="0">
                  <c:v>0.10644653217238809</c:v>
                </c:pt>
                <c:pt idx="1">
                  <c:v>7.0863014516824419E-2</c:v>
                </c:pt>
                <c:pt idx="2">
                  <c:v>0.1487932032798526</c:v>
                </c:pt>
                <c:pt idx="3">
                  <c:v>1.1952036555230028E-2</c:v>
                </c:pt>
                <c:pt idx="4">
                  <c:v>9.2547237611995889E-3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B-4758-8A50-25D1A9081381}"/>
            </c:ext>
          </c:extLst>
        </c:ser>
        <c:ser>
          <c:idx val="2"/>
          <c:order val="2"/>
          <c:tx>
            <c:strRef>
              <c:f>'Ac227 Dose 1 nCi R power'!$G$33</c:f>
              <c:strCache>
                <c:ptCount val="1"/>
                <c:pt idx="0">
                  <c:v>Heart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power'!$T$34:$T$38</c:f>
                <c:numCache>
                  <c:formatCode>General</c:formatCode>
                  <c:ptCount val="5"/>
                  <c:pt idx="0">
                    <c:v>5.4593538588695381E-3</c:v>
                  </c:pt>
                  <c:pt idx="1">
                    <c:v>2.3843303422069442E-2</c:v>
                  </c:pt>
                  <c:pt idx="2">
                    <c:v>3.4697947654666874E-3</c:v>
                  </c:pt>
                  <c:pt idx="3">
                    <c:v>4.2069920075122778E-3</c:v>
                  </c:pt>
                  <c:pt idx="4">
                    <c:v>1.5179046578749685E-3</c:v>
                  </c:pt>
                </c:numCache>
              </c:numRef>
            </c:plus>
            <c:minus>
              <c:numRef>
                <c:f>'Ac227 Dose 1 nCi R power'!$T$34:$T$38</c:f>
                <c:numCache>
                  <c:formatCode>General</c:formatCode>
                  <c:ptCount val="5"/>
                  <c:pt idx="0">
                    <c:v>5.4593538588695381E-3</c:v>
                  </c:pt>
                  <c:pt idx="1">
                    <c:v>2.3843303422069442E-2</c:v>
                  </c:pt>
                  <c:pt idx="2">
                    <c:v>3.4697947654666874E-3</c:v>
                  </c:pt>
                  <c:pt idx="3">
                    <c:v>4.2069920075122778E-3</c:v>
                  </c:pt>
                  <c:pt idx="4">
                    <c:v>1.5179046578749685E-3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DOTA-Tras-Ac-227 @ 1 h</c:v>
                </c:pt>
                <c:pt idx="1">
                  <c:v>DOTA-Tras-Ac-227 @ 4 h</c:v>
                </c:pt>
                <c:pt idx="2">
                  <c:v>DOTA-Tras-Ac-227 @ 1 d</c:v>
                </c:pt>
                <c:pt idx="3">
                  <c:v>DOTA-Tras-Ac-227 @ 6 d</c:v>
                </c:pt>
                <c:pt idx="4">
                  <c:v>DOTA-Tras-Ac-227 @ 10 d</c:v>
                </c:pt>
              </c:strCache>
            </c:strRef>
          </c:cat>
          <c:val>
            <c:numRef>
              <c:f>'Ac227 Dose 1 nCi R power'!$G$34:$G$38</c:f>
              <c:numCache>
                <c:formatCode>0.000</c:formatCode>
                <c:ptCount val="5"/>
                <c:pt idx="0">
                  <c:v>9.3562517737576137E-2</c:v>
                </c:pt>
                <c:pt idx="1">
                  <c:v>6.9070021568706744E-2</c:v>
                </c:pt>
                <c:pt idx="2">
                  <c:v>4.538569159939073E-2</c:v>
                </c:pt>
                <c:pt idx="3">
                  <c:v>1.554593817033042E-2</c:v>
                </c:pt>
                <c:pt idx="4">
                  <c:v>1.3356769711682719E-2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5B-4758-8A50-25D1A9081381}"/>
            </c:ext>
          </c:extLst>
        </c:ser>
        <c:ser>
          <c:idx val="3"/>
          <c:order val="3"/>
          <c:tx>
            <c:strRef>
              <c:f>'Ac227 Dose 1 nCi R power'!$H$33</c:f>
              <c:strCache>
                <c:ptCount val="1"/>
                <c:pt idx="0">
                  <c:v>Lungs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power'!$U$34:$U$38</c:f>
                <c:numCache>
                  <c:formatCode>General</c:formatCode>
                  <c:ptCount val="5"/>
                  <c:pt idx="0">
                    <c:v>4.7264510337176619E-3</c:v>
                  </c:pt>
                  <c:pt idx="1">
                    <c:v>9.7817435178160113E-3</c:v>
                  </c:pt>
                  <c:pt idx="2">
                    <c:v>2.5383154438630769E-2</c:v>
                  </c:pt>
                  <c:pt idx="3">
                    <c:v>2.1666976122316044E-3</c:v>
                  </c:pt>
                  <c:pt idx="4">
                    <c:v>3.1787995377446556E-3</c:v>
                  </c:pt>
                </c:numCache>
              </c:numRef>
            </c:plus>
            <c:minus>
              <c:numRef>
                <c:f>'Ac227 Dose 1 nCi R power'!$U$34:$U$38</c:f>
                <c:numCache>
                  <c:formatCode>General</c:formatCode>
                  <c:ptCount val="5"/>
                  <c:pt idx="0">
                    <c:v>4.7264510337176619E-3</c:v>
                  </c:pt>
                  <c:pt idx="1">
                    <c:v>9.7817435178160113E-3</c:v>
                  </c:pt>
                  <c:pt idx="2">
                    <c:v>2.5383154438630769E-2</c:v>
                  </c:pt>
                  <c:pt idx="3">
                    <c:v>2.1666976122316044E-3</c:v>
                  </c:pt>
                  <c:pt idx="4">
                    <c:v>3.1787995377446556E-3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DOTA-Tras-Ac-227 @ 1 h</c:v>
                </c:pt>
                <c:pt idx="1">
                  <c:v>DOTA-Tras-Ac-227 @ 4 h</c:v>
                </c:pt>
                <c:pt idx="2">
                  <c:v>DOTA-Tras-Ac-227 @ 1 d</c:v>
                </c:pt>
                <c:pt idx="3">
                  <c:v>DOTA-Tras-Ac-227 @ 6 d</c:v>
                </c:pt>
                <c:pt idx="4">
                  <c:v>DOTA-Tras-Ac-227 @ 10 d</c:v>
                </c:pt>
              </c:strCache>
            </c:strRef>
          </c:cat>
          <c:val>
            <c:numRef>
              <c:f>'Ac227 Dose 1 nCi R power'!$H$34:$H$38</c:f>
              <c:numCache>
                <c:formatCode>0.000</c:formatCode>
                <c:ptCount val="5"/>
                <c:pt idx="0">
                  <c:v>0.15256241690916772</c:v>
                </c:pt>
                <c:pt idx="1">
                  <c:v>9.9825924860589568E-2</c:v>
                </c:pt>
                <c:pt idx="2">
                  <c:v>7.5664777560518856E-2</c:v>
                </c:pt>
                <c:pt idx="3">
                  <c:v>1.2441414321114369E-2</c:v>
                </c:pt>
                <c:pt idx="4">
                  <c:v>1.4067703833351998E-2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5B-4758-8A50-25D1A9081381}"/>
            </c:ext>
          </c:extLst>
        </c:ser>
        <c:ser>
          <c:idx val="4"/>
          <c:order val="4"/>
          <c:tx>
            <c:strRef>
              <c:f>'Ac227 Dose 1 nCi R power'!$I$33</c:f>
              <c:strCache>
                <c:ptCount val="1"/>
                <c:pt idx="0">
                  <c:v>Kidneys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power'!$V$34:$V$38</c:f>
                <c:numCache>
                  <c:formatCode>General</c:formatCode>
                  <c:ptCount val="5"/>
                  <c:pt idx="0">
                    <c:v>8.1813122665780873E-3</c:v>
                  </c:pt>
                  <c:pt idx="1">
                    <c:v>2.0730810616181906E-2</c:v>
                  </c:pt>
                  <c:pt idx="2">
                    <c:v>1.9204105265651038E-2</c:v>
                  </c:pt>
                  <c:pt idx="3">
                    <c:v>5.2756695633405712E-4</c:v>
                  </c:pt>
                  <c:pt idx="4">
                    <c:v>3.3181687233454367E-3</c:v>
                  </c:pt>
                </c:numCache>
              </c:numRef>
            </c:plus>
            <c:minus>
              <c:numRef>
                <c:f>'Ac227 Dose 1 nCi R power'!$V$34:$V$38</c:f>
                <c:numCache>
                  <c:formatCode>General</c:formatCode>
                  <c:ptCount val="5"/>
                  <c:pt idx="0">
                    <c:v>8.1813122665780873E-3</c:v>
                  </c:pt>
                  <c:pt idx="1">
                    <c:v>2.0730810616181906E-2</c:v>
                  </c:pt>
                  <c:pt idx="2">
                    <c:v>1.9204105265651038E-2</c:v>
                  </c:pt>
                  <c:pt idx="3">
                    <c:v>5.2756695633405712E-4</c:v>
                  </c:pt>
                  <c:pt idx="4">
                    <c:v>3.3181687233454367E-3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DOTA-Tras-Ac-227 @ 1 h</c:v>
                </c:pt>
                <c:pt idx="1">
                  <c:v>DOTA-Tras-Ac-227 @ 4 h</c:v>
                </c:pt>
                <c:pt idx="2">
                  <c:v>DOTA-Tras-Ac-227 @ 1 d</c:v>
                </c:pt>
                <c:pt idx="3">
                  <c:v>DOTA-Tras-Ac-227 @ 6 d</c:v>
                </c:pt>
                <c:pt idx="4">
                  <c:v>DOTA-Tras-Ac-227 @ 10 d</c:v>
                </c:pt>
              </c:strCache>
            </c:strRef>
          </c:cat>
          <c:val>
            <c:numRef>
              <c:f>'Ac227 Dose 1 nCi R power'!$I$34:$I$38</c:f>
              <c:numCache>
                <c:formatCode>0.000</c:formatCode>
                <c:ptCount val="5"/>
                <c:pt idx="0">
                  <c:v>0.12929868415254328</c:v>
                </c:pt>
                <c:pt idx="1">
                  <c:v>0.11334900271360654</c:v>
                </c:pt>
                <c:pt idx="2">
                  <c:v>7.6521781092578678E-2</c:v>
                </c:pt>
                <c:pt idx="3">
                  <c:v>3.3838744583395967E-2</c:v>
                </c:pt>
                <c:pt idx="4">
                  <c:v>2.5212710890395812E-2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5B-4758-8A50-25D1A9081381}"/>
            </c:ext>
          </c:extLst>
        </c:ser>
        <c:ser>
          <c:idx val="5"/>
          <c:order val="5"/>
          <c:tx>
            <c:strRef>
              <c:f>'Ac227 Dose 1 nCi R power'!$J$33</c:f>
              <c:strCache>
                <c:ptCount val="1"/>
                <c:pt idx="0">
                  <c:v>Spleen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power'!$W$34:$W$38</c:f>
                <c:numCache>
                  <c:formatCode>General</c:formatCode>
                  <c:ptCount val="5"/>
                  <c:pt idx="0">
                    <c:v>5.8030951402364986E-2</c:v>
                  </c:pt>
                  <c:pt idx="1">
                    <c:v>6.4334793040217095E-2</c:v>
                  </c:pt>
                  <c:pt idx="2">
                    <c:v>0.19015241403425859</c:v>
                  </c:pt>
                  <c:pt idx="3">
                    <c:v>0.17552769569144414</c:v>
                  </c:pt>
                  <c:pt idx="4">
                    <c:v>0.18457351670511404</c:v>
                  </c:pt>
                </c:numCache>
              </c:numRef>
            </c:plus>
            <c:minus>
              <c:numRef>
                <c:f>'Ac227 Dose 1 nCi R power'!$W$34:$W$38</c:f>
                <c:numCache>
                  <c:formatCode>General</c:formatCode>
                  <c:ptCount val="5"/>
                  <c:pt idx="0">
                    <c:v>5.8030951402364986E-2</c:v>
                  </c:pt>
                  <c:pt idx="1">
                    <c:v>6.4334793040217095E-2</c:v>
                  </c:pt>
                  <c:pt idx="2">
                    <c:v>0.19015241403425859</c:v>
                  </c:pt>
                  <c:pt idx="3">
                    <c:v>0.17552769569144414</c:v>
                  </c:pt>
                  <c:pt idx="4">
                    <c:v>0.18457351670511404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DOTA-Tras-Ac-227 @ 1 h</c:v>
                </c:pt>
                <c:pt idx="1">
                  <c:v>DOTA-Tras-Ac-227 @ 4 h</c:v>
                </c:pt>
                <c:pt idx="2">
                  <c:v>DOTA-Tras-Ac-227 @ 1 d</c:v>
                </c:pt>
                <c:pt idx="3">
                  <c:v>DOTA-Tras-Ac-227 @ 6 d</c:v>
                </c:pt>
                <c:pt idx="4">
                  <c:v>DOTA-Tras-Ac-227 @ 10 d</c:v>
                </c:pt>
              </c:strCache>
            </c:strRef>
          </c:cat>
          <c:val>
            <c:numRef>
              <c:f>'Ac227 Dose 1 nCi R power'!$J$34:$J$38</c:f>
              <c:numCache>
                <c:formatCode>0.000</c:formatCode>
                <c:ptCount val="5"/>
                <c:pt idx="0">
                  <c:v>0.48776162189872552</c:v>
                </c:pt>
                <c:pt idx="1">
                  <c:v>0.42160196891951229</c:v>
                </c:pt>
                <c:pt idx="2">
                  <c:v>0.62003466962832088</c:v>
                </c:pt>
                <c:pt idx="3">
                  <c:v>0.70142986155597553</c:v>
                </c:pt>
                <c:pt idx="4">
                  <c:v>0.5971553441407973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5B-4758-8A50-25D1A9081381}"/>
            </c:ext>
          </c:extLst>
        </c:ser>
        <c:ser>
          <c:idx val="6"/>
          <c:order val="6"/>
          <c:tx>
            <c:strRef>
              <c:f>'Ac227 Dose 1 nCi R power'!$K$33</c:f>
              <c:strCache>
                <c:ptCount val="1"/>
                <c:pt idx="0">
                  <c:v>Liver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power'!$X$34:$X$38</c:f>
                <c:numCache>
                  <c:formatCode>General</c:formatCode>
                  <c:ptCount val="5"/>
                  <c:pt idx="0">
                    <c:v>1.9362465607955556E-2</c:v>
                  </c:pt>
                  <c:pt idx="1">
                    <c:v>4.4782085850386608E-2</c:v>
                  </c:pt>
                  <c:pt idx="2">
                    <c:v>4.8477327451713029E-2</c:v>
                  </c:pt>
                  <c:pt idx="3">
                    <c:v>1.8792831725841327E-2</c:v>
                  </c:pt>
                  <c:pt idx="4">
                    <c:v>2.1985045095392865E-2</c:v>
                  </c:pt>
                </c:numCache>
              </c:numRef>
            </c:plus>
            <c:minus>
              <c:numRef>
                <c:f>'Ac227 Dose 1 nCi R power'!$X$34:$X$38</c:f>
                <c:numCache>
                  <c:formatCode>General</c:formatCode>
                  <c:ptCount val="5"/>
                  <c:pt idx="0">
                    <c:v>1.9362465607955556E-2</c:v>
                  </c:pt>
                  <c:pt idx="1">
                    <c:v>4.4782085850386608E-2</c:v>
                  </c:pt>
                  <c:pt idx="2">
                    <c:v>4.8477327451713029E-2</c:v>
                  </c:pt>
                  <c:pt idx="3">
                    <c:v>1.8792831725841327E-2</c:v>
                  </c:pt>
                  <c:pt idx="4">
                    <c:v>2.1985045095392865E-2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DOTA-Tras-Ac-227 @ 1 h</c:v>
                </c:pt>
                <c:pt idx="1">
                  <c:v>DOTA-Tras-Ac-227 @ 4 h</c:v>
                </c:pt>
                <c:pt idx="2">
                  <c:v>DOTA-Tras-Ac-227 @ 1 d</c:v>
                </c:pt>
                <c:pt idx="3">
                  <c:v>DOTA-Tras-Ac-227 @ 6 d</c:v>
                </c:pt>
                <c:pt idx="4">
                  <c:v>DOTA-Tras-Ac-227 @ 10 d</c:v>
                </c:pt>
              </c:strCache>
            </c:strRef>
          </c:cat>
          <c:val>
            <c:numRef>
              <c:f>'Ac227 Dose 1 nCi R power'!$K$34:$K$38</c:f>
              <c:numCache>
                <c:formatCode>0.000</c:formatCode>
                <c:ptCount val="5"/>
                <c:pt idx="0">
                  <c:v>0.18575315695386582</c:v>
                </c:pt>
                <c:pt idx="1">
                  <c:v>0.19758487554561133</c:v>
                </c:pt>
                <c:pt idx="2">
                  <c:v>0.29047092037996941</c:v>
                </c:pt>
                <c:pt idx="3">
                  <c:v>0.20193431254704677</c:v>
                </c:pt>
                <c:pt idx="4">
                  <c:v>0.20871789303244967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5B-4758-8A50-25D1A9081381}"/>
            </c:ext>
          </c:extLst>
        </c:ser>
        <c:ser>
          <c:idx val="7"/>
          <c:order val="7"/>
          <c:tx>
            <c:strRef>
              <c:f>'Ac227 Dose 1 nCi R power'!$L$33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power'!$Y$34:$Y$38</c:f>
                <c:numCache>
                  <c:formatCode>General</c:formatCode>
                  <c:ptCount val="5"/>
                  <c:pt idx="0">
                    <c:v>1.5947401609291453E-3</c:v>
                  </c:pt>
                  <c:pt idx="1">
                    <c:v>2.736238621386881E-3</c:v>
                  </c:pt>
                  <c:pt idx="2">
                    <c:v>6.1315540830332313E-3</c:v>
                  </c:pt>
                  <c:pt idx="3">
                    <c:v>1.8443969712842849E-3</c:v>
                  </c:pt>
                  <c:pt idx="4">
                    <c:v>1.80187675169573E-4</c:v>
                  </c:pt>
                </c:numCache>
              </c:numRef>
            </c:plus>
            <c:minus>
              <c:numRef>
                <c:f>'Ac227 Dose 1 nCi R power'!$Y$34:$Y$38</c:f>
                <c:numCache>
                  <c:formatCode>General</c:formatCode>
                  <c:ptCount val="5"/>
                  <c:pt idx="0">
                    <c:v>1.5947401609291453E-3</c:v>
                  </c:pt>
                  <c:pt idx="1">
                    <c:v>2.736238621386881E-3</c:v>
                  </c:pt>
                  <c:pt idx="2">
                    <c:v>6.1315540830332313E-3</c:v>
                  </c:pt>
                  <c:pt idx="3">
                    <c:v>1.8443969712842849E-3</c:v>
                  </c:pt>
                  <c:pt idx="4">
                    <c:v>1.80187675169573E-4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DOTA-Tras-Ac-227 @ 1 h</c:v>
                </c:pt>
                <c:pt idx="1">
                  <c:v>DOTA-Tras-Ac-227 @ 4 h</c:v>
                </c:pt>
                <c:pt idx="2">
                  <c:v>DOTA-Tras-Ac-227 @ 1 d</c:v>
                </c:pt>
                <c:pt idx="3">
                  <c:v>DOTA-Tras-Ac-227 @ 6 d</c:v>
                </c:pt>
                <c:pt idx="4">
                  <c:v>DOTA-Tras-Ac-227 @ 10 d</c:v>
                </c:pt>
              </c:strCache>
            </c:strRef>
          </c:cat>
          <c:val>
            <c:numRef>
              <c:f>'Ac227 Dose 1 nCi R power'!$L$34:$L$38</c:f>
              <c:numCache>
                <c:formatCode>0.000</c:formatCode>
                <c:ptCount val="5"/>
                <c:pt idx="0">
                  <c:v>1.565553822635923E-2</c:v>
                </c:pt>
                <c:pt idx="1">
                  <c:v>2.8348588173673975E-2</c:v>
                </c:pt>
                <c:pt idx="2">
                  <c:v>2.5020089771002316E-2</c:v>
                </c:pt>
                <c:pt idx="3">
                  <c:v>1.2534338255987569E-2</c:v>
                </c:pt>
                <c:pt idx="4">
                  <c:v>1.1051348171480435E-2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5B-4758-8A50-25D1A9081381}"/>
            </c:ext>
          </c:extLst>
        </c:ser>
        <c:ser>
          <c:idx val="8"/>
          <c:order val="8"/>
          <c:tx>
            <c:strRef>
              <c:f>'Ac227 Dose 1 nCi R power'!$M$33</c:f>
              <c:strCache>
                <c:ptCount val="1"/>
                <c:pt idx="0">
                  <c:v>Carcass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power'!$Z$34:$Z$38</c:f>
                <c:numCache>
                  <c:formatCode>General</c:formatCode>
                  <c:ptCount val="5"/>
                  <c:pt idx="0">
                    <c:v>2.6403058935484136E-3</c:v>
                  </c:pt>
                  <c:pt idx="1">
                    <c:v>6.1248239405050492E-4</c:v>
                  </c:pt>
                  <c:pt idx="2">
                    <c:v>4.4473328049492574E-3</c:v>
                  </c:pt>
                  <c:pt idx="3">
                    <c:v>2.5103432918084454E-3</c:v>
                  </c:pt>
                  <c:pt idx="4">
                    <c:v>8.4239915798365E-4</c:v>
                  </c:pt>
                </c:numCache>
              </c:numRef>
            </c:plus>
            <c:minus>
              <c:numRef>
                <c:f>'Ac227 Dose 1 nCi R power'!$Z$34:$Z$38</c:f>
                <c:numCache>
                  <c:formatCode>General</c:formatCode>
                  <c:ptCount val="5"/>
                  <c:pt idx="0">
                    <c:v>2.6403058935484136E-3</c:v>
                  </c:pt>
                  <c:pt idx="1">
                    <c:v>6.1248239405050492E-4</c:v>
                  </c:pt>
                  <c:pt idx="2">
                    <c:v>4.4473328049492574E-3</c:v>
                  </c:pt>
                  <c:pt idx="3">
                    <c:v>2.5103432918084454E-3</c:v>
                  </c:pt>
                  <c:pt idx="4">
                    <c:v>8.4239915798365E-4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DOTA-Tras-Ac-227 @ 1 h</c:v>
                </c:pt>
                <c:pt idx="1">
                  <c:v>DOTA-Tras-Ac-227 @ 4 h</c:v>
                </c:pt>
                <c:pt idx="2">
                  <c:v>DOTA-Tras-Ac-227 @ 1 d</c:v>
                </c:pt>
                <c:pt idx="3">
                  <c:v>DOTA-Tras-Ac-227 @ 6 d</c:v>
                </c:pt>
                <c:pt idx="4">
                  <c:v>DOTA-Tras-Ac-227 @ 10 d</c:v>
                </c:pt>
              </c:strCache>
            </c:strRef>
          </c:cat>
          <c:val>
            <c:numRef>
              <c:f>'Ac227 Dose 1 nCi R power'!$M$34:$M$38</c:f>
              <c:numCache>
                <c:formatCode>0.000</c:formatCode>
                <c:ptCount val="5"/>
                <c:pt idx="0">
                  <c:v>2.4996340548989898E-2</c:v>
                </c:pt>
                <c:pt idx="1">
                  <c:v>2.8154741694983911E-2</c:v>
                </c:pt>
                <c:pt idx="2">
                  <c:v>3.0306669522527207E-2</c:v>
                </c:pt>
                <c:pt idx="3">
                  <c:v>2.2323554896134717E-2</c:v>
                </c:pt>
                <c:pt idx="4">
                  <c:v>2.0349578178236603E-2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5B-4758-8A50-25D1A9081381}"/>
            </c:ext>
          </c:extLst>
        </c:ser>
        <c:ser>
          <c:idx val="9"/>
          <c:order val="9"/>
          <c:tx>
            <c:strRef>
              <c:f>'Ac227 Dose 1 nCi R power'!$N$33</c:f>
              <c:strCache>
                <c:ptCount val="1"/>
                <c:pt idx="0">
                  <c:v>Tumor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'Ac227 Dose 1 nCi R power'!$AA$34:$AA$38</c:f>
                <c:numCache>
                  <c:formatCode>General</c:formatCode>
                  <c:ptCount val="5"/>
                  <c:pt idx="0">
                    <c:v>1.8134307265172515E-2</c:v>
                  </c:pt>
                  <c:pt idx="1">
                    <c:v>8.4106034681791161E-2</c:v>
                  </c:pt>
                  <c:pt idx="2">
                    <c:v>0.2937962501309419</c:v>
                  </c:pt>
                  <c:pt idx="3">
                    <c:v>2.8463006662613293E-2</c:v>
                  </c:pt>
                  <c:pt idx="4">
                    <c:v>2.3352634261550306E-2</c:v>
                  </c:pt>
                </c:numCache>
              </c:numRef>
            </c:plus>
            <c:minus>
              <c:numRef>
                <c:f>'Ac227 Dose 1 nCi R power'!$AA$34:$AA$38</c:f>
                <c:numCache>
                  <c:formatCode>General</c:formatCode>
                  <c:ptCount val="5"/>
                  <c:pt idx="0">
                    <c:v>1.8134307265172515E-2</c:v>
                  </c:pt>
                  <c:pt idx="1">
                    <c:v>8.4106034681791161E-2</c:v>
                  </c:pt>
                  <c:pt idx="2">
                    <c:v>0.2937962501309419</c:v>
                  </c:pt>
                  <c:pt idx="3">
                    <c:v>2.8463006662613293E-2</c:v>
                  </c:pt>
                  <c:pt idx="4">
                    <c:v>2.3352634261550306E-2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DOTA-Tras-Ac-227 @ 1 h</c:v>
                </c:pt>
                <c:pt idx="1">
                  <c:v>DOTA-Tras-Ac-227 @ 4 h</c:v>
                </c:pt>
                <c:pt idx="2">
                  <c:v>DOTA-Tras-Ac-227 @ 1 d</c:v>
                </c:pt>
                <c:pt idx="3">
                  <c:v>DOTA-Tras-Ac-227 @ 6 d</c:v>
                </c:pt>
                <c:pt idx="4">
                  <c:v>DOTA-Tras-Ac-227 @ 10 d</c:v>
                </c:pt>
              </c:strCache>
            </c:strRef>
          </c:cat>
          <c:val>
            <c:numRef>
              <c:f>'Ac227 Dose 1 nCi R power'!$N$34:$N$38</c:f>
              <c:numCache>
                <c:formatCode>0.000</c:formatCode>
                <c:ptCount val="5"/>
                <c:pt idx="0">
                  <c:v>2.0785731652140541E-2</c:v>
                </c:pt>
                <c:pt idx="1">
                  <c:v>0.1221500647182719</c:v>
                </c:pt>
                <c:pt idx="2">
                  <c:v>0.4057454422182632</c:v>
                </c:pt>
                <c:pt idx="3">
                  <c:v>7.8537089015243228E-2</c:v>
                </c:pt>
                <c:pt idx="4">
                  <c:v>6.4588669444390082E-2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5B-4758-8A50-25D1A9081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144896"/>
        <c:axId val="656228352"/>
      </c:barChart>
      <c:catAx>
        <c:axId val="69614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28352"/>
        <c:crosses val="autoZero"/>
        <c:auto val="1"/>
        <c:lblAlgn val="ctr"/>
        <c:lblOffset val="100"/>
        <c:noMultiLvlLbl val="0"/>
      </c:catAx>
      <c:valAx>
        <c:axId val="65622835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4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DOTA-Tras-Ac-227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power'!$E$34:$N$34</c:f>
              <c:numCache>
                <c:formatCode>0.000</c:formatCode>
                <c:ptCount val="10"/>
                <c:pt idx="0">
                  <c:v>0.32029610423097737</c:v>
                </c:pt>
                <c:pt idx="1">
                  <c:v>0.10644653217238809</c:v>
                </c:pt>
                <c:pt idx="2">
                  <c:v>9.3562517737576137E-2</c:v>
                </c:pt>
                <c:pt idx="3">
                  <c:v>0.15256241690916772</c:v>
                </c:pt>
                <c:pt idx="4">
                  <c:v>0.12929868415254328</c:v>
                </c:pt>
                <c:pt idx="5">
                  <c:v>0.48776162189872552</c:v>
                </c:pt>
                <c:pt idx="6">
                  <c:v>0.18575315695386582</c:v>
                </c:pt>
                <c:pt idx="7">
                  <c:v>1.565553822635923E-2</c:v>
                </c:pt>
                <c:pt idx="8">
                  <c:v>2.4996340548989898E-2</c:v>
                </c:pt>
                <c:pt idx="9">
                  <c:v>2.0785731652140541E-2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A-4E6F-9426-932E134D054F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DOTA-Tras-Ac-227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power'!$E$35:$N$35</c:f>
              <c:numCache>
                <c:formatCode>0.000</c:formatCode>
                <c:ptCount val="10"/>
                <c:pt idx="0">
                  <c:v>0.16499781925434562</c:v>
                </c:pt>
                <c:pt idx="1">
                  <c:v>7.0863014516824419E-2</c:v>
                </c:pt>
                <c:pt idx="2">
                  <c:v>6.9070021568706744E-2</c:v>
                </c:pt>
                <c:pt idx="3">
                  <c:v>9.9825924860589568E-2</c:v>
                </c:pt>
                <c:pt idx="4">
                  <c:v>0.11334900271360654</c:v>
                </c:pt>
                <c:pt idx="5">
                  <c:v>0.42160196891951229</c:v>
                </c:pt>
                <c:pt idx="6">
                  <c:v>0.19758487554561133</c:v>
                </c:pt>
                <c:pt idx="7">
                  <c:v>2.8348588173673975E-2</c:v>
                </c:pt>
                <c:pt idx="8">
                  <c:v>2.8154741694983911E-2</c:v>
                </c:pt>
                <c:pt idx="9">
                  <c:v>0.1221500647182719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A-4E6F-9426-932E134D054F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DOTA-Tras-Ac-227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power'!$E$36:$N$36</c:f>
              <c:numCache>
                <c:formatCode>0.000</c:formatCode>
                <c:ptCount val="10"/>
                <c:pt idx="0">
                  <c:v>1.2054213753305379E-2</c:v>
                </c:pt>
                <c:pt idx="1">
                  <c:v>0.1487932032798526</c:v>
                </c:pt>
                <c:pt idx="2">
                  <c:v>4.538569159939073E-2</c:v>
                </c:pt>
                <c:pt idx="3">
                  <c:v>7.5664777560518856E-2</c:v>
                </c:pt>
                <c:pt idx="4">
                  <c:v>7.6521781092578678E-2</c:v>
                </c:pt>
                <c:pt idx="5">
                  <c:v>0.62003466962832088</c:v>
                </c:pt>
                <c:pt idx="6">
                  <c:v>0.29047092037996941</c:v>
                </c:pt>
                <c:pt idx="7">
                  <c:v>2.5020089771002316E-2</c:v>
                </c:pt>
                <c:pt idx="8">
                  <c:v>3.0306669522527207E-2</c:v>
                </c:pt>
                <c:pt idx="9">
                  <c:v>0.4057454422182632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6A-4E6F-9426-932E134D054F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DOTA-Tras-Ac-227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power'!$E$37:$N$37</c:f>
              <c:numCache>
                <c:formatCode>0.000</c:formatCode>
                <c:ptCount val="10"/>
                <c:pt idx="0">
                  <c:v>7.4015660561149146E-4</c:v>
                </c:pt>
                <c:pt idx="1">
                  <c:v>1.1952036555230028E-2</c:v>
                </c:pt>
                <c:pt idx="2">
                  <c:v>1.554593817033042E-2</c:v>
                </c:pt>
                <c:pt idx="3">
                  <c:v>1.2441414321114369E-2</c:v>
                </c:pt>
                <c:pt idx="4">
                  <c:v>3.3838744583395967E-2</c:v>
                </c:pt>
                <c:pt idx="5">
                  <c:v>0.70142986155597553</c:v>
                </c:pt>
                <c:pt idx="6">
                  <c:v>0.20193431254704677</c:v>
                </c:pt>
                <c:pt idx="7">
                  <c:v>1.2534338255987569E-2</c:v>
                </c:pt>
                <c:pt idx="8">
                  <c:v>2.2323554896134717E-2</c:v>
                </c:pt>
                <c:pt idx="9">
                  <c:v>7.8537089015243228E-2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6A-4E6F-9426-932E134D054F}"/>
            </c:ext>
          </c:extLst>
        </c:ser>
        <c:ser>
          <c:idx val="4"/>
          <c:order val="4"/>
          <c:tx>
            <c:strRef>
              <c:f>'Ac227 Dose 1 nCi R power'!$D$38</c:f>
              <c:strCache>
                <c:ptCount val="1"/>
                <c:pt idx="0">
                  <c:v>DOTA-Tras-Ac-227 @ 10 d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plus>
            <c:minus>
              <c:numRef>
                <c:f>'Ac227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power'!$E$38:$N$38</c:f>
              <c:numCache>
                <c:formatCode>0.000</c:formatCode>
                <c:ptCount val="10"/>
                <c:pt idx="0">
                  <c:v>6.2982325554080128E-5</c:v>
                </c:pt>
                <c:pt idx="1">
                  <c:v>9.2547237611995889E-3</c:v>
                </c:pt>
                <c:pt idx="2">
                  <c:v>1.3356769711682719E-2</c:v>
                </c:pt>
                <c:pt idx="3">
                  <c:v>1.4067703833351998E-2</c:v>
                </c:pt>
                <c:pt idx="4">
                  <c:v>2.5212710890395812E-2</c:v>
                </c:pt>
                <c:pt idx="5">
                  <c:v>0.5971553441407973</c:v>
                </c:pt>
                <c:pt idx="6">
                  <c:v>0.20871789303244967</c:v>
                </c:pt>
                <c:pt idx="7">
                  <c:v>1.1051348171480435E-2</c:v>
                </c:pt>
                <c:pt idx="8">
                  <c:v>2.0349578178236603E-2</c:v>
                </c:pt>
                <c:pt idx="9">
                  <c:v>6.4588669444390082E-2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6A-4E6F-9426-932E134D0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146432"/>
        <c:axId val="656231808"/>
      </c:barChart>
      <c:catAx>
        <c:axId val="69614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31808"/>
        <c:crosses val="autoZero"/>
        <c:auto val="1"/>
        <c:lblAlgn val="ctr"/>
        <c:lblOffset val="100"/>
        <c:noMultiLvlLbl val="0"/>
      </c:catAx>
      <c:valAx>
        <c:axId val="65623180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4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46021981627311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Ab + Ac-227 DOTA @ 10 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power'!$D$38</c:f>
              <c:strCache>
                <c:ptCount val="1"/>
                <c:pt idx="0">
                  <c:v>DOTA-Tras-Ac-227 @ 10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4E4-40F9-AB8B-D06217B1F82B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4E4-40F9-AB8B-D06217B1F82B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4E4-40F9-AB8B-D06217B1F82B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4E4-40F9-AB8B-D06217B1F82B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4E4-40F9-AB8B-D06217B1F82B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4E4-40F9-AB8B-D06217B1F82B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4E4-40F9-AB8B-D06217B1F82B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4E4-40F9-AB8B-D06217B1F82B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4E4-40F9-AB8B-D06217B1F82B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4E4-40F9-AB8B-D06217B1F82B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4E4-40F9-AB8B-D06217B1F82B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4E4-40F9-AB8B-D06217B1F82B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plus>
            <c:minus>
              <c:numRef>
                <c:f>'Ac227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minus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power'!$E$38:$N$38</c:f>
              <c:numCache>
                <c:formatCode>0.000</c:formatCode>
                <c:ptCount val="10"/>
                <c:pt idx="0">
                  <c:v>6.2982325554080128E-5</c:v>
                </c:pt>
                <c:pt idx="1">
                  <c:v>9.2547237611995889E-3</c:v>
                </c:pt>
                <c:pt idx="2">
                  <c:v>1.3356769711682719E-2</c:v>
                </c:pt>
                <c:pt idx="3">
                  <c:v>1.4067703833351998E-2</c:v>
                </c:pt>
                <c:pt idx="4">
                  <c:v>2.5212710890395812E-2</c:v>
                </c:pt>
                <c:pt idx="5">
                  <c:v>0.5971553441407973</c:v>
                </c:pt>
                <c:pt idx="6">
                  <c:v>0.20871789303244967</c:v>
                </c:pt>
                <c:pt idx="7">
                  <c:v>1.1051348171480435E-2</c:v>
                </c:pt>
                <c:pt idx="8">
                  <c:v>2.0349578178236603E-2</c:v>
                </c:pt>
                <c:pt idx="9">
                  <c:v>6.4588669444390082E-2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4E4-40F9-AB8B-D06217B1F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96147456"/>
        <c:axId val="656235264"/>
      </c:barChart>
      <c:catAx>
        <c:axId val="69614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35264"/>
        <c:crosses val="autoZero"/>
        <c:auto val="1"/>
        <c:lblAlgn val="ctr"/>
        <c:lblOffset val="100"/>
        <c:noMultiLvlLbl val="0"/>
      </c:catAx>
      <c:valAx>
        <c:axId val="656235264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</a:t>
                </a:r>
                <a:r>
                  <a:rPr lang="en-US" baseline="0"/>
                  <a:t> nCi/g</a:t>
                </a:r>
                <a:endParaRPr lang="en-US"/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4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power'!$E$102:$E$183</c:f>
              <c:numCache>
                <c:formatCode>General</c:formatCode>
                <c:ptCount val="82"/>
                <c:pt idx="0">
                  <c:v>0</c:v>
                </c:pt>
                <c:pt idx="1">
                  <c:v>0.32029610423097699</c:v>
                </c:pt>
                <c:pt idx="2">
                  <c:v>0.27070165354383802</c:v>
                </c:pt>
                <c:pt idx="3">
                  <c:v>0.23282357204922999</c:v>
                </c:pt>
                <c:pt idx="4">
                  <c:v>0.19927544537227199</c:v>
                </c:pt>
                <c:pt idx="5">
                  <c:v>0.13597247638059101</c:v>
                </c:pt>
                <c:pt idx="6">
                  <c:v>9.8261773990573203E-2</c:v>
                </c:pt>
                <c:pt idx="7">
                  <c:v>6.7475961562406095E-2</c:v>
                </c:pt>
                <c:pt idx="8">
                  <c:v>4.35386692103426E-2</c:v>
                </c:pt>
                <c:pt idx="9">
                  <c:v>2.6373527048635999E-2</c:v>
                </c:pt>
                <c:pt idx="10">
                  <c:v>1.5904165191539199E-2</c:v>
                </c:pt>
                <c:pt idx="11">
                  <c:v>1.20542137533054E-2</c:v>
                </c:pt>
                <c:pt idx="12">
                  <c:v>1.14966138143303E-2</c:v>
                </c:pt>
                <c:pt idx="13">
                  <c:v>1.06378759464206E-2</c:v>
                </c:pt>
                <c:pt idx="14">
                  <c:v>9.8197040637471901E-3</c:v>
                </c:pt>
                <c:pt idx="15">
                  <c:v>9.0414480790010805E-3</c:v>
                </c:pt>
                <c:pt idx="16">
                  <c:v>8.0353271225401708E-3</c:v>
                </c:pt>
                <c:pt idx="17">
                  <c:v>7.1836701121335304E-3</c:v>
                </c:pt>
                <c:pt idx="18">
                  <c:v>6.3906995570905401E-3</c:v>
                </c:pt>
                <c:pt idx="19">
                  <c:v>5.6551457556360896E-3</c:v>
                </c:pt>
                <c:pt idx="20">
                  <c:v>4.9757390059950697E-3</c:v>
                </c:pt>
                <c:pt idx="21">
                  <c:v>4.3512096063923799E-3</c:v>
                </c:pt>
                <c:pt idx="22">
                  <c:v>3.7802878550528998E-3</c:v>
                </c:pt>
                <c:pt idx="23">
                  <c:v>3.2617040502015398E-3</c:v>
                </c:pt>
                <c:pt idx="24">
                  <c:v>2.7941884900631801E-3</c:v>
                </c:pt>
                <c:pt idx="25">
                  <c:v>2.3764714728627201E-3</c:v>
                </c:pt>
                <c:pt idx="26">
                  <c:v>2.0072832968250401E-3</c:v>
                </c:pt>
                <c:pt idx="27">
                  <c:v>1.68535426017504E-3</c:v>
                </c:pt>
                <c:pt idx="28">
                  <c:v>1.40941466113762E-3</c:v>
                </c:pt>
                <c:pt idx="29">
                  <c:v>1.17819479793766E-3</c:v>
                </c:pt>
                <c:pt idx="30">
                  <c:v>9.904249688000551E-4</c:v>
                </c:pt>
                <c:pt idx="31">
                  <c:v>8.4483547194969802E-4</c:v>
                </c:pt>
                <c:pt idx="32">
                  <c:v>7.4015660561149103E-4</c:v>
                </c:pt>
                <c:pt idx="33">
                  <c:v>6.5815503263578904E-4</c:v>
                </c:pt>
                <c:pt idx="34">
                  <c:v>5.81443883723036E-4</c:v>
                </c:pt>
                <c:pt idx="35">
                  <c:v>5.1002315887323105E-4</c:v>
                </c:pt>
                <c:pt idx="36">
                  <c:v>4.4389285808637402E-4</c:v>
                </c:pt>
                <c:pt idx="37">
                  <c:v>3.83052981362466E-4</c:v>
                </c:pt>
                <c:pt idx="38">
                  <c:v>3.2750352870150601E-4</c:v>
                </c:pt>
                <c:pt idx="39">
                  <c:v>2.7724450010349502E-4</c:v>
                </c:pt>
                <c:pt idx="40">
                  <c:v>2.3227589556843299E-4</c:v>
                </c:pt>
                <c:pt idx="41">
                  <c:v>1.9259771509631899E-4</c:v>
                </c:pt>
                <c:pt idx="42">
                  <c:v>1.58209958687154E-4</c:v>
                </c:pt>
                <c:pt idx="43">
                  <c:v>1.2911262634093701E-4</c:v>
                </c:pt>
                <c:pt idx="44">
                  <c:v>1.0530571805766799E-4</c:v>
                </c:pt>
                <c:pt idx="45">
                  <c:v>8.6789233837348694E-5</c:v>
                </c:pt>
                <c:pt idx="46">
                  <c:v>7.3563173679977206E-5</c:v>
                </c:pt>
                <c:pt idx="47">
                  <c:v>6.5627537585554401E-5</c:v>
                </c:pt>
                <c:pt idx="48">
                  <c:v>6.2982325554080101E-5</c:v>
                </c:pt>
                <c:pt idx="49">
                  <c:v>6.3927365103531893E-5</c:v>
                </c:pt>
                <c:pt idx="50">
                  <c:v>6.4878791821109695E-5</c:v>
                </c:pt>
                <c:pt idx="51">
                  <c:v>6.5836319559407335E-5</c:v>
                </c:pt>
                <c:pt idx="52">
                  <c:v>6.6799667168475097E-5</c:v>
                </c:pt>
                <c:pt idx="53">
                  <c:v>7.070584035074012E-5</c:v>
                </c:pt>
                <c:pt idx="54">
                  <c:v>7.4684150134810283E-5</c:v>
                </c:pt>
                <c:pt idx="55">
                  <c:v>7.8719300706188035E-5</c:v>
                </c:pt>
                <c:pt idx="56">
                  <c:v>8.2797298771246174E-5</c:v>
                </c:pt>
                <c:pt idx="57">
                  <c:v>8.6864171963633112E-5</c:v>
                </c:pt>
                <c:pt idx="58">
                  <c:v>9.1031835250298575E-5</c:v>
                </c:pt>
                <c:pt idx="59">
                  <c:v>9.516610743763205E-5</c:v>
                </c:pt>
                <c:pt idx="60">
                  <c:v>9.9298540096106019E-5</c:v>
                </c:pt>
                <c:pt idx="61">
                  <c:v>1.0346153382402542E-4</c:v>
                </c:pt>
                <c:pt idx="62">
                  <c:v>1.2365988000662787E-4</c:v>
                </c:pt>
                <c:pt idx="63">
                  <c:v>1.4266104744125222E-4</c:v>
                </c:pt>
                <c:pt idx="64">
                  <c:v>1.7594557804501246E-4</c:v>
                </c:pt>
                <c:pt idx="65">
                  <c:v>2.0217666992905836E-4</c:v>
                </c:pt>
                <c:pt idx="66">
                  <c:v>2.2203323698605356E-4</c:v>
                </c:pt>
                <c:pt idx="67">
                  <c:v>2.4239557884369762E-4</c:v>
                </c:pt>
                <c:pt idx="68">
                  <c:v>2.6008707782732053E-4</c:v>
                </c:pt>
                <c:pt idx="69">
                  <c:v>2.6716973019344991E-4</c:v>
                </c:pt>
                <c:pt idx="70">
                  <c:v>2.6971798124988077E-4</c:v>
                </c:pt>
                <c:pt idx="71">
                  <c:v>2.7039347527083192E-4</c:v>
                </c:pt>
                <c:pt idx="72">
                  <c:v>2.703067999195129E-4</c:v>
                </c:pt>
                <c:pt idx="73">
                  <c:v>2.699157882326865E-4</c:v>
                </c:pt>
                <c:pt idx="74">
                  <c:v>2.694103637041338E-4</c:v>
                </c:pt>
                <c:pt idx="75">
                  <c:v>2.6828285975215213E-4</c:v>
                </c:pt>
                <c:pt idx="76">
                  <c:v>2.6676539606144587E-4</c:v>
                </c:pt>
                <c:pt idx="77">
                  <c:v>2.5839996791916342E-4</c:v>
                </c:pt>
                <c:pt idx="78">
                  <c:v>2.4244992976437277E-4</c:v>
                </c:pt>
                <c:pt idx="79">
                  <c:v>2.1344789870008575E-4</c:v>
                </c:pt>
                <c:pt idx="80">
                  <c:v>1.6544552012031445E-4</c:v>
                </c:pt>
                <c:pt idx="81">
                  <c:v>1.3762473589964359E-4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84-4CA2-A10F-0F4B2538C701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power'!$E$77:$E$81</c:f>
              <c:numCache>
                <c:formatCode>0.000</c:formatCode>
                <c:ptCount val="5"/>
                <c:pt idx="0">
                  <c:v>0.32029610423097737</c:v>
                </c:pt>
                <c:pt idx="1">
                  <c:v>0.16499781925434562</c:v>
                </c:pt>
                <c:pt idx="2">
                  <c:v>1.2054213753305379E-2</c:v>
                </c:pt>
                <c:pt idx="3">
                  <c:v>7.4015660561149146E-4</c:v>
                </c:pt>
                <c:pt idx="4">
                  <c:v>6.2982325554080128E-5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#REF!$D$55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84-4CA2-A10F-0F4B2538C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27328"/>
        <c:axId val="697827904"/>
      </c:scatterChart>
      <c:valAx>
        <c:axId val="69782732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827904"/>
        <c:crossesAt val="1.0000000000000002E-2"/>
        <c:crossBetween val="midCat"/>
      </c:valAx>
      <c:valAx>
        <c:axId val="697827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7827328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power'!$F$102:$F$183</c:f>
              <c:numCache>
                <c:formatCode>General</c:formatCode>
                <c:ptCount val="82"/>
                <c:pt idx="0">
                  <c:v>0</c:v>
                </c:pt>
                <c:pt idx="1">
                  <c:v>0.106446532172388</c:v>
                </c:pt>
                <c:pt idx="2">
                  <c:v>9.4217722411507498E-2</c:v>
                </c:pt>
                <c:pt idx="3">
                  <c:v>8.4889444944831693E-2</c:v>
                </c:pt>
                <c:pt idx="4">
                  <c:v>7.6995810417902905E-2</c:v>
                </c:pt>
                <c:pt idx="5">
                  <c:v>7.3045059802189199E-2</c:v>
                </c:pt>
                <c:pt idx="6">
                  <c:v>8.3039606511047595E-2</c:v>
                </c:pt>
                <c:pt idx="7">
                  <c:v>9.8294440961410406E-2</c:v>
                </c:pt>
                <c:pt idx="8">
                  <c:v>0.115653390508375</c:v>
                </c:pt>
                <c:pt idx="9">
                  <c:v>0.13196028250703901</c:v>
                </c:pt>
                <c:pt idx="10">
                  <c:v>0.14405894431249899</c:v>
                </c:pt>
                <c:pt idx="11">
                  <c:v>0.14879320327985299</c:v>
                </c:pt>
                <c:pt idx="12">
                  <c:v>0.14854501156616401</c:v>
                </c:pt>
                <c:pt idx="13">
                  <c:v>0.147160539995013</c:v>
                </c:pt>
                <c:pt idx="14">
                  <c:v>0.14465054169377201</c:v>
                </c:pt>
                <c:pt idx="15">
                  <c:v>0.14111752125820301</c:v>
                </c:pt>
                <c:pt idx="16">
                  <c:v>0.134777506964014</c:v>
                </c:pt>
                <c:pt idx="17">
                  <c:v>0.127727862322181</c:v>
                </c:pt>
                <c:pt idx="18">
                  <c:v>0.119660338032394</c:v>
                </c:pt>
                <c:pt idx="19">
                  <c:v>0.11077513838325199</c:v>
                </c:pt>
                <c:pt idx="20">
                  <c:v>0.101272467663353</c:v>
                </c:pt>
                <c:pt idx="21">
                  <c:v>9.1352530161294701E-2</c:v>
                </c:pt>
                <c:pt idx="22">
                  <c:v>8.1215530165675801E-2</c:v>
                </c:pt>
                <c:pt idx="23">
                  <c:v>7.1061671965094206E-2</c:v>
                </c:pt>
                <c:pt idx="24">
                  <c:v>6.1091159848148099E-2</c:v>
                </c:pt>
                <c:pt idx="25">
                  <c:v>5.1504198103435601E-2</c:v>
                </c:pt>
                <c:pt idx="26">
                  <c:v>4.25009910195547E-2</c:v>
                </c:pt>
                <c:pt idx="27">
                  <c:v>3.4281742885103599E-2</c:v>
                </c:pt>
                <c:pt idx="28">
                  <c:v>2.70466579886805E-2</c:v>
                </c:pt>
                <c:pt idx="29">
                  <c:v>2.0995940618883501E-2</c:v>
                </c:pt>
                <c:pt idx="30">
                  <c:v>1.63297950643106E-2</c:v>
                </c:pt>
                <c:pt idx="31">
                  <c:v>1.3248425613560001E-2</c:v>
                </c:pt>
                <c:pt idx="32">
                  <c:v>1.195203655523E-2</c:v>
                </c:pt>
                <c:pt idx="33">
                  <c:v>1.1625408834077901E-2</c:v>
                </c:pt>
                <c:pt idx="34">
                  <c:v>1.13198538691291E-2</c:v>
                </c:pt>
                <c:pt idx="35">
                  <c:v>1.10353716603837E-2</c:v>
                </c:pt>
                <c:pt idx="36">
                  <c:v>1.07719622078417E-2</c:v>
                </c:pt>
                <c:pt idx="37">
                  <c:v>1.0529625511503E-2</c:v>
                </c:pt>
                <c:pt idx="38">
                  <c:v>1.03083615713677E-2</c:v>
                </c:pt>
                <c:pt idx="39">
                  <c:v>1.01081703874358E-2</c:v>
                </c:pt>
                <c:pt idx="40">
                  <c:v>9.9290519597072004E-3</c:v>
                </c:pt>
                <c:pt idx="41">
                  <c:v>9.7710062881819805E-3</c:v>
                </c:pt>
                <c:pt idx="42">
                  <c:v>9.6340333728601197E-3</c:v>
                </c:pt>
                <c:pt idx="43">
                  <c:v>9.5181332137416197E-3</c:v>
                </c:pt>
                <c:pt idx="44">
                  <c:v>9.4233058108264892E-3</c:v>
                </c:pt>
                <c:pt idx="45">
                  <c:v>9.3495511641147194E-3</c:v>
                </c:pt>
                <c:pt idx="46">
                  <c:v>9.2968692736063105E-3</c:v>
                </c:pt>
                <c:pt idx="47">
                  <c:v>9.2652601393012693E-3</c:v>
                </c:pt>
                <c:pt idx="48">
                  <c:v>9.2547237611995906E-3</c:v>
                </c:pt>
                <c:pt idx="49">
                  <c:v>9.3935893857480992E-3</c:v>
                </c:pt>
                <c:pt idx="50">
                  <c:v>9.5333935510078724E-3</c:v>
                </c:pt>
                <c:pt idx="51">
                  <c:v>9.6740942100208786E-3</c:v>
                </c:pt>
                <c:pt idx="52">
                  <c:v>9.8156500501633479E-3</c:v>
                </c:pt>
                <c:pt idx="53">
                  <c:v>1.0389629391942779E-2</c:v>
                </c:pt>
                <c:pt idx="54">
                  <c:v>1.0974208601493129E-2</c:v>
                </c:pt>
                <c:pt idx="55">
                  <c:v>1.1567140087341202E-2</c:v>
                </c:pt>
                <c:pt idx="56">
                  <c:v>1.2166367652516026E-2</c:v>
                </c:pt>
                <c:pt idx="57">
                  <c:v>1.276396051108793E-2</c:v>
                </c:pt>
                <c:pt idx="58">
                  <c:v>1.3376363627493393E-2</c:v>
                </c:pt>
                <c:pt idx="59">
                  <c:v>1.3983860202298784E-2</c:v>
                </c:pt>
                <c:pt idx="60">
                  <c:v>1.4591086473788192E-2</c:v>
                </c:pt>
                <c:pt idx="61">
                  <c:v>1.5202803437754835E-2</c:v>
                </c:pt>
                <c:pt idx="62">
                  <c:v>1.8170780766450925E-2</c:v>
                </c:pt>
                <c:pt idx="63">
                  <c:v>2.0962842733053839E-2</c:v>
                </c:pt>
                <c:pt idx="64">
                  <c:v>2.5853724953566564E-2</c:v>
                </c:pt>
                <c:pt idx="65">
                  <c:v>2.9708163594976224E-2</c:v>
                </c:pt>
                <c:pt idx="66">
                  <c:v>3.2625919351715209E-2</c:v>
                </c:pt>
                <c:pt idx="67">
                  <c:v>3.5617994467483934E-2</c:v>
                </c:pt>
                <c:pt idx="68">
                  <c:v>3.8217611654918306E-2</c:v>
                </c:pt>
                <c:pt idx="69">
                  <c:v>3.9258347934001091E-2</c:v>
                </c:pt>
                <c:pt idx="70">
                  <c:v>3.9632792024370582E-2</c:v>
                </c:pt>
                <c:pt idx="71">
                  <c:v>3.9732050197377813E-2</c:v>
                </c:pt>
                <c:pt idx="72">
                  <c:v>3.9719313982474573E-2</c:v>
                </c:pt>
                <c:pt idx="73">
                  <c:v>3.9661858099143125E-2</c:v>
                </c:pt>
                <c:pt idx="74">
                  <c:v>3.9587590209656048E-2</c:v>
                </c:pt>
                <c:pt idx="75">
                  <c:v>3.9421912973646528E-2</c:v>
                </c:pt>
                <c:pt idx="76">
                  <c:v>3.9198934429243978E-2</c:v>
                </c:pt>
                <c:pt idx="77">
                  <c:v>3.7969705023694116E-2</c:v>
                </c:pt>
                <c:pt idx="78">
                  <c:v>3.5625980878792034E-2</c:v>
                </c:pt>
                <c:pt idx="79">
                  <c:v>3.1364375997542653E-2</c:v>
                </c:pt>
                <c:pt idx="80">
                  <c:v>2.4310829629921604E-2</c:v>
                </c:pt>
                <c:pt idx="81">
                  <c:v>2.0222799051229041E-2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D-483E-BD7F-D371AA9C31BA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power'!$F$77:$F$81</c:f>
              <c:numCache>
                <c:formatCode>0.000</c:formatCode>
                <c:ptCount val="5"/>
                <c:pt idx="0">
                  <c:v>0.10644653217238809</c:v>
                </c:pt>
                <c:pt idx="1">
                  <c:v>7.0863014516824419E-2</c:v>
                </c:pt>
                <c:pt idx="2">
                  <c:v>0.1487932032798526</c:v>
                </c:pt>
                <c:pt idx="3">
                  <c:v>1.1952036555230028E-2</c:v>
                </c:pt>
                <c:pt idx="4">
                  <c:v>9.2547237611995889E-3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#REF!$E$55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0DD-483E-BD7F-D371AA9C3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29632"/>
        <c:axId val="697830208"/>
      </c:scatterChart>
      <c:valAx>
        <c:axId val="69782963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830208"/>
        <c:crossesAt val="1.0000000000000002E-2"/>
        <c:crossBetween val="midCat"/>
      </c:valAx>
      <c:valAx>
        <c:axId val="697830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782963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power'!$D$37</c:f>
              <c:strCache>
                <c:ptCount val="1"/>
                <c:pt idx="0">
                  <c:v>DOTA-Tras-Ac-225 @ 6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9BF-42B3-B981-68C909C4BD38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BF-42B3-B981-68C909C4BD38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9BF-42B3-B981-68C909C4BD38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9BF-42B3-B981-68C909C4BD38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9BF-42B3-B981-68C909C4BD38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9BF-42B3-B981-68C909C4BD38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9BF-42B3-B981-68C909C4BD38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9BF-42B3-B981-68C909C4BD38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9BF-42B3-B981-68C909C4BD38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9BF-42B3-B981-68C909C4BD38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9BF-42B3-B981-68C909C4BD38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9BF-42B3-B981-68C909C4BD38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minus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power'!$E$37:$N$37</c:f>
              <c:numCache>
                <c:formatCode>0.000</c:formatCode>
                <c:ptCount val="10"/>
                <c:pt idx="0">
                  <c:v>0.32995105177781542</c:v>
                </c:pt>
                <c:pt idx="1">
                  <c:v>6.3050575326573028</c:v>
                </c:pt>
                <c:pt idx="2">
                  <c:v>3.7247419406316249</c:v>
                </c:pt>
                <c:pt idx="3">
                  <c:v>3.0960520411755983</c:v>
                </c:pt>
                <c:pt idx="4">
                  <c:v>6.9068007821686264</c:v>
                </c:pt>
                <c:pt idx="5">
                  <c:v>359.39811229870816</c:v>
                </c:pt>
                <c:pt idx="6">
                  <c:v>45.534843419079252</c:v>
                </c:pt>
                <c:pt idx="7">
                  <c:v>2.9637918722091054</c:v>
                </c:pt>
                <c:pt idx="8">
                  <c:v>4.1172003357436013</c:v>
                </c:pt>
                <c:pt idx="9">
                  <c:v>17.381002561148502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9BF-42B3-B981-68C909C4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92161536"/>
        <c:axId val="84452480"/>
      </c:barChart>
      <c:catAx>
        <c:axId val="69216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2480"/>
        <c:crosses val="autoZero"/>
        <c:auto val="1"/>
        <c:lblAlgn val="ctr"/>
        <c:lblOffset val="100"/>
        <c:noMultiLvlLbl val="0"/>
      </c:catAx>
      <c:valAx>
        <c:axId val="8445248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16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power'!$H$102:$H$183</c:f>
              <c:numCache>
                <c:formatCode>General</c:formatCode>
                <c:ptCount val="82"/>
                <c:pt idx="0">
                  <c:v>0</c:v>
                </c:pt>
                <c:pt idx="1">
                  <c:v>0.152562416909168</c:v>
                </c:pt>
                <c:pt idx="2">
                  <c:v>0.13520856832289299</c:v>
                </c:pt>
                <c:pt idx="3">
                  <c:v>0.121818358634513</c:v>
                </c:pt>
                <c:pt idx="4">
                  <c:v>0.110191255506881</c:v>
                </c:pt>
                <c:pt idx="5">
                  <c:v>9.5424976963294397E-2</c:v>
                </c:pt>
                <c:pt idx="6">
                  <c:v>9.0243287967424299E-2</c:v>
                </c:pt>
                <c:pt idx="7">
                  <c:v>8.6385938212205304E-2</c:v>
                </c:pt>
                <c:pt idx="8">
                  <c:v>8.3426169995771196E-2</c:v>
                </c:pt>
                <c:pt idx="9">
                  <c:v>8.0937225616256006E-2</c:v>
                </c:pt>
                <c:pt idx="10">
                  <c:v>7.8492347371793905E-2</c:v>
                </c:pt>
                <c:pt idx="11">
                  <c:v>7.5664777560518898E-2</c:v>
                </c:pt>
                <c:pt idx="12">
                  <c:v>7.2543124000573306E-2</c:v>
                </c:pt>
                <c:pt idx="13">
                  <c:v>6.7712859049082794E-2</c:v>
                </c:pt>
                <c:pt idx="14">
                  <c:v>6.3084908859958405E-2</c:v>
                </c:pt>
                <c:pt idx="15">
                  <c:v>5.8659273433200002E-2</c:v>
                </c:pt>
                <c:pt idx="16">
                  <c:v>5.2904366794333198E-2</c:v>
                </c:pt>
                <c:pt idx="17">
                  <c:v>4.8004556143279399E-2</c:v>
                </c:pt>
                <c:pt idx="18">
                  <c:v>4.3420862308422598E-2</c:v>
                </c:pt>
                <c:pt idx="19">
                  <c:v>3.91532852897628E-2</c:v>
                </c:pt>
                <c:pt idx="20">
                  <c:v>3.52018250873E-2</c:v>
                </c:pt>
                <c:pt idx="21">
                  <c:v>3.1566481701034203E-2</c:v>
                </c:pt>
                <c:pt idx="22">
                  <c:v>2.8247255130965501E-2</c:v>
                </c:pt>
                <c:pt idx="23">
                  <c:v>2.52441453770938E-2</c:v>
                </c:pt>
                <c:pt idx="24">
                  <c:v>2.2557152439419099E-2</c:v>
                </c:pt>
                <c:pt idx="25">
                  <c:v>2.0186276317941398E-2</c:v>
                </c:pt>
                <c:pt idx="26">
                  <c:v>1.8131517012660799E-2</c:v>
                </c:pt>
                <c:pt idx="27">
                  <c:v>1.63928745235771E-2</c:v>
                </c:pt>
                <c:pt idx="28">
                  <c:v>1.49703488506905E-2</c:v>
                </c:pt>
                <c:pt idx="29">
                  <c:v>1.3863939994001E-2</c:v>
                </c:pt>
                <c:pt idx="30">
                  <c:v>1.30736479535084E-2</c:v>
                </c:pt>
                <c:pt idx="31">
                  <c:v>1.2599472729212901E-2</c:v>
                </c:pt>
                <c:pt idx="32">
                  <c:v>1.24414143211144E-2</c:v>
                </c:pt>
                <c:pt idx="33">
                  <c:v>1.2447767014521501E-2</c:v>
                </c:pt>
                <c:pt idx="34">
                  <c:v>1.24668250947431E-2</c:v>
                </c:pt>
                <c:pt idx="35">
                  <c:v>1.2498588561779E-2</c:v>
                </c:pt>
                <c:pt idx="36">
                  <c:v>1.2543057415629199E-2</c:v>
                </c:pt>
                <c:pt idx="37">
                  <c:v>1.26002316562938E-2</c:v>
                </c:pt>
                <c:pt idx="38">
                  <c:v>1.26701112837728E-2</c:v>
                </c:pt>
                <c:pt idx="39">
                  <c:v>1.27526962980661E-2</c:v>
                </c:pt>
                <c:pt idx="40">
                  <c:v>1.2847986699173799E-2</c:v>
                </c:pt>
                <c:pt idx="41">
                  <c:v>1.2955982487095801E-2</c:v>
                </c:pt>
                <c:pt idx="42">
                  <c:v>1.3076683661832201E-2</c:v>
                </c:pt>
                <c:pt idx="43">
                  <c:v>1.32100902233829E-2</c:v>
                </c:pt>
                <c:pt idx="44">
                  <c:v>1.3356202171748001E-2</c:v>
                </c:pt>
                <c:pt idx="45">
                  <c:v>1.35150195069275E-2</c:v>
                </c:pt>
                <c:pt idx="46">
                  <c:v>1.36865422289213E-2</c:v>
                </c:pt>
                <c:pt idx="47">
                  <c:v>1.38707703377295E-2</c:v>
                </c:pt>
                <c:pt idx="48">
                  <c:v>1.4067703833351999E-2</c:v>
                </c:pt>
                <c:pt idx="49">
                  <c:v>1.427878744094405E-2</c:v>
                </c:pt>
                <c:pt idx="50">
                  <c:v>1.449129768352838E-2</c:v>
                </c:pt>
                <c:pt idx="51">
                  <c:v>1.4705170647349382E-2</c:v>
                </c:pt>
                <c:pt idx="52">
                  <c:v>1.4920343534881086E-2</c:v>
                </c:pt>
                <c:pt idx="53">
                  <c:v>1.5792824615350282E-2</c:v>
                </c:pt>
                <c:pt idx="54">
                  <c:v>1.6681418094668068E-2</c:v>
                </c:pt>
                <c:pt idx="55">
                  <c:v>1.7582707506606048E-2</c:v>
                </c:pt>
                <c:pt idx="56">
                  <c:v>1.8493567315410044E-2</c:v>
                </c:pt>
                <c:pt idx="57">
                  <c:v>1.9401942277671055E-2</c:v>
                </c:pt>
                <c:pt idx="58">
                  <c:v>2.0332829669937984E-2</c:v>
                </c:pt>
                <c:pt idx="59">
                  <c:v>2.1256258841316111E-2</c:v>
                </c:pt>
                <c:pt idx="60">
                  <c:v>2.2179277136357728E-2</c:v>
                </c:pt>
                <c:pt idx="61">
                  <c:v>2.3109121538088907E-2</c:v>
                </c:pt>
                <c:pt idx="62">
                  <c:v>2.7620615032821576E-2</c:v>
                </c:pt>
                <c:pt idx="63">
                  <c:v>3.1864707222283628E-2</c:v>
                </c:pt>
                <c:pt idx="64">
                  <c:v>3.9299124968001607E-2</c:v>
                </c:pt>
                <c:pt idx="65">
                  <c:v>4.515808982209147E-2</c:v>
                </c:pt>
                <c:pt idx="66">
                  <c:v>4.9593243685456659E-2</c:v>
                </c:pt>
                <c:pt idx="67">
                  <c:v>5.414136718021139E-2</c:v>
                </c:pt>
                <c:pt idx="68">
                  <c:v>5.8092932415063733E-2</c:v>
                </c:pt>
                <c:pt idx="69">
                  <c:v>5.9674910453580983E-2</c:v>
                </c:pt>
                <c:pt idx="70">
                  <c:v>6.024408666039021E-2</c:v>
                </c:pt>
                <c:pt idx="71">
                  <c:v>6.0394964700290169E-2</c:v>
                </c:pt>
                <c:pt idx="72">
                  <c:v>6.0375604932906522E-2</c:v>
                </c:pt>
                <c:pt idx="73">
                  <c:v>6.0288268738866981E-2</c:v>
                </c:pt>
                <c:pt idx="74">
                  <c:v>6.017537734409488E-2</c:v>
                </c:pt>
                <c:pt idx="75">
                  <c:v>5.9923538569837599E-2</c:v>
                </c:pt>
                <c:pt idx="76">
                  <c:v>5.9584598564194423E-2</c:v>
                </c:pt>
                <c:pt idx="77">
                  <c:v>5.771610030679411E-2</c:v>
                </c:pt>
                <c:pt idx="78">
                  <c:v>5.4153506977343398E-2</c:v>
                </c:pt>
                <c:pt idx="79">
                  <c:v>4.7675626397533116E-2</c:v>
                </c:pt>
                <c:pt idx="80">
                  <c:v>3.6953836765030147E-2</c:v>
                </c:pt>
                <c:pt idx="81">
                  <c:v>3.073979894751681E-2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D-49AA-B682-12ECA3B0245C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power'!$H$77:$H$81</c:f>
              <c:numCache>
                <c:formatCode>0.000</c:formatCode>
                <c:ptCount val="5"/>
                <c:pt idx="0">
                  <c:v>0.15256241690916772</c:v>
                </c:pt>
                <c:pt idx="1">
                  <c:v>9.9825924860589568E-2</c:v>
                </c:pt>
                <c:pt idx="2">
                  <c:v>7.5664777560518856E-2</c:v>
                </c:pt>
                <c:pt idx="3">
                  <c:v>1.2441414321114369E-2</c:v>
                </c:pt>
                <c:pt idx="4">
                  <c:v>1.4067703833351998E-2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#REF!$G$55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7ED-49AA-B682-12ECA3B02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31936"/>
        <c:axId val="697832512"/>
      </c:scatterChart>
      <c:valAx>
        <c:axId val="69783193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832512"/>
        <c:crossesAt val="1.0000000000000002E-2"/>
        <c:crossBetween val="midCat"/>
      </c:valAx>
      <c:valAx>
        <c:axId val="697832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783193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power'!$I$102:$I$183</c:f>
              <c:numCache>
                <c:formatCode>General</c:formatCode>
                <c:ptCount val="82"/>
                <c:pt idx="0">
                  <c:v>0</c:v>
                </c:pt>
                <c:pt idx="1">
                  <c:v>0.129298684152543</c:v>
                </c:pt>
                <c:pt idx="2">
                  <c:v>0.124594816752936</c:v>
                </c:pt>
                <c:pt idx="3">
                  <c:v>0.12110568868827901</c:v>
                </c:pt>
                <c:pt idx="4">
                  <c:v>0.117838682412549</c:v>
                </c:pt>
                <c:pt idx="5">
                  <c:v>0.106479879715139</c:v>
                </c:pt>
                <c:pt idx="6">
                  <c:v>9.7904015699862804E-2</c:v>
                </c:pt>
                <c:pt idx="7">
                  <c:v>9.1145438044442598E-2</c:v>
                </c:pt>
                <c:pt idx="8">
                  <c:v>8.5916036252441E-2</c:v>
                </c:pt>
                <c:pt idx="9">
                  <c:v>8.1927699827421097E-2</c:v>
                </c:pt>
                <c:pt idx="10">
                  <c:v>7.8892318272946002E-2</c:v>
                </c:pt>
                <c:pt idx="11">
                  <c:v>7.6521781092578706E-2</c:v>
                </c:pt>
                <c:pt idx="12">
                  <c:v>7.4427447388141998E-2</c:v>
                </c:pt>
                <c:pt idx="13">
                  <c:v>7.1238512345261198E-2</c:v>
                </c:pt>
                <c:pt idx="14">
                  <c:v>6.8241714676192694E-2</c:v>
                </c:pt>
                <c:pt idx="15">
                  <c:v>6.5428773388591294E-2</c:v>
                </c:pt>
                <c:pt idx="16">
                  <c:v>6.1845970644712901E-2</c:v>
                </c:pt>
                <c:pt idx="17">
                  <c:v>5.88588159432097E-2</c:v>
                </c:pt>
                <c:pt idx="18">
                  <c:v>5.6112032779542999E-2</c:v>
                </c:pt>
                <c:pt idx="19">
                  <c:v>5.3589447340538499E-2</c:v>
                </c:pt>
                <c:pt idx="20">
                  <c:v>5.1274885813021802E-2</c:v>
                </c:pt>
                <c:pt idx="21">
                  <c:v>4.9152174383818498E-2</c:v>
                </c:pt>
                <c:pt idx="22">
                  <c:v>4.7205139239754203E-2</c:v>
                </c:pt>
                <c:pt idx="23">
                  <c:v>4.5417606567654603E-2</c:v>
                </c:pt>
                <c:pt idx="24">
                  <c:v>4.3773402554345302E-2</c:v>
                </c:pt>
                <c:pt idx="25">
                  <c:v>4.2256353386651797E-2</c:v>
                </c:pt>
                <c:pt idx="26">
                  <c:v>4.0850285251399998E-2</c:v>
                </c:pt>
                <c:pt idx="27">
                  <c:v>3.9539024335415202E-2</c:v>
                </c:pt>
                <c:pt idx="28">
                  <c:v>3.8306396825523302E-2</c:v>
                </c:pt>
                <c:pt idx="29">
                  <c:v>3.7136228908549798E-2</c:v>
                </c:pt>
                <c:pt idx="30">
                  <c:v>3.60123467713203E-2</c:v>
                </c:pt>
                <c:pt idx="31">
                  <c:v>3.49185766006605E-2</c:v>
                </c:pt>
                <c:pt idx="32">
                  <c:v>3.3838744583396002E-2</c:v>
                </c:pt>
                <c:pt idx="33">
                  <c:v>3.2794185815884197E-2</c:v>
                </c:pt>
                <c:pt idx="34">
                  <c:v>3.18170179365991E-2</c:v>
                </c:pt>
                <c:pt idx="35">
                  <c:v>3.0907240945540398E-2</c:v>
                </c:pt>
                <c:pt idx="36">
                  <c:v>3.0064854842708402E-2</c:v>
                </c:pt>
                <c:pt idx="37">
                  <c:v>2.9289859628102901E-2</c:v>
                </c:pt>
                <c:pt idx="38">
                  <c:v>2.8582255301724001E-2</c:v>
                </c:pt>
                <c:pt idx="39">
                  <c:v>2.79420418635716E-2</c:v>
                </c:pt>
                <c:pt idx="40">
                  <c:v>2.7369219313645901E-2</c:v>
                </c:pt>
                <c:pt idx="41">
                  <c:v>2.6863787651946601E-2</c:v>
                </c:pt>
                <c:pt idx="42">
                  <c:v>2.6425746878473998E-2</c:v>
                </c:pt>
                <c:pt idx="43">
                  <c:v>2.6055096993227899E-2</c:v>
                </c:pt>
                <c:pt idx="44">
                  <c:v>2.57518379962083E-2</c:v>
                </c:pt>
                <c:pt idx="45">
                  <c:v>2.55159698874153E-2</c:v>
                </c:pt>
                <c:pt idx="46">
                  <c:v>2.5347492666848902E-2</c:v>
                </c:pt>
                <c:pt idx="47">
                  <c:v>2.52464063345091E-2</c:v>
                </c:pt>
                <c:pt idx="48">
                  <c:v>2.5212710890395802E-2</c:v>
                </c:pt>
                <c:pt idx="49">
                  <c:v>2.5591023515893551E-2</c:v>
                </c:pt>
                <c:pt idx="50">
                  <c:v>2.5971893014640306E-2</c:v>
                </c:pt>
                <c:pt idx="51">
                  <c:v>2.6355204837804139E-2</c:v>
                </c:pt>
                <c:pt idx="52">
                  <c:v>2.6740846437105271E-2</c:v>
                </c:pt>
                <c:pt idx="53">
                  <c:v>2.8304542510024972E-2</c:v>
                </c:pt>
                <c:pt idx="54">
                  <c:v>2.9897115879391388E-2</c:v>
                </c:pt>
                <c:pt idx="55">
                  <c:v>3.1512443415495237E-2</c:v>
                </c:pt>
                <c:pt idx="56">
                  <c:v>3.3144923406054169E-2</c:v>
                </c:pt>
                <c:pt idx="57">
                  <c:v>3.4772949953589462E-2</c:v>
                </c:pt>
                <c:pt idx="58">
                  <c:v>3.6441324193676662E-2</c:v>
                </c:pt>
                <c:pt idx="59">
                  <c:v>3.8096331506989357E-2</c:v>
                </c:pt>
                <c:pt idx="60">
                  <c:v>3.9750602431022963E-2</c:v>
                </c:pt>
                <c:pt idx="61">
                  <c:v>4.1417107381057534E-2</c:v>
                </c:pt>
                <c:pt idx="62">
                  <c:v>4.9502789487679826E-2</c:v>
                </c:pt>
                <c:pt idx="63">
                  <c:v>5.7109224100797287E-2</c:v>
                </c:pt>
                <c:pt idx="64">
                  <c:v>7.0433489914300151E-2</c:v>
                </c:pt>
                <c:pt idx="65">
                  <c:v>8.0934164987721824E-2</c:v>
                </c:pt>
                <c:pt idx="66">
                  <c:v>8.8883028102563488E-2</c:v>
                </c:pt>
                <c:pt idx="67">
                  <c:v>9.7034359984828775E-2</c:v>
                </c:pt>
                <c:pt idx="68">
                  <c:v>0.1041165158939308</c:v>
                </c:pt>
                <c:pt idx="69">
                  <c:v>0.10695180126761974</c:v>
                </c:pt>
                <c:pt idx="70">
                  <c:v>0.10797190201170498</c:v>
                </c:pt>
                <c:pt idx="71">
                  <c:v>0.10824231177045243</c:v>
                </c:pt>
                <c:pt idx="72">
                  <c:v>0.10820761440805901</c:v>
                </c:pt>
                <c:pt idx="73">
                  <c:v>0.10805108692946894</c:v>
                </c:pt>
                <c:pt idx="74">
                  <c:v>0.1078487583808927</c:v>
                </c:pt>
                <c:pt idx="75">
                  <c:v>0.10739740268833917</c:v>
                </c:pt>
                <c:pt idx="76">
                  <c:v>0.10678994062681849</c:v>
                </c:pt>
                <c:pt idx="77">
                  <c:v>0.1034411420651546</c:v>
                </c:pt>
                <c:pt idx="78">
                  <c:v>9.7056117422928342E-2</c:v>
                </c:pt>
                <c:pt idx="79">
                  <c:v>8.5446196416910855E-2</c:v>
                </c:pt>
                <c:pt idx="80">
                  <c:v>6.6230169022941446E-2</c:v>
                </c:pt>
                <c:pt idx="81">
                  <c:v>5.5093117744998928E-2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23-4432-AE42-0D2C26D5380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power'!$I$77:$I$81</c:f>
              <c:numCache>
                <c:formatCode>0.000</c:formatCode>
                <c:ptCount val="5"/>
                <c:pt idx="0">
                  <c:v>0.12929868415254328</c:v>
                </c:pt>
                <c:pt idx="1">
                  <c:v>0.11334900271360654</c:v>
                </c:pt>
                <c:pt idx="2">
                  <c:v>7.6521781092578678E-2</c:v>
                </c:pt>
                <c:pt idx="3">
                  <c:v>3.3838744583395967E-2</c:v>
                </c:pt>
                <c:pt idx="4">
                  <c:v>2.5212710890395812E-2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#REF!$H$55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723-4432-AE42-0D2C26D53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34240"/>
        <c:axId val="697834816"/>
      </c:scatterChart>
      <c:valAx>
        <c:axId val="69783424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834816"/>
        <c:crossesAt val="1.0000000000000002E-2"/>
        <c:crossBetween val="midCat"/>
      </c:valAx>
      <c:valAx>
        <c:axId val="697834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783424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power'!$J$102:$J$183</c:f>
              <c:numCache>
                <c:formatCode>General</c:formatCode>
                <c:ptCount val="82"/>
                <c:pt idx="0">
                  <c:v>0</c:v>
                </c:pt>
                <c:pt idx="1">
                  <c:v>0.48776162189872602</c:v>
                </c:pt>
                <c:pt idx="2">
                  <c:v>0.46487464540571699</c:v>
                </c:pt>
                <c:pt idx="3">
                  <c:v>0.44754195727393298</c:v>
                </c:pt>
                <c:pt idx="4">
                  <c:v>0.43292694918375801</c:v>
                </c:pt>
                <c:pt idx="5">
                  <c:v>0.42691389896357601</c:v>
                </c:pt>
                <c:pt idx="6">
                  <c:v>0.45133527853139399</c:v>
                </c:pt>
                <c:pt idx="7">
                  <c:v>0.48884563342732801</c:v>
                </c:pt>
                <c:pt idx="8">
                  <c:v>0.53195785681818297</c:v>
                </c:pt>
                <c:pt idx="9">
                  <c:v>0.57318484187076302</c:v>
                </c:pt>
                <c:pt idx="10">
                  <c:v>0.60503948175187405</c:v>
                </c:pt>
                <c:pt idx="11">
                  <c:v>0.62003466962832099</c:v>
                </c:pt>
                <c:pt idx="12">
                  <c:v>0.62405355722974898</c:v>
                </c:pt>
                <c:pt idx="13">
                  <c:v>0.63027214989302205</c:v>
                </c:pt>
                <c:pt idx="14">
                  <c:v>0.63623027794212605</c:v>
                </c:pt>
                <c:pt idx="15">
                  <c:v>0.64192794137706199</c:v>
                </c:pt>
                <c:pt idx="16">
                  <c:v>0.64933693872227605</c:v>
                </c:pt>
                <c:pt idx="17">
                  <c:v>0.65564506609666995</c:v>
                </c:pt>
                <c:pt idx="18">
                  <c:v>0.66154621751142495</c:v>
                </c:pt>
                <c:pt idx="19">
                  <c:v>0.66704039296654205</c:v>
                </c:pt>
                <c:pt idx="20">
                  <c:v>0.67212759246202003</c:v>
                </c:pt>
                <c:pt idx="21">
                  <c:v>0.67680781599786</c:v>
                </c:pt>
                <c:pt idx="22">
                  <c:v>0.68108106357406195</c:v>
                </c:pt>
                <c:pt idx="23">
                  <c:v>0.68494733519062501</c:v>
                </c:pt>
                <c:pt idx="24">
                  <c:v>0.68840663084755105</c:v>
                </c:pt>
                <c:pt idx="25">
                  <c:v>0.69145895054483797</c:v>
                </c:pt>
                <c:pt idx="26">
                  <c:v>0.69410429428248699</c:v>
                </c:pt>
                <c:pt idx="27">
                  <c:v>0.696342662060497</c:v>
                </c:pt>
                <c:pt idx="28">
                  <c:v>0.69817405387886899</c:v>
                </c:pt>
                <c:pt idx="29">
                  <c:v>0.69959846973760298</c:v>
                </c:pt>
                <c:pt idx="30">
                  <c:v>0.70061590963669895</c:v>
                </c:pt>
                <c:pt idx="31">
                  <c:v>0.70122637357615603</c:v>
                </c:pt>
                <c:pt idx="32">
                  <c:v>0.70142986155597598</c:v>
                </c:pt>
                <c:pt idx="33">
                  <c:v>0.70091637549636698</c:v>
                </c:pt>
                <c:pt idx="34">
                  <c:v>0.69940422764446397</c:v>
                </c:pt>
                <c:pt idx="35">
                  <c:v>0.69693588349064794</c:v>
                </c:pt>
                <c:pt idx="36">
                  <c:v>0.69355380852530102</c:v>
                </c:pt>
                <c:pt idx="37">
                  <c:v>0.68930046823880498</c:v>
                </c:pt>
                <c:pt idx="38">
                  <c:v>0.68421832812154204</c:v>
                </c:pt>
                <c:pt idx="39">
                  <c:v>0.678349853663895</c:v>
                </c:pt>
                <c:pt idx="40">
                  <c:v>0.67173751035624496</c:v>
                </c:pt>
                <c:pt idx="41">
                  <c:v>0.66442376368897405</c:v>
                </c:pt>
                <c:pt idx="42">
                  <c:v>0.65645107915246503</c:v>
                </c:pt>
                <c:pt idx="43">
                  <c:v>0.64786192223710004</c:v>
                </c:pt>
                <c:pt idx="44">
                  <c:v>0.63869875843325996</c:v>
                </c:pt>
                <c:pt idx="45">
                  <c:v>0.62900405323132702</c:v>
                </c:pt>
                <c:pt idx="46">
                  <c:v>0.618820272121685</c:v>
                </c:pt>
                <c:pt idx="47">
                  <c:v>0.60818988059471402</c:v>
                </c:pt>
                <c:pt idx="48">
                  <c:v>0.59715534414079696</c:v>
                </c:pt>
                <c:pt idx="49">
                  <c:v>0.60611556293892599</c:v>
                </c:pt>
                <c:pt idx="50">
                  <c:v>0.61513634049773613</c:v>
                </c:pt>
                <c:pt idx="51">
                  <c:v>0.62421496376318719</c:v>
                </c:pt>
                <c:pt idx="52">
                  <c:v>0.63334876706370391</c:v>
                </c:pt>
                <c:pt idx="53">
                  <c:v>0.67038443017090577</c:v>
                </c:pt>
                <c:pt idx="54">
                  <c:v>0.70810404321004694</c:v>
                </c:pt>
                <c:pt idx="55">
                  <c:v>0.74636258172720582</c:v>
                </c:pt>
                <c:pt idx="56">
                  <c:v>0.78502737088070107</c:v>
                </c:pt>
                <c:pt idx="57">
                  <c:v>0.82358668159861836</c:v>
                </c:pt>
                <c:pt idx="58">
                  <c:v>0.8631016150711005</c:v>
                </c:pt>
                <c:pt idx="59">
                  <c:v>0.90229995697225818</c:v>
                </c:pt>
                <c:pt idx="60">
                  <c:v>0.94148085771862355</c:v>
                </c:pt>
                <c:pt idx="61">
                  <c:v>0.98095151762807875</c:v>
                </c:pt>
                <c:pt idx="62">
                  <c:v>1.1724584246791723</c:v>
                </c:pt>
                <c:pt idx="63">
                  <c:v>1.3526145014622872</c:v>
                </c:pt>
                <c:pt idx="64">
                  <c:v>1.6681956609764224</c:v>
                </c:pt>
                <c:pt idx="65">
                  <c:v>1.9169009376298904</c:v>
                </c:pt>
                <c:pt idx="66">
                  <c:v>2.1051673287175507</c:v>
                </c:pt>
                <c:pt idx="67">
                  <c:v>2.2982291306205811</c:v>
                </c:pt>
                <c:pt idx="68">
                  <c:v>2.4659678266911254</c:v>
                </c:pt>
                <c:pt idx="69">
                  <c:v>2.5331206933710639</c:v>
                </c:pt>
                <c:pt idx="70">
                  <c:v>2.5572814674163715</c:v>
                </c:pt>
                <c:pt idx="71">
                  <c:v>2.5636860398261301</c:v>
                </c:pt>
                <c:pt idx="72">
                  <c:v>2.5628642434127702</c:v>
                </c:pt>
                <c:pt idx="73">
                  <c:v>2.5591569379686514</c:v>
                </c:pt>
                <c:pt idx="74">
                  <c:v>2.5543648481937842</c:v>
                </c:pt>
                <c:pt idx="75">
                  <c:v>2.543674626698428</c:v>
                </c:pt>
                <c:pt idx="76">
                  <c:v>2.5292870736115427</c:v>
                </c:pt>
                <c:pt idx="77">
                  <c:v>2.4499718041729692</c:v>
                </c:pt>
                <c:pt idx="78">
                  <c:v>2.2987444488857394</c:v>
                </c:pt>
                <c:pt idx="79">
                  <c:v>2.023767021669185</c:v>
                </c:pt>
                <c:pt idx="80">
                  <c:v>1.5686412915821477</c:v>
                </c:pt>
                <c:pt idx="81">
                  <c:v>1.3048636392105084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B-4A4F-848D-9CB3DA2FDE78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power'!$J$77:$J$81</c:f>
              <c:numCache>
                <c:formatCode>0.000</c:formatCode>
                <c:ptCount val="5"/>
                <c:pt idx="0">
                  <c:v>0.48776162189872552</c:v>
                </c:pt>
                <c:pt idx="1">
                  <c:v>0.42160196891951229</c:v>
                </c:pt>
                <c:pt idx="2">
                  <c:v>0.62003466962832088</c:v>
                </c:pt>
                <c:pt idx="3">
                  <c:v>0.70142986155597553</c:v>
                </c:pt>
                <c:pt idx="4">
                  <c:v>0.5971553441407973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#REF!$I$55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F2B-4A4F-848D-9CB3DA2FD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926784"/>
        <c:axId val="697927360"/>
      </c:scatterChart>
      <c:valAx>
        <c:axId val="69792678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927360"/>
        <c:crossesAt val="1"/>
        <c:crossBetween val="midCat"/>
      </c:valAx>
      <c:valAx>
        <c:axId val="697927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79267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power'!$K$102:$K$183</c:f>
              <c:numCache>
                <c:formatCode>General</c:formatCode>
                <c:ptCount val="82"/>
                <c:pt idx="0">
                  <c:v>0</c:v>
                </c:pt>
                <c:pt idx="1">
                  <c:v>0.18575315695386599</c:v>
                </c:pt>
                <c:pt idx="2">
                  <c:v>0.188854686388262</c:v>
                </c:pt>
                <c:pt idx="3">
                  <c:v>0.19120641314568301</c:v>
                </c:pt>
                <c:pt idx="4">
                  <c:v>0.19358006534449601</c:v>
                </c:pt>
                <c:pt idx="5">
                  <c:v>0.20672280956991201</c:v>
                </c:pt>
                <c:pt idx="6">
                  <c:v>0.22344749499705499</c:v>
                </c:pt>
                <c:pt idx="7">
                  <c:v>0.24190231847208599</c:v>
                </c:pt>
                <c:pt idx="8">
                  <c:v>0.25995967637145001</c:v>
                </c:pt>
                <c:pt idx="9">
                  <c:v>0.27549196507159002</c:v>
                </c:pt>
                <c:pt idx="10">
                  <c:v>0.28637158094894799</c:v>
                </c:pt>
                <c:pt idx="11">
                  <c:v>0.29047092037996902</c:v>
                </c:pt>
                <c:pt idx="12">
                  <c:v>0.29030768100927801</c:v>
                </c:pt>
                <c:pt idx="13">
                  <c:v>0.28939734760753899</c:v>
                </c:pt>
                <c:pt idx="14">
                  <c:v>0.28774755645718098</c:v>
                </c:pt>
                <c:pt idx="15">
                  <c:v>0.28542630367301702</c:v>
                </c:pt>
                <c:pt idx="16">
                  <c:v>0.28126311316534502</c:v>
                </c:pt>
                <c:pt idx="17">
                  <c:v>0.27663707540607502</c:v>
                </c:pt>
                <c:pt idx="18">
                  <c:v>0.27134701308805798</c:v>
                </c:pt>
                <c:pt idx="19">
                  <c:v>0.26552573112304301</c:v>
                </c:pt>
                <c:pt idx="20">
                  <c:v>0.259306034422781</c:v>
                </c:pt>
                <c:pt idx="21">
                  <c:v>0.25282072789901899</c:v>
                </c:pt>
                <c:pt idx="22">
                  <c:v>0.246202616463508</c:v>
                </c:pt>
                <c:pt idx="23">
                  <c:v>0.239584505027997</c:v>
                </c:pt>
                <c:pt idx="24">
                  <c:v>0.23309919850423599</c:v>
                </c:pt>
                <c:pt idx="25">
                  <c:v>0.22687950180397301</c:v>
                </c:pt>
                <c:pt idx="26">
                  <c:v>0.22105821983895799</c:v>
                </c:pt>
                <c:pt idx="27">
                  <c:v>0.215768157520941</c:v>
                </c:pt>
                <c:pt idx="28">
                  <c:v>0.21114211976167099</c:v>
                </c:pt>
                <c:pt idx="29">
                  <c:v>0.20731291147289699</c:v>
                </c:pt>
                <c:pt idx="30">
                  <c:v>0.20441333756636901</c:v>
                </c:pt>
                <c:pt idx="31">
                  <c:v>0.20257620295383499</c:v>
                </c:pt>
                <c:pt idx="32">
                  <c:v>0.201934312547047</c:v>
                </c:pt>
                <c:pt idx="33">
                  <c:v>0.20196081090831799</c:v>
                </c:pt>
                <c:pt idx="34">
                  <c:v>0.20204030599213099</c:v>
                </c:pt>
                <c:pt idx="35">
                  <c:v>0.20217279779848699</c:v>
                </c:pt>
                <c:pt idx="36">
                  <c:v>0.20235828632738401</c:v>
                </c:pt>
                <c:pt idx="37">
                  <c:v>0.202596771578824</c:v>
                </c:pt>
                <c:pt idx="38">
                  <c:v>0.20288825355280701</c:v>
                </c:pt>
                <c:pt idx="39">
                  <c:v>0.203232732249331</c:v>
                </c:pt>
                <c:pt idx="40">
                  <c:v>0.20363020766839801</c:v>
                </c:pt>
                <c:pt idx="41">
                  <c:v>0.20408067981000599</c:v>
                </c:pt>
                <c:pt idx="42">
                  <c:v>0.204584148674157</c:v>
                </c:pt>
                <c:pt idx="43">
                  <c:v>0.20514061426085001</c:v>
                </c:pt>
                <c:pt idx="44">
                  <c:v>0.20575007657008601</c:v>
                </c:pt>
                <c:pt idx="45">
                  <c:v>0.20641253560186401</c:v>
                </c:pt>
                <c:pt idx="46">
                  <c:v>0.20712799135618301</c:v>
                </c:pt>
                <c:pt idx="47">
                  <c:v>0.20789644383304501</c:v>
                </c:pt>
                <c:pt idx="48">
                  <c:v>0.20871789303245</c:v>
                </c:pt>
                <c:pt idx="49">
                  <c:v>0.21184967106475761</c:v>
                </c:pt>
                <c:pt idx="50">
                  <c:v>0.21500261561103523</c:v>
                </c:pt>
                <c:pt idx="51">
                  <c:v>0.21817577840392072</c:v>
                </c:pt>
                <c:pt idx="52">
                  <c:v>0.2213682277371837</c:v>
                </c:pt>
                <c:pt idx="53">
                  <c:v>0.23431294245277742</c:v>
                </c:pt>
                <c:pt idx="54">
                  <c:v>0.24749671152857197</c:v>
                </c:pt>
                <c:pt idx="55">
                  <c:v>0.26086884597926774</c:v>
                </c:pt>
                <c:pt idx="56">
                  <c:v>0.27438297325928535</c:v>
                </c:pt>
                <c:pt idx="57">
                  <c:v>0.28786023368874186</c:v>
                </c:pt>
                <c:pt idx="58">
                  <c:v>0.30167150363485712</c:v>
                </c:pt>
                <c:pt idx="59">
                  <c:v>0.31537211841164831</c:v>
                </c:pt>
                <c:pt idx="60">
                  <c:v>0.32906663715142664</c:v>
                </c:pt>
                <c:pt idx="61">
                  <c:v>0.34286243259014165</c:v>
                </c:pt>
                <c:pt idx="62">
                  <c:v>0.40979797713990479</c:v>
                </c:pt>
                <c:pt idx="63">
                  <c:v>0.47276617650730146</c:v>
                </c:pt>
                <c:pt idx="64">
                  <c:v>0.5830681864295264</c:v>
                </c:pt>
                <c:pt idx="65">
                  <c:v>0.66999572017512621</c:v>
                </c:pt>
                <c:pt idx="66">
                  <c:v>0.73579863873257079</c:v>
                </c:pt>
                <c:pt idx="67">
                  <c:v>0.80327765054017164</c:v>
                </c:pt>
                <c:pt idx="68">
                  <c:v>0.86190572373313268</c:v>
                </c:pt>
                <c:pt idx="69">
                  <c:v>0.88537701136716096</c:v>
                </c:pt>
                <c:pt idx="70">
                  <c:v>0.89382169146966484</c:v>
                </c:pt>
                <c:pt idx="71">
                  <c:v>0.89606021930376134</c:v>
                </c:pt>
                <c:pt idx="72">
                  <c:v>0.89577298480509837</c:v>
                </c:pt>
                <c:pt idx="73">
                  <c:v>0.89447720643064965</c:v>
                </c:pt>
                <c:pt idx="74">
                  <c:v>0.89280227395144396</c:v>
                </c:pt>
                <c:pt idx="75">
                  <c:v>0.88906582492113129</c:v>
                </c:pt>
                <c:pt idx="76">
                  <c:v>0.88403708357995159</c:v>
                </c:pt>
                <c:pt idx="77">
                  <c:v>0.85631478973304775</c:v>
                </c:pt>
                <c:pt idx="78">
                  <c:v>0.80345776471582175</c:v>
                </c:pt>
                <c:pt idx="79">
                  <c:v>0.70734758199159053</c:v>
                </c:pt>
                <c:pt idx="80">
                  <c:v>0.54827191703995193</c:v>
                </c:pt>
                <c:pt idx="81">
                  <c:v>0.45607628256686616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97-4251-9141-20F2F3613708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power'!$K$77:$K$81</c:f>
              <c:numCache>
                <c:formatCode>0.000</c:formatCode>
                <c:ptCount val="5"/>
                <c:pt idx="0">
                  <c:v>0.18575315695386582</c:v>
                </c:pt>
                <c:pt idx="1">
                  <c:v>0.19758487554561133</c:v>
                </c:pt>
                <c:pt idx="2">
                  <c:v>0.29047092037996941</c:v>
                </c:pt>
                <c:pt idx="3">
                  <c:v>0.20193431254704677</c:v>
                </c:pt>
                <c:pt idx="4">
                  <c:v>0.20871789303244967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#REF!$J$55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197-4251-9141-20F2F3613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929088"/>
        <c:axId val="697929664"/>
      </c:scatterChart>
      <c:valAx>
        <c:axId val="6979290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929664"/>
        <c:crossesAt val="1.0000000000000002E-2"/>
        <c:crossBetween val="midCat"/>
      </c:valAx>
      <c:valAx>
        <c:axId val="697929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79290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power'!$L$102:$L$183</c:f>
              <c:numCache>
                <c:formatCode>General</c:formatCode>
                <c:ptCount val="82"/>
                <c:pt idx="0">
                  <c:v>0</c:v>
                </c:pt>
                <c:pt idx="1">
                  <c:v>1.5655538226359199E-2</c:v>
                </c:pt>
                <c:pt idx="2">
                  <c:v>1.99490371709228E-2</c:v>
                </c:pt>
                <c:pt idx="3">
                  <c:v>2.3281647818290101E-2</c:v>
                </c:pt>
                <c:pt idx="4">
                  <c:v>2.6125485443086401E-2</c:v>
                </c:pt>
                <c:pt idx="5">
                  <c:v>2.8283742724258699E-2</c:v>
                </c:pt>
                <c:pt idx="6">
                  <c:v>2.7976179599608301E-2</c:v>
                </c:pt>
                <c:pt idx="7">
                  <c:v>2.7479383465102002E-2</c:v>
                </c:pt>
                <c:pt idx="8">
                  <c:v>2.6864365367864001E-2</c:v>
                </c:pt>
                <c:pt idx="9">
                  <c:v>2.6202136355018599E-2</c:v>
                </c:pt>
                <c:pt idx="10">
                  <c:v>2.5563707473689901E-2</c:v>
                </c:pt>
                <c:pt idx="11">
                  <c:v>2.5020089771002299E-2</c:v>
                </c:pt>
                <c:pt idx="12">
                  <c:v>2.4550118394641302E-2</c:v>
                </c:pt>
                <c:pt idx="13">
                  <c:v>2.3809256244770999E-2</c:v>
                </c:pt>
                <c:pt idx="14">
                  <c:v>2.30828396036214E-2</c:v>
                </c:pt>
                <c:pt idx="15">
                  <c:v>2.2371775616374701E-2</c:v>
                </c:pt>
                <c:pt idx="16">
                  <c:v>2.1420796986853799E-2</c:v>
                </c:pt>
                <c:pt idx="17">
                  <c:v>2.0584931572977399E-2</c:v>
                </c:pt>
                <c:pt idx="18">
                  <c:v>1.97781928078339E-2</c:v>
                </c:pt>
                <c:pt idx="19">
                  <c:v>1.9002352459357601E-2</c:v>
                </c:pt>
                <c:pt idx="20">
                  <c:v>1.82591822954828E-2</c:v>
                </c:pt>
                <c:pt idx="21">
                  <c:v>1.75504540841438E-2</c:v>
                </c:pt>
                <c:pt idx="22">
                  <c:v>1.6877939593275E-2</c:v>
                </c:pt>
                <c:pt idx="23">
                  <c:v>1.6243410590810501E-2</c:v>
                </c:pt>
                <c:pt idx="24">
                  <c:v>1.56486388446847E-2</c:v>
                </c:pt>
                <c:pt idx="25">
                  <c:v>1.50953961228319E-2</c:v>
                </c:pt>
                <c:pt idx="26">
                  <c:v>1.45854541931864E-2</c:v>
                </c:pt>
                <c:pt idx="27">
                  <c:v>1.4120584823682499E-2</c:v>
                </c:pt>
                <c:pt idx="28">
                  <c:v>1.37025597822545E-2</c:v>
                </c:pt>
                <c:pt idx="29">
                  <c:v>1.3333150836836701E-2</c:v>
                </c:pt>
                <c:pt idx="30">
                  <c:v>1.30141297553634E-2</c:v>
                </c:pt>
                <c:pt idx="31">
                  <c:v>1.2747268305768901E-2</c:v>
                </c:pt>
                <c:pt idx="32">
                  <c:v>1.25343382559876E-2</c:v>
                </c:pt>
                <c:pt idx="33">
                  <c:v>1.2354757425441801E-2</c:v>
                </c:pt>
                <c:pt idx="34">
                  <c:v>1.2186762454931201E-2</c:v>
                </c:pt>
                <c:pt idx="35">
                  <c:v>1.20303533444558E-2</c:v>
                </c:pt>
                <c:pt idx="36">
                  <c:v>1.18855300940157E-2</c:v>
                </c:pt>
                <c:pt idx="37">
                  <c:v>1.1752292703610801E-2</c:v>
                </c:pt>
                <c:pt idx="38">
                  <c:v>1.1630641173241E-2</c:v>
                </c:pt>
                <c:pt idx="39">
                  <c:v>1.1520575502906499E-2</c:v>
                </c:pt>
                <c:pt idx="40">
                  <c:v>1.1422095692607199E-2</c:v>
                </c:pt>
                <c:pt idx="41">
                  <c:v>1.13352017423431E-2</c:v>
                </c:pt>
                <c:pt idx="42">
                  <c:v>1.12598936521143E-2</c:v>
                </c:pt>
                <c:pt idx="43">
                  <c:v>1.11961714219206E-2</c:v>
                </c:pt>
                <c:pt idx="44">
                  <c:v>1.11440350517621E-2</c:v>
                </c:pt>
                <c:pt idx="45">
                  <c:v>1.1103484541638901E-2</c:v>
                </c:pt>
                <c:pt idx="46">
                  <c:v>1.10745198915509E-2</c:v>
                </c:pt>
                <c:pt idx="47">
                  <c:v>1.1057141101498E-2</c:v>
                </c:pt>
                <c:pt idx="48">
                  <c:v>1.10513481714804E-2</c:v>
                </c:pt>
                <c:pt idx="49">
                  <c:v>1.1217171853043936E-2</c:v>
                </c:pt>
                <c:pt idx="50">
                  <c:v>1.1384116274722566E-2</c:v>
                </c:pt>
                <c:pt idx="51">
                  <c:v>1.1552131226960093E-2</c:v>
                </c:pt>
                <c:pt idx="52">
                  <c:v>1.1721167377091288E-2</c:v>
                </c:pt>
                <c:pt idx="53">
                  <c:v>1.2406573631553001E-2</c:v>
                </c:pt>
                <c:pt idx="54">
                  <c:v>1.3104637511712761E-2</c:v>
                </c:pt>
                <c:pt idx="55">
                  <c:v>1.3812675099977946E-2</c:v>
                </c:pt>
                <c:pt idx="56">
                  <c:v>1.452823102877393E-2</c:v>
                </c:pt>
                <c:pt idx="57">
                  <c:v>1.5241834904511042E-2</c:v>
                </c:pt>
                <c:pt idx="58">
                  <c:v>1.5973124161254796E-2</c:v>
                </c:pt>
                <c:pt idx="59">
                  <c:v>1.669855436688699E-2</c:v>
                </c:pt>
                <c:pt idx="60">
                  <c:v>1.742366179507775E-2</c:v>
                </c:pt>
                <c:pt idx="61">
                  <c:v>1.8154131696247442E-2</c:v>
                </c:pt>
                <c:pt idx="62">
                  <c:v>2.1698284030863345E-2</c:v>
                </c:pt>
                <c:pt idx="63">
                  <c:v>2.5032370461259137E-2</c:v>
                </c:pt>
                <c:pt idx="64">
                  <c:v>3.0872722229639021E-2</c:v>
                </c:pt>
                <c:pt idx="65">
                  <c:v>3.5475425079659548E-2</c:v>
                </c:pt>
                <c:pt idx="66">
                  <c:v>3.8959606302037195E-2</c:v>
                </c:pt>
                <c:pt idx="67">
                  <c:v>4.2532534539853832E-2</c:v>
                </c:pt>
                <c:pt idx="68">
                  <c:v>4.5636816784489734E-2</c:v>
                </c:pt>
                <c:pt idx="69">
                  <c:v>4.687959174694243E-2</c:v>
                </c:pt>
                <c:pt idx="70">
                  <c:v>4.7326726866282837E-2</c:v>
                </c:pt>
                <c:pt idx="71">
                  <c:v>4.7445254080824548E-2</c:v>
                </c:pt>
                <c:pt idx="72">
                  <c:v>4.7430045377797381E-2</c:v>
                </c:pt>
                <c:pt idx="73">
                  <c:v>4.7361435553497935E-2</c:v>
                </c:pt>
                <c:pt idx="74">
                  <c:v>4.7272749999411084E-2</c:v>
                </c:pt>
                <c:pt idx="75">
                  <c:v>4.7074909754097012E-2</c:v>
                </c:pt>
                <c:pt idx="76">
                  <c:v>4.6808644267136316E-2</c:v>
                </c:pt>
                <c:pt idx="77">
                  <c:v>4.5340783908050623E-2</c:v>
                </c:pt>
                <c:pt idx="78">
                  <c:v>4.2542071357406022E-2</c:v>
                </c:pt>
                <c:pt idx="79">
                  <c:v>3.7453158870420812E-2</c:v>
                </c:pt>
                <c:pt idx="80">
                  <c:v>2.9030303822161967E-2</c:v>
                </c:pt>
                <c:pt idx="81">
                  <c:v>2.4148661708736637E-2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F-4830-B4EB-F804B9AA6C90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power'!$L$77:$L$81</c:f>
              <c:numCache>
                <c:formatCode>0.000</c:formatCode>
                <c:ptCount val="5"/>
                <c:pt idx="0">
                  <c:v>1.565553822635923E-2</c:v>
                </c:pt>
                <c:pt idx="1">
                  <c:v>2.8348588173673975E-2</c:v>
                </c:pt>
                <c:pt idx="2">
                  <c:v>2.5020089771002316E-2</c:v>
                </c:pt>
                <c:pt idx="3">
                  <c:v>1.2534338255987569E-2</c:v>
                </c:pt>
                <c:pt idx="4">
                  <c:v>1.1051348171480435E-2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#REF!$K$55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85F-4830-B4EB-F804B9AA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931392"/>
        <c:axId val="697931968"/>
      </c:scatterChart>
      <c:valAx>
        <c:axId val="69793139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931968"/>
        <c:crossesAt val="1.0000000000000002E-2"/>
        <c:crossBetween val="midCat"/>
      </c:valAx>
      <c:valAx>
        <c:axId val="6979319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793139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power'!$M$102:$M$183</c:f>
              <c:numCache>
                <c:formatCode>General</c:formatCode>
                <c:ptCount val="82"/>
                <c:pt idx="0">
                  <c:v>0</c:v>
                </c:pt>
                <c:pt idx="1">
                  <c:v>2.4996340548989901E-2</c:v>
                </c:pt>
                <c:pt idx="2">
                  <c:v>2.60226609224577E-2</c:v>
                </c:pt>
                <c:pt idx="3">
                  <c:v>2.6811216611446101E-2</c:v>
                </c:pt>
                <c:pt idx="4">
                  <c:v>2.7501608574213601E-2</c:v>
                </c:pt>
                <c:pt idx="5">
                  <c:v>2.8563607982217101E-2</c:v>
                </c:pt>
                <c:pt idx="6">
                  <c:v>2.9096210119534099E-2</c:v>
                </c:pt>
                <c:pt idx="7">
                  <c:v>2.9531975504611601E-2</c:v>
                </c:pt>
                <c:pt idx="8">
                  <c:v>2.9870904137449701E-2</c:v>
                </c:pt>
                <c:pt idx="9">
                  <c:v>3.0112996018048298E-2</c:v>
                </c:pt>
                <c:pt idx="10">
                  <c:v>3.0258251146407501E-2</c:v>
                </c:pt>
                <c:pt idx="11">
                  <c:v>3.03066695225272E-2</c:v>
                </c:pt>
                <c:pt idx="12">
                  <c:v>3.02949480901895E-2</c:v>
                </c:pt>
                <c:pt idx="13">
                  <c:v>3.0229299643957298E-2</c:v>
                </c:pt>
                <c:pt idx="14">
                  <c:v>3.01096472286176E-2</c:v>
                </c:pt>
                <c:pt idx="15">
                  <c:v>2.9940233030849001E-2</c:v>
                </c:pt>
                <c:pt idx="16">
                  <c:v>2.9633829380911001E-2</c:v>
                </c:pt>
                <c:pt idx="17">
                  <c:v>2.92898798048223E-2</c:v>
                </c:pt>
                <c:pt idx="18">
                  <c:v>2.8892205454173502E-2</c:v>
                </c:pt>
                <c:pt idx="19">
                  <c:v>2.84490918498214E-2</c:v>
                </c:pt>
                <c:pt idx="20">
                  <c:v>2.7968824512622999E-2</c:v>
                </c:pt>
                <c:pt idx="21">
                  <c:v>2.7459688963435199E-2</c:v>
                </c:pt>
                <c:pt idx="22">
                  <c:v>2.6929970723114802E-2</c:v>
                </c:pt>
                <c:pt idx="23">
                  <c:v>2.63879553125187E-2</c:v>
                </c:pt>
                <c:pt idx="24">
                  <c:v>2.5841928252503799E-2</c:v>
                </c:pt>
                <c:pt idx="25">
                  <c:v>2.5300175063927E-2</c:v>
                </c:pt>
                <c:pt idx="26">
                  <c:v>2.4770981267645199E-2</c:v>
                </c:pt>
                <c:pt idx="27">
                  <c:v>2.4262632384515301E-2</c:v>
                </c:pt>
                <c:pt idx="28">
                  <c:v>2.3783413935394099E-2</c:v>
                </c:pt>
                <c:pt idx="29">
                  <c:v>2.33416114411386E-2</c:v>
                </c:pt>
                <c:pt idx="30">
                  <c:v>2.2945510422605599E-2</c:v>
                </c:pt>
                <c:pt idx="31">
                  <c:v>2.2603396400651999E-2</c:v>
                </c:pt>
                <c:pt idx="32">
                  <c:v>2.23235548961347E-2</c:v>
                </c:pt>
                <c:pt idx="33">
                  <c:v>2.20852721069115E-2</c:v>
                </c:pt>
                <c:pt idx="34">
                  <c:v>2.1862310550268899E-2</c:v>
                </c:pt>
                <c:pt idx="35">
                  <c:v>2.1654670226206901E-2</c:v>
                </c:pt>
                <c:pt idx="36">
                  <c:v>2.1462351134725499E-2</c:v>
                </c:pt>
                <c:pt idx="37">
                  <c:v>2.12853532758248E-2</c:v>
                </c:pt>
                <c:pt idx="38">
                  <c:v>2.11236766495046E-2</c:v>
                </c:pt>
                <c:pt idx="39">
                  <c:v>2.09773212557651E-2</c:v>
                </c:pt>
                <c:pt idx="40">
                  <c:v>2.0846287094606099E-2</c:v>
                </c:pt>
                <c:pt idx="41">
                  <c:v>2.0730574166027801E-2</c:v>
                </c:pt>
                <c:pt idx="42">
                  <c:v>2.0630182470030099E-2</c:v>
                </c:pt>
                <c:pt idx="43">
                  <c:v>2.0545112006612999E-2</c:v>
                </c:pt>
                <c:pt idx="44">
                  <c:v>2.0475362775776499E-2</c:v>
                </c:pt>
                <c:pt idx="45">
                  <c:v>2.0420934777520602E-2</c:v>
                </c:pt>
                <c:pt idx="46">
                  <c:v>2.03818280118453E-2</c:v>
                </c:pt>
                <c:pt idx="47">
                  <c:v>2.0358042478750699E-2</c:v>
                </c:pt>
                <c:pt idx="48">
                  <c:v>2.0349578178236599E-2</c:v>
                </c:pt>
                <c:pt idx="49">
                  <c:v>2.0654920288485954E-2</c:v>
                </c:pt>
                <c:pt idx="50">
                  <c:v>2.096232609162017E-2</c:v>
                </c:pt>
                <c:pt idx="51">
                  <c:v>2.1271703133463226E-2</c:v>
                </c:pt>
                <c:pt idx="52">
                  <c:v>2.1582960574516419E-2</c:v>
                </c:pt>
                <c:pt idx="53">
                  <c:v>2.2845044434566641E-2</c:v>
                </c:pt>
                <c:pt idx="54">
                  <c:v>2.4130435617822733E-2</c:v>
                </c:pt>
                <c:pt idx="55">
                  <c:v>2.5434192049342563E-2</c:v>
                </c:pt>
                <c:pt idx="56">
                  <c:v>2.6751792498445417E-2</c:v>
                </c:pt>
                <c:pt idx="57">
                  <c:v>2.8065798503167979E-2</c:v>
                </c:pt>
                <c:pt idx="58">
                  <c:v>2.9412369769415411E-2</c:v>
                </c:pt>
                <c:pt idx="59">
                  <c:v>3.0748152377410926E-2</c:v>
                </c:pt>
                <c:pt idx="60">
                  <c:v>3.208334063395929E-2</c:v>
                </c:pt>
                <c:pt idx="61">
                  <c:v>3.3428403166606856E-2</c:v>
                </c:pt>
                <c:pt idx="62">
                  <c:v>3.9954485223723413E-2</c:v>
                </c:pt>
                <c:pt idx="63">
                  <c:v>4.6093759040417251E-2</c:v>
                </c:pt>
                <c:pt idx="64">
                  <c:v>5.6847984955202477E-2</c:v>
                </c:pt>
                <c:pt idx="65">
                  <c:v>6.5323246074872568E-2</c:v>
                </c:pt>
                <c:pt idx="66">
                  <c:v>7.1738899357328176E-2</c:v>
                </c:pt>
                <c:pt idx="67">
                  <c:v>7.8317968387866116E-2</c:v>
                </c:pt>
                <c:pt idx="68">
                  <c:v>8.4034088561108999E-2</c:v>
                </c:pt>
                <c:pt idx="69">
                  <c:v>8.6322492280182003E-2</c:v>
                </c:pt>
                <c:pt idx="70">
                  <c:v>8.7145831743029992E-2</c:v>
                </c:pt>
                <c:pt idx="71">
                  <c:v>8.736408374098889E-2</c:v>
                </c:pt>
                <c:pt idx="72">
                  <c:v>8.7336078950402393E-2</c:v>
                </c:pt>
                <c:pt idx="73">
                  <c:v>8.7209743143972937E-2</c:v>
                </c:pt>
                <c:pt idx="74">
                  <c:v>8.7046440568742528E-2</c:v>
                </c:pt>
                <c:pt idx="75">
                  <c:v>8.6682144242506975E-2</c:v>
                </c:pt>
                <c:pt idx="76">
                  <c:v>8.619185199408648E-2</c:v>
                </c:pt>
                <c:pt idx="77">
                  <c:v>8.3488983650020235E-2</c:v>
                </c:pt>
                <c:pt idx="78">
                  <c:v>7.8335529160664025E-2</c:v>
                </c:pt>
                <c:pt idx="79">
                  <c:v>6.8964978084972234E-2</c:v>
                </c:pt>
                <c:pt idx="80">
                  <c:v>5.3455418108314862E-2</c:v>
                </c:pt>
                <c:pt idx="81">
                  <c:v>4.446652767758167E-2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D-45B8-B295-9892B7EA0C4E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power'!$M$77:$M$81</c:f>
              <c:numCache>
                <c:formatCode>0.000</c:formatCode>
                <c:ptCount val="5"/>
                <c:pt idx="0">
                  <c:v>2.4996340548989898E-2</c:v>
                </c:pt>
                <c:pt idx="1">
                  <c:v>2.8154741694983911E-2</c:v>
                </c:pt>
                <c:pt idx="2">
                  <c:v>3.0306669522527207E-2</c:v>
                </c:pt>
                <c:pt idx="3">
                  <c:v>2.2323554896134717E-2</c:v>
                </c:pt>
                <c:pt idx="4">
                  <c:v>2.0349578178236603E-2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#REF!$L$55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DFD-45B8-B295-9892B7EA0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064896"/>
        <c:axId val="698065472"/>
      </c:scatterChart>
      <c:valAx>
        <c:axId val="69806489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8065472"/>
        <c:crossesAt val="1.0000000000000002E-2"/>
        <c:crossBetween val="midCat"/>
      </c:valAx>
      <c:valAx>
        <c:axId val="698065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806489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power'!$N$102:$N$183</c:f>
              <c:numCache>
                <c:formatCode>General</c:formatCode>
                <c:ptCount val="82"/>
                <c:pt idx="0">
                  <c:v>0</c:v>
                </c:pt>
                <c:pt idx="1">
                  <c:v>2.07857316521405E-2</c:v>
                </c:pt>
                <c:pt idx="2">
                  <c:v>5.3409953767485599E-2</c:v>
                </c:pt>
                <c:pt idx="3">
                  <c:v>8.0147245636114903E-2</c:v>
                </c:pt>
                <c:pt idx="4">
                  <c:v>0.103537864572896</c:v>
                </c:pt>
                <c:pt idx="5">
                  <c:v>0.122129613526895</c:v>
                </c:pt>
                <c:pt idx="6">
                  <c:v>0.122023814145007</c:v>
                </c:pt>
                <c:pt idx="7">
                  <c:v>0.121830880845179</c:v>
                </c:pt>
                <c:pt idx="8">
                  <c:v>0.121554203472744</c:v>
                </c:pt>
                <c:pt idx="9">
                  <c:v>0.121197171873031</c:v>
                </c:pt>
                <c:pt idx="10">
                  <c:v>0.120763175891372</c:v>
                </c:pt>
                <c:pt idx="11">
                  <c:v>0.120255605373098</c:v>
                </c:pt>
                <c:pt idx="12">
                  <c:v>0.119677850163539</c:v>
                </c:pt>
                <c:pt idx="13">
                  <c:v>0.118615918724318</c:v>
                </c:pt>
                <c:pt idx="14">
                  <c:v>0.117396877285929</c:v>
                </c:pt>
                <c:pt idx="15">
                  <c:v>0.116034610654849</c:v>
                </c:pt>
                <c:pt idx="16">
                  <c:v>0.11395313934844099</c:v>
                </c:pt>
                <c:pt idx="17">
                  <c:v>0.11187906664928</c:v>
                </c:pt>
                <c:pt idx="18">
                  <c:v>0.109659848998212</c:v>
                </c:pt>
                <c:pt idx="19">
                  <c:v>0.107322605157885</c:v>
                </c:pt>
                <c:pt idx="20">
                  <c:v>0.104894453890945</c:v>
                </c:pt>
                <c:pt idx="21">
                  <c:v>0.10240251396004001</c:v>
                </c:pt>
                <c:pt idx="22">
                  <c:v>9.9873904127814397E-2</c:v>
                </c:pt>
                <c:pt idx="23">
                  <c:v>9.7335743156916302E-2</c:v>
                </c:pt>
                <c:pt idx="24">
                  <c:v>9.4815149809992005E-2</c:v>
                </c:pt>
                <c:pt idx="25">
                  <c:v>9.2339242849688002E-2</c:v>
                </c:pt>
                <c:pt idx="26">
                  <c:v>8.9935141038650898E-2</c:v>
                </c:pt>
                <c:pt idx="27">
                  <c:v>8.7629963139527298E-2</c:v>
                </c:pt>
                <c:pt idx="28">
                  <c:v>8.5450827914963903E-2</c:v>
                </c:pt>
                <c:pt idx="29">
                  <c:v>8.3424854127607098E-2</c:v>
                </c:pt>
                <c:pt idx="30">
                  <c:v>8.1579160540103696E-2</c:v>
                </c:pt>
                <c:pt idx="31">
                  <c:v>7.9940865915100204E-2</c:v>
                </c:pt>
                <c:pt idx="32">
                  <c:v>7.85370890152432E-2</c:v>
                </c:pt>
                <c:pt idx="33">
                  <c:v>7.7284966954668105E-2</c:v>
                </c:pt>
                <c:pt idx="34">
                  <c:v>7.6083557672412594E-2</c:v>
                </c:pt>
                <c:pt idx="35">
                  <c:v>7.4932861168476694E-2</c:v>
                </c:pt>
                <c:pt idx="36">
                  <c:v>7.3832877442860295E-2</c:v>
                </c:pt>
                <c:pt idx="37">
                  <c:v>7.2783606495563494E-2</c:v>
                </c:pt>
                <c:pt idx="38">
                  <c:v>7.1785048326586304E-2</c:v>
                </c:pt>
                <c:pt idx="39">
                  <c:v>7.08372029359286E-2</c:v>
                </c:pt>
                <c:pt idx="40">
                  <c:v>6.9940070323590495E-2</c:v>
                </c:pt>
                <c:pt idx="41">
                  <c:v>6.9093650489572001E-2</c:v>
                </c:pt>
                <c:pt idx="42">
                  <c:v>6.8297943433873007E-2</c:v>
                </c:pt>
                <c:pt idx="43">
                  <c:v>6.7552949156493597E-2</c:v>
                </c:pt>
                <c:pt idx="44">
                  <c:v>6.6858667657433798E-2</c:v>
                </c:pt>
                <c:pt idx="45">
                  <c:v>6.6215098936693501E-2</c:v>
                </c:pt>
                <c:pt idx="46">
                  <c:v>6.56222429942728E-2</c:v>
                </c:pt>
                <c:pt idx="47">
                  <c:v>6.5080099830171698E-2</c:v>
                </c:pt>
                <c:pt idx="48">
                  <c:v>6.4588669444390095E-2</c:v>
                </c:pt>
                <c:pt idx="49">
                  <c:v>6.555781192260815E-2</c:v>
                </c:pt>
                <c:pt idx="50">
                  <c:v>6.6533504471614269E-2</c:v>
                </c:pt>
                <c:pt idx="51">
                  <c:v>6.7515453645905027E-2</c:v>
                </c:pt>
                <c:pt idx="52">
                  <c:v>6.8503371124891965E-2</c:v>
                </c:pt>
                <c:pt idx="53">
                  <c:v>7.2509169993738479E-2</c:v>
                </c:pt>
                <c:pt idx="54">
                  <c:v>7.6588945285142346E-2</c:v>
                </c:pt>
                <c:pt idx="55">
                  <c:v>8.0727011069792867E-2</c:v>
                </c:pt>
                <c:pt idx="56">
                  <c:v>8.4909017159624206E-2</c:v>
                </c:pt>
                <c:pt idx="57">
                  <c:v>8.9079614640496602E-2</c:v>
                </c:pt>
                <c:pt idx="58">
                  <c:v>9.3353572834479454E-2</c:v>
                </c:pt>
                <c:pt idx="59">
                  <c:v>9.7593288299916398E-2</c:v>
                </c:pt>
                <c:pt idx="60">
                  <c:v>0.10183111731990382</c:v>
                </c:pt>
                <c:pt idx="61">
                  <c:v>0.10610028685955156</c:v>
                </c:pt>
                <c:pt idx="62">
                  <c:v>0.12681378534399987</c:v>
                </c:pt>
                <c:pt idx="63">
                  <c:v>0.14629957142280492</c:v>
                </c:pt>
                <c:pt idx="64">
                  <c:v>0.18043301323946215</c:v>
                </c:pt>
                <c:pt idx="65">
                  <c:v>0.20733312065784101</c:v>
                </c:pt>
                <c:pt idx="66">
                  <c:v>0.22769612305036771</c:v>
                </c:pt>
                <c:pt idx="67">
                  <c:v>0.24857779986663195</c:v>
                </c:pt>
                <c:pt idx="68">
                  <c:v>0.26672051482319264</c:v>
                </c:pt>
                <c:pt idx="69">
                  <c:v>0.27398380795251132</c:v>
                </c:pt>
                <c:pt idx="70">
                  <c:v>0.27659705132987444</c:v>
                </c:pt>
                <c:pt idx="71">
                  <c:v>0.27728977360786355</c:v>
                </c:pt>
                <c:pt idx="72">
                  <c:v>0.27720088762967726</c:v>
                </c:pt>
                <c:pt idx="73">
                  <c:v>0.27679990331594884</c:v>
                </c:pt>
                <c:pt idx="74">
                  <c:v>0.27628158809788428</c:v>
                </c:pt>
                <c:pt idx="75">
                  <c:v>0.27512532752142688</c:v>
                </c:pt>
                <c:pt idx="76">
                  <c:v>0.27356916140893983</c:v>
                </c:pt>
                <c:pt idx="77">
                  <c:v>0.26499037572121953</c:v>
                </c:pt>
                <c:pt idx="78">
                  <c:v>0.24863353699000112</c:v>
                </c:pt>
                <c:pt idx="79">
                  <c:v>0.21889181848170741</c:v>
                </c:pt>
                <c:pt idx="80">
                  <c:v>0.16966515472552174</c:v>
                </c:pt>
                <c:pt idx="81">
                  <c:v>0.14113481038042935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2-4D58-85C1-ADD0E58805C3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power'!$N$77:$N$81</c:f>
              <c:numCache>
                <c:formatCode>0.000</c:formatCode>
                <c:ptCount val="5"/>
                <c:pt idx="0">
                  <c:v>2.0785731652140541E-2</c:v>
                </c:pt>
                <c:pt idx="1">
                  <c:v>0.1221500647182719</c:v>
                </c:pt>
                <c:pt idx="3">
                  <c:v>7.8537089015243228E-2</c:v>
                </c:pt>
                <c:pt idx="4">
                  <c:v>6.4588669444390082E-2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#REF!$M$55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DD2-4D58-85C1-ADD0E5880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067200"/>
        <c:axId val="698067776"/>
      </c:scatterChart>
      <c:valAx>
        <c:axId val="69806720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8067776"/>
        <c:crossesAt val="1.0000000000000002E-2"/>
        <c:crossBetween val="midCat"/>
      </c:valAx>
      <c:valAx>
        <c:axId val="698067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806720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power'!$G$102:$G$183</c:f>
              <c:numCache>
                <c:formatCode>General</c:formatCode>
                <c:ptCount val="82"/>
                <c:pt idx="0">
                  <c:v>0</c:v>
                </c:pt>
                <c:pt idx="1">
                  <c:v>9.3562517737576095E-2</c:v>
                </c:pt>
                <c:pt idx="2">
                  <c:v>8.5732788884212902E-2</c:v>
                </c:pt>
                <c:pt idx="3">
                  <c:v>7.9750642730761795E-2</c:v>
                </c:pt>
                <c:pt idx="4">
                  <c:v>7.4455988535747405E-2</c:v>
                </c:pt>
                <c:pt idx="5">
                  <c:v>6.4659518134823901E-2</c:v>
                </c:pt>
                <c:pt idx="6">
                  <c:v>5.9174373354460102E-2</c:v>
                </c:pt>
                <c:pt idx="7">
                  <c:v>5.48669224980744E-2</c:v>
                </c:pt>
                <c:pt idx="8">
                  <c:v>5.1535747230020801E-2</c:v>
                </c:pt>
                <c:pt idx="9">
                  <c:v>4.8979429214653099E-2</c:v>
                </c:pt>
                <c:pt idx="10">
                  <c:v>4.69965501163251E-2</c:v>
                </c:pt>
                <c:pt idx="11">
                  <c:v>4.5385691599390703E-2</c:v>
                </c:pt>
                <c:pt idx="12">
                  <c:v>4.39156888351546E-2</c:v>
                </c:pt>
                <c:pt idx="13">
                  <c:v>4.1654216702725198E-2</c:v>
                </c:pt>
                <c:pt idx="14">
                  <c:v>3.9502330026142597E-2</c:v>
                </c:pt>
                <c:pt idx="15">
                  <c:v>3.7457927203686299E-2</c:v>
                </c:pt>
                <c:pt idx="16">
                  <c:v>3.4818513841620803E-2</c:v>
                </c:pt>
                <c:pt idx="17">
                  <c:v>3.2587342652924602E-2</c:v>
                </c:pt>
                <c:pt idx="18">
                  <c:v>3.0512211382806999E-2</c:v>
                </c:pt>
                <c:pt idx="19">
                  <c:v>2.8589015340407999E-2</c:v>
                </c:pt>
                <c:pt idx="20">
                  <c:v>2.6813649834867601E-2</c:v>
                </c:pt>
                <c:pt idx="21">
                  <c:v>2.5182010175325901E-2</c:v>
                </c:pt>
                <c:pt idx="22">
                  <c:v>2.3689991670922901E-2</c:v>
                </c:pt>
                <c:pt idx="23">
                  <c:v>2.23334896307987E-2</c:v>
                </c:pt>
                <c:pt idx="24">
                  <c:v>2.11083993640932E-2</c:v>
                </c:pt>
                <c:pt idx="25">
                  <c:v>2.0010616179946601E-2</c:v>
                </c:pt>
                <c:pt idx="26">
                  <c:v>1.9036035387498901E-2</c:v>
                </c:pt>
                <c:pt idx="27">
                  <c:v>1.8180552295889999E-2</c:v>
                </c:pt>
                <c:pt idx="28">
                  <c:v>1.7440062214260098E-2</c:v>
                </c:pt>
                <c:pt idx="29">
                  <c:v>1.6810460451749099E-2</c:v>
                </c:pt>
                <c:pt idx="30">
                  <c:v>1.62876423174972E-2</c:v>
                </c:pt>
                <c:pt idx="31">
                  <c:v>1.5867503120644302E-2</c:v>
                </c:pt>
                <c:pt idx="32">
                  <c:v>1.55459381703304E-2</c:v>
                </c:pt>
                <c:pt idx="33">
                  <c:v>1.5280843552291101E-2</c:v>
                </c:pt>
                <c:pt idx="34">
                  <c:v>1.50328518128349E-2</c:v>
                </c:pt>
                <c:pt idx="35">
                  <c:v>1.48019629519619E-2</c:v>
                </c:pt>
                <c:pt idx="36">
                  <c:v>1.4588176969672101E-2</c:v>
                </c:pt>
                <c:pt idx="37">
                  <c:v>1.43914938659654E-2</c:v>
                </c:pt>
                <c:pt idx="38">
                  <c:v>1.4211913640842001E-2</c:v>
                </c:pt>
                <c:pt idx="39">
                  <c:v>1.40494362943017E-2</c:v>
                </c:pt>
                <c:pt idx="40">
                  <c:v>1.3904061826344599E-2</c:v>
                </c:pt>
                <c:pt idx="41">
                  <c:v>1.37757902369708E-2</c:v>
                </c:pt>
                <c:pt idx="42">
                  <c:v>1.36646215261801E-2</c:v>
                </c:pt>
                <c:pt idx="43">
                  <c:v>1.3570555693972501E-2</c:v>
                </c:pt>
                <c:pt idx="44">
                  <c:v>1.34935927403482E-2</c:v>
                </c:pt>
                <c:pt idx="45">
                  <c:v>1.34337326653071E-2</c:v>
                </c:pt>
                <c:pt idx="46">
                  <c:v>1.33909754688491E-2</c:v>
                </c:pt>
                <c:pt idx="47">
                  <c:v>1.33653211509743E-2</c:v>
                </c:pt>
                <c:pt idx="48">
                  <c:v>1.33567697116827E-2</c:v>
                </c:pt>
                <c:pt idx="49">
                  <c:v>1.3557185868428476E-2</c:v>
                </c:pt>
                <c:pt idx="50">
                  <c:v>1.3758956562864284E-2</c:v>
                </c:pt>
                <c:pt idx="51">
                  <c:v>1.396202111121933E-2</c:v>
                </c:pt>
                <c:pt idx="52">
                  <c:v>1.4166319889541987E-2</c:v>
                </c:pt>
                <c:pt idx="53">
                  <c:v>1.4994708730228177E-2</c:v>
                </c:pt>
                <c:pt idx="54">
                  <c:v>1.5838395703678097E-2</c:v>
                </c:pt>
                <c:pt idx="55">
                  <c:v>1.6694137000299144E-2</c:v>
                </c:pt>
                <c:pt idx="56">
                  <c:v>1.7558965038331802E-2</c:v>
                </c:pt>
                <c:pt idx="57">
                  <c:v>1.8421433805552629E-2</c:v>
                </c:pt>
                <c:pt idx="58">
                  <c:v>1.9305277300788872E-2</c:v>
                </c:pt>
                <c:pt idx="59">
                  <c:v>2.0182039488368188E-2</c:v>
                </c:pt>
                <c:pt idx="60">
                  <c:v>2.1058411563909907E-2</c:v>
                </c:pt>
                <c:pt idx="61">
                  <c:v>2.1941264777820754E-2</c:v>
                </c:pt>
                <c:pt idx="62">
                  <c:v>2.622476266622779E-2</c:v>
                </c:pt>
                <c:pt idx="63">
                  <c:v>3.0254372805972155E-2</c:v>
                </c:pt>
                <c:pt idx="64">
                  <c:v>3.7313080250081142E-2</c:v>
                </c:pt>
                <c:pt idx="65">
                  <c:v>4.2875952857577185E-2</c:v>
                </c:pt>
                <c:pt idx="66">
                  <c:v>4.7086969061117298E-2</c:v>
                </c:pt>
                <c:pt idx="67">
                  <c:v>5.1405245793366187E-2</c:v>
                </c:pt>
                <c:pt idx="68">
                  <c:v>5.5157112300356609E-2</c:v>
                </c:pt>
                <c:pt idx="69">
                  <c:v>5.665914252502758E-2</c:v>
                </c:pt>
                <c:pt idx="70">
                  <c:v>5.7199554493446776E-2</c:v>
                </c:pt>
                <c:pt idx="71">
                  <c:v>5.7342807668049153E-2</c:v>
                </c:pt>
                <c:pt idx="72">
                  <c:v>5.7324426277761277E-2</c:v>
                </c:pt>
                <c:pt idx="73">
                  <c:v>5.724150375926787E-2</c:v>
                </c:pt>
                <c:pt idx="74">
                  <c:v>5.713431751336278E-2</c:v>
                </c:pt>
                <c:pt idx="75">
                  <c:v>5.6895205818087248E-2</c:v>
                </c:pt>
                <c:pt idx="76">
                  <c:v>5.6573394692754957E-2</c:v>
                </c:pt>
                <c:pt idx="77">
                  <c:v>5.4799324010970506E-2</c:v>
                </c:pt>
                <c:pt idx="78">
                  <c:v>5.1416772086253754E-2</c:v>
                </c:pt>
                <c:pt idx="79">
                  <c:v>4.5266261658306321E-2</c:v>
                </c:pt>
                <c:pt idx="80">
                  <c:v>3.5086314972271632E-2</c:v>
                </c:pt>
                <c:pt idx="81">
                  <c:v>2.9186313586726669E-2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5-4440-A15D-7DC5415ED662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power'!$G$77:$G$81</c:f>
              <c:numCache>
                <c:formatCode>0.000</c:formatCode>
                <c:ptCount val="5"/>
                <c:pt idx="0">
                  <c:v>9.3562517737576137E-2</c:v>
                </c:pt>
                <c:pt idx="1">
                  <c:v>6.9070021568706744E-2</c:v>
                </c:pt>
                <c:pt idx="2">
                  <c:v>4.538569159939073E-2</c:v>
                </c:pt>
                <c:pt idx="3">
                  <c:v>1.554593817033042E-2</c:v>
                </c:pt>
                <c:pt idx="4">
                  <c:v>1.3356769711682719E-2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#REF!$F$55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F55-4440-A15D-7DC5415ED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070080"/>
        <c:axId val="698070656"/>
      </c:scatterChart>
      <c:valAx>
        <c:axId val="69807008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8070656"/>
        <c:crossesAt val="1.0000000000000002E-2"/>
        <c:crossBetween val="midCat"/>
      </c:valAx>
      <c:valAx>
        <c:axId val="698070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80700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'Ac227 Dose 1 nCi R power'!$E$101</c:f>
              <c:strCache>
                <c:ptCount val="1"/>
                <c:pt idx="0">
                  <c:v>Blood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power'!$E$102:$E$154</c:f>
              <c:numCache>
                <c:formatCode>General</c:formatCode>
                <c:ptCount val="53"/>
                <c:pt idx="0">
                  <c:v>0</c:v>
                </c:pt>
                <c:pt idx="1">
                  <c:v>0.32029610423097699</c:v>
                </c:pt>
                <c:pt idx="2">
                  <c:v>0.27070165354383802</c:v>
                </c:pt>
                <c:pt idx="3">
                  <c:v>0.23282357204922999</c:v>
                </c:pt>
                <c:pt idx="4">
                  <c:v>0.19927544537227199</c:v>
                </c:pt>
                <c:pt idx="5">
                  <c:v>0.13597247638059101</c:v>
                </c:pt>
                <c:pt idx="6">
                  <c:v>9.8261773990573203E-2</c:v>
                </c:pt>
                <c:pt idx="7">
                  <c:v>6.7475961562406095E-2</c:v>
                </c:pt>
                <c:pt idx="8">
                  <c:v>4.35386692103426E-2</c:v>
                </c:pt>
                <c:pt idx="9">
                  <c:v>2.6373527048635999E-2</c:v>
                </c:pt>
                <c:pt idx="10">
                  <c:v>1.5904165191539199E-2</c:v>
                </c:pt>
                <c:pt idx="11">
                  <c:v>1.20542137533054E-2</c:v>
                </c:pt>
                <c:pt idx="12">
                  <c:v>1.14966138143303E-2</c:v>
                </c:pt>
                <c:pt idx="13">
                  <c:v>1.06378759464206E-2</c:v>
                </c:pt>
                <c:pt idx="14">
                  <c:v>9.8197040637471901E-3</c:v>
                </c:pt>
                <c:pt idx="15">
                  <c:v>9.0414480790010805E-3</c:v>
                </c:pt>
                <c:pt idx="16">
                  <c:v>8.0353271225401708E-3</c:v>
                </c:pt>
                <c:pt idx="17">
                  <c:v>7.1836701121335304E-3</c:v>
                </c:pt>
                <c:pt idx="18">
                  <c:v>6.3906995570905401E-3</c:v>
                </c:pt>
                <c:pt idx="19">
                  <c:v>5.6551457556360896E-3</c:v>
                </c:pt>
                <c:pt idx="20">
                  <c:v>4.9757390059950697E-3</c:v>
                </c:pt>
                <c:pt idx="21">
                  <c:v>4.3512096063923799E-3</c:v>
                </c:pt>
                <c:pt idx="22">
                  <c:v>3.7802878550528998E-3</c:v>
                </c:pt>
                <c:pt idx="23">
                  <c:v>3.2617040502015398E-3</c:v>
                </c:pt>
                <c:pt idx="24">
                  <c:v>2.7941884900631801E-3</c:v>
                </c:pt>
                <c:pt idx="25">
                  <c:v>2.3764714728627201E-3</c:v>
                </c:pt>
                <c:pt idx="26">
                  <c:v>2.0072832968250401E-3</c:v>
                </c:pt>
                <c:pt idx="27">
                  <c:v>1.68535426017504E-3</c:v>
                </c:pt>
                <c:pt idx="28">
                  <c:v>1.40941466113762E-3</c:v>
                </c:pt>
                <c:pt idx="29">
                  <c:v>1.17819479793766E-3</c:v>
                </c:pt>
                <c:pt idx="30">
                  <c:v>9.904249688000551E-4</c:v>
                </c:pt>
                <c:pt idx="31">
                  <c:v>8.4483547194969802E-4</c:v>
                </c:pt>
                <c:pt idx="32">
                  <c:v>7.4015660561149103E-4</c:v>
                </c:pt>
                <c:pt idx="33">
                  <c:v>6.5815503263578904E-4</c:v>
                </c:pt>
                <c:pt idx="34">
                  <c:v>5.81443883723036E-4</c:v>
                </c:pt>
                <c:pt idx="35">
                  <c:v>5.1002315887323105E-4</c:v>
                </c:pt>
                <c:pt idx="36">
                  <c:v>4.4389285808637402E-4</c:v>
                </c:pt>
                <c:pt idx="37">
                  <c:v>3.83052981362466E-4</c:v>
                </c:pt>
                <c:pt idx="38">
                  <c:v>3.2750352870150601E-4</c:v>
                </c:pt>
                <c:pt idx="39">
                  <c:v>2.7724450010349502E-4</c:v>
                </c:pt>
                <c:pt idx="40">
                  <c:v>2.3227589556843299E-4</c:v>
                </c:pt>
                <c:pt idx="41">
                  <c:v>1.9259771509631899E-4</c:v>
                </c:pt>
                <c:pt idx="42">
                  <c:v>1.58209958687154E-4</c:v>
                </c:pt>
                <c:pt idx="43">
                  <c:v>1.2911262634093701E-4</c:v>
                </c:pt>
                <c:pt idx="44">
                  <c:v>1.0530571805766799E-4</c:v>
                </c:pt>
                <c:pt idx="45">
                  <c:v>8.6789233837348694E-5</c:v>
                </c:pt>
                <c:pt idx="46">
                  <c:v>7.3563173679977206E-5</c:v>
                </c:pt>
                <c:pt idx="47">
                  <c:v>6.5627537585554401E-5</c:v>
                </c:pt>
                <c:pt idx="48">
                  <c:v>6.2982325554080101E-5</c:v>
                </c:pt>
                <c:pt idx="49">
                  <c:v>6.3927365103531893E-5</c:v>
                </c:pt>
                <c:pt idx="50">
                  <c:v>6.4878791821109695E-5</c:v>
                </c:pt>
                <c:pt idx="51">
                  <c:v>6.5836319559407335E-5</c:v>
                </c:pt>
                <c:pt idx="52">
                  <c:v>6.6799667168475097E-5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C-461D-8B23-5BD006311D43}"/>
            </c:ext>
          </c:extLst>
        </c:ser>
        <c:ser>
          <c:idx val="0"/>
          <c:order val="1"/>
          <c:tx>
            <c:strRef>
              <c:f>'Ac227 Dose 1 nCi R power'!$E$76</c:f>
              <c:strCache>
                <c:ptCount val="1"/>
                <c:pt idx="0">
                  <c:v>Blood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power'!$E$77:$E$81</c:f>
              <c:numCache>
                <c:formatCode>0.000</c:formatCode>
                <c:ptCount val="5"/>
                <c:pt idx="0">
                  <c:v>0.32029610423097737</c:v>
                </c:pt>
                <c:pt idx="1">
                  <c:v>0.16499781925434562</c:v>
                </c:pt>
                <c:pt idx="2">
                  <c:v>1.2054213753305379E-2</c:v>
                </c:pt>
                <c:pt idx="3">
                  <c:v>7.4015660561149146E-4</c:v>
                </c:pt>
                <c:pt idx="4">
                  <c:v>6.2982325554080128E-5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DC-461D-8B23-5BD006311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072384"/>
        <c:axId val="698204160"/>
      </c:scatterChart>
      <c:valAx>
        <c:axId val="69807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8204160"/>
        <c:crossesAt val="1.0000000000000002E-2"/>
        <c:crossBetween val="midCat"/>
      </c:valAx>
      <c:valAx>
        <c:axId val="698204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8072384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'Ac227 Dose 1 nCi R power'!$F$101</c:f>
              <c:strCache>
                <c:ptCount val="1"/>
                <c:pt idx="0">
                  <c:v>Thymus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power'!$F$102:$F$154</c:f>
              <c:numCache>
                <c:formatCode>General</c:formatCode>
                <c:ptCount val="53"/>
                <c:pt idx="0">
                  <c:v>0</c:v>
                </c:pt>
                <c:pt idx="1">
                  <c:v>0.106446532172388</c:v>
                </c:pt>
                <c:pt idx="2">
                  <c:v>9.4217722411507498E-2</c:v>
                </c:pt>
                <c:pt idx="3">
                  <c:v>8.4889444944831693E-2</c:v>
                </c:pt>
                <c:pt idx="4">
                  <c:v>7.6995810417902905E-2</c:v>
                </c:pt>
                <c:pt idx="5">
                  <c:v>7.3045059802189199E-2</c:v>
                </c:pt>
                <c:pt idx="6">
                  <c:v>8.3039606511047595E-2</c:v>
                </c:pt>
                <c:pt idx="7">
                  <c:v>9.8294440961410406E-2</c:v>
                </c:pt>
                <c:pt idx="8">
                  <c:v>0.115653390508375</c:v>
                </c:pt>
                <c:pt idx="9">
                  <c:v>0.13196028250703901</c:v>
                </c:pt>
                <c:pt idx="10">
                  <c:v>0.14405894431249899</c:v>
                </c:pt>
                <c:pt idx="11">
                  <c:v>0.14879320327985299</c:v>
                </c:pt>
                <c:pt idx="12">
                  <c:v>0.14854501156616401</c:v>
                </c:pt>
                <c:pt idx="13">
                  <c:v>0.147160539995013</c:v>
                </c:pt>
                <c:pt idx="14">
                  <c:v>0.14465054169377201</c:v>
                </c:pt>
                <c:pt idx="15">
                  <c:v>0.14111752125820301</c:v>
                </c:pt>
                <c:pt idx="16">
                  <c:v>0.134777506964014</c:v>
                </c:pt>
                <c:pt idx="17">
                  <c:v>0.127727862322181</c:v>
                </c:pt>
                <c:pt idx="18">
                  <c:v>0.119660338032394</c:v>
                </c:pt>
                <c:pt idx="19">
                  <c:v>0.11077513838325199</c:v>
                </c:pt>
                <c:pt idx="20">
                  <c:v>0.101272467663353</c:v>
                </c:pt>
                <c:pt idx="21">
                  <c:v>9.1352530161294701E-2</c:v>
                </c:pt>
                <c:pt idx="22">
                  <c:v>8.1215530165675801E-2</c:v>
                </c:pt>
                <c:pt idx="23">
                  <c:v>7.1061671965094206E-2</c:v>
                </c:pt>
                <c:pt idx="24">
                  <c:v>6.1091159848148099E-2</c:v>
                </c:pt>
                <c:pt idx="25">
                  <c:v>5.1504198103435601E-2</c:v>
                </c:pt>
                <c:pt idx="26">
                  <c:v>4.25009910195547E-2</c:v>
                </c:pt>
                <c:pt idx="27">
                  <c:v>3.4281742885103599E-2</c:v>
                </c:pt>
                <c:pt idx="28">
                  <c:v>2.70466579886805E-2</c:v>
                </c:pt>
                <c:pt idx="29">
                  <c:v>2.0995940618883501E-2</c:v>
                </c:pt>
                <c:pt idx="30">
                  <c:v>1.63297950643106E-2</c:v>
                </c:pt>
                <c:pt idx="31">
                  <c:v>1.3248425613560001E-2</c:v>
                </c:pt>
                <c:pt idx="32">
                  <c:v>1.195203655523E-2</c:v>
                </c:pt>
                <c:pt idx="33">
                  <c:v>1.1625408834077901E-2</c:v>
                </c:pt>
                <c:pt idx="34">
                  <c:v>1.13198538691291E-2</c:v>
                </c:pt>
                <c:pt idx="35">
                  <c:v>1.10353716603837E-2</c:v>
                </c:pt>
                <c:pt idx="36">
                  <c:v>1.07719622078417E-2</c:v>
                </c:pt>
                <c:pt idx="37">
                  <c:v>1.0529625511503E-2</c:v>
                </c:pt>
                <c:pt idx="38">
                  <c:v>1.03083615713677E-2</c:v>
                </c:pt>
                <c:pt idx="39">
                  <c:v>1.01081703874358E-2</c:v>
                </c:pt>
                <c:pt idx="40">
                  <c:v>9.9290519597072004E-3</c:v>
                </c:pt>
                <c:pt idx="41">
                  <c:v>9.7710062881819805E-3</c:v>
                </c:pt>
                <c:pt idx="42">
                  <c:v>9.6340333728601197E-3</c:v>
                </c:pt>
                <c:pt idx="43">
                  <c:v>9.5181332137416197E-3</c:v>
                </c:pt>
                <c:pt idx="44">
                  <c:v>9.4233058108264892E-3</c:v>
                </c:pt>
                <c:pt idx="45">
                  <c:v>9.3495511641147194E-3</c:v>
                </c:pt>
                <c:pt idx="46">
                  <c:v>9.2968692736063105E-3</c:v>
                </c:pt>
                <c:pt idx="47">
                  <c:v>9.2652601393012693E-3</c:v>
                </c:pt>
                <c:pt idx="48">
                  <c:v>9.2547237611995906E-3</c:v>
                </c:pt>
                <c:pt idx="49">
                  <c:v>9.3935893857480992E-3</c:v>
                </c:pt>
                <c:pt idx="50">
                  <c:v>9.5333935510078724E-3</c:v>
                </c:pt>
                <c:pt idx="51">
                  <c:v>9.6740942100208786E-3</c:v>
                </c:pt>
                <c:pt idx="52">
                  <c:v>9.8156500501633479E-3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7-418E-A065-9CF1E0B87778}"/>
            </c:ext>
          </c:extLst>
        </c:ser>
        <c:ser>
          <c:idx val="0"/>
          <c:order val="1"/>
          <c:tx>
            <c:strRef>
              <c:f>'Ac227 Dose 1 nCi R power'!$F$76</c:f>
              <c:strCache>
                <c:ptCount val="1"/>
                <c:pt idx="0">
                  <c:v>Thymus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power'!$F$77:$F$81</c:f>
              <c:numCache>
                <c:formatCode>0.000</c:formatCode>
                <c:ptCount val="5"/>
                <c:pt idx="0">
                  <c:v>0.10644653217238809</c:v>
                </c:pt>
                <c:pt idx="1">
                  <c:v>7.0863014516824419E-2</c:v>
                </c:pt>
                <c:pt idx="2">
                  <c:v>0.1487932032798526</c:v>
                </c:pt>
                <c:pt idx="3">
                  <c:v>1.1952036555230028E-2</c:v>
                </c:pt>
                <c:pt idx="4">
                  <c:v>9.2547237611995889E-3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67-418E-A065-9CF1E0B87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205888"/>
        <c:axId val="698206464"/>
      </c:scatterChart>
      <c:valAx>
        <c:axId val="69820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8206464"/>
        <c:crossesAt val="1.0000000000000002E-2"/>
        <c:crossBetween val="midCat"/>
      </c:valAx>
      <c:valAx>
        <c:axId val="698206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82058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power'!$E$33</c:f>
              <c:strCache>
                <c:ptCount val="1"/>
                <c:pt idx="0">
                  <c:v>Blood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power'!$R$34:$R$38</c:f>
                <c:numCache>
                  <c:formatCode>General</c:formatCode>
                  <c:ptCount val="5"/>
                  <c:pt idx="0">
                    <c:v>1.2641246356755766</c:v>
                  </c:pt>
                  <c:pt idx="1">
                    <c:v>14.690033433979826</c:v>
                  </c:pt>
                  <c:pt idx="2">
                    <c:v>2.0911233196478252</c:v>
                  </c:pt>
                  <c:pt idx="3">
                    <c:v>3.9621782156484653E-2</c:v>
                  </c:pt>
                  <c:pt idx="4">
                    <c:v>4.1113073545984799E-2</c:v>
                  </c:pt>
                </c:numCache>
              </c:numRef>
            </c:plus>
            <c:minus>
              <c:numRef>
                <c:f>'Ac225 Dose 200 nCi R power'!$R$34:$R$38</c:f>
                <c:numCache>
                  <c:formatCode>General</c:formatCode>
                  <c:ptCount val="5"/>
                  <c:pt idx="0">
                    <c:v>1.2641246356755766</c:v>
                  </c:pt>
                  <c:pt idx="1">
                    <c:v>14.690033433979826</c:v>
                  </c:pt>
                  <c:pt idx="2">
                    <c:v>2.0911233196478252</c:v>
                  </c:pt>
                  <c:pt idx="3">
                    <c:v>3.9621782156484653E-2</c:v>
                  </c:pt>
                  <c:pt idx="4">
                    <c:v>4.1113073545984799E-2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DOTA-Tras-Ac-225 @ 1 h</c:v>
                </c:pt>
                <c:pt idx="1">
                  <c:v>DOTA-Tras-Ac-225 @ 4 h</c:v>
                </c:pt>
                <c:pt idx="2">
                  <c:v>DOTA-Tras-Ac-225 @ 1 d</c:v>
                </c:pt>
                <c:pt idx="3">
                  <c:v>DOTA-Tras-Ac-225 @ 6 d</c:v>
                </c:pt>
                <c:pt idx="4">
                  <c:v>DOTA-Tras-Ac-225 @ 10 d</c:v>
                </c:pt>
              </c:strCache>
            </c:strRef>
          </c:cat>
          <c:val>
            <c:numRef>
              <c:f>'Ac225 Dose 200 nCi R power'!$E$34:$E$38</c:f>
              <c:numCache>
                <c:formatCode>0.000</c:formatCode>
                <c:ptCount val="5"/>
                <c:pt idx="0">
                  <c:v>49.456792724017724</c:v>
                </c:pt>
                <c:pt idx="1">
                  <c:v>37.152719689795873</c:v>
                </c:pt>
                <c:pt idx="2">
                  <c:v>4.8368834544557791</c:v>
                </c:pt>
                <c:pt idx="3">
                  <c:v>0.32995105177781542</c:v>
                </c:pt>
                <c:pt idx="4">
                  <c:v>0.13610519374951011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5-41FB-8EC0-0112A445EC8A}"/>
            </c:ext>
          </c:extLst>
        </c:ser>
        <c:ser>
          <c:idx val="1"/>
          <c:order val="1"/>
          <c:tx>
            <c:strRef>
              <c:f>'Ac225 Dose 200 nCi R power'!$F$33</c:f>
              <c:strCache>
                <c:ptCount val="1"/>
                <c:pt idx="0">
                  <c:v>Thymus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power'!$S$34:$S$38</c:f>
                <c:numCache>
                  <c:formatCode>General</c:formatCode>
                  <c:ptCount val="5"/>
                  <c:pt idx="0">
                    <c:v>16.577471074848539</c:v>
                  </c:pt>
                  <c:pt idx="1">
                    <c:v>21.567333799616868</c:v>
                  </c:pt>
                  <c:pt idx="2">
                    <c:v>1.7979739443432463</c:v>
                  </c:pt>
                  <c:pt idx="3">
                    <c:v>1.2258112909298613</c:v>
                  </c:pt>
                  <c:pt idx="4">
                    <c:v>0.27295860382229964</c:v>
                  </c:pt>
                </c:numCache>
              </c:numRef>
            </c:plus>
            <c:minus>
              <c:numRef>
                <c:f>'Ac225 Dose 200 nCi R power'!$S$34:$S$38</c:f>
                <c:numCache>
                  <c:formatCode>General</c:formatCode>
                  <c:ptCount val="5"/>
                  <c:pt idx="0">
                    <c:v>16.577471074848539</c:v>
                  </c:pt>
                  <c:pt idx="1">
                    <c:v>21.567333799616868</c:v>
                  </c:pt>
                  <c:pt idx="2">
                    <c:v>1.7979739443432463</c:v>
                  </c:pt>
                  <c:pt idx="3">
                    <c:v>1.2258112909298613</c:v>
                  </c:pt>
                  <c:pt idx="4">
                    <c:v>0.27295860382229964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DOTA-Tras-Ac-225 @ 1 h</c:v>
                </c:pt>
                <c:pt idx="1">
                  <c:v>DOTA-Tras-Ac-225 @ 4 h</c:v>
                </c:pt>
                <c:pt idx="2">
                  <c:v>DOTA-Tras-Ac-225 @ 1 d</c:v>
                </c:pt>
                <c:pt idx="3">
                  <c:v>DOTA-Tras-Ac-225 @ 6 d</c:v>
                </c:pt>
                <c:pt idx="4">
                  <c:v>DOTA-Tras-Ac-225 @ 10 d</c:v>
                </c:pt>
              </c:strCache>
            </c:strRef>
          </c:cat>
          <c:val>
            <c:numRef>
              <c:f>'Ac225 Dose 200 nCi R power'!$F$34:$F$38</c:f>
              <c:numCache>
                <c:formatCode>0.000</c:formatCode>
                <c:ptCount val="5"/>
                <c:pt idx="0">
                  <c:v>34.240317378468177</c:v>
                </c:pt>
                <c:pt idx="1">
                  <c:v>26.488243293046242</c:v>
                </c:pt>
                <c:pt idx="2">
                  <c:v>7.5492215595295429</c:v>
                </c:pt>
                <c:pt idx="3">
                  <c:v>6.3050575326573028</c:v>
                </c:pt>
                <c:pt idx="4">
                  <c:v>3.1781254647457504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5-41FB-8EC0-0112A445EC8A}"/>
            </c:ext>
          </c:extLst>
        </c:ser>
        <c:ser>
          <c:idx val="2"/>
          <c:order val="2"/>
          <c:tx>
            <c:strRef>
              <c:f>'Ac225 Dose 200 nCi R power'!$G$33</c:f>
              <c:strCache>
                <c:ptCount val="1"/>
                <c:pt idx="0">
                  <c:v>Heart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power'!$T$34:$T$38</c:f>
                <c:numCache>
                  <c:formatCode>General</c:formatCode>
                  <c:ptCount val="5"/>
                  <c:pt idx="0">
                    <c:v>3.8050304981774157</c:v>
                  </c:pt>
                  <c:pt idx="1">
                    <c:v>3.1990142973642897</c:v>
                  </c:pt>
                  <c:pt idx="2">
                    <c:v>1.2738400351022976</c:v>
                  </c:pt>
                  <c:pt idx="3">
                    <c:v>1.7343244255153096</c:v>
                  </c:pt>
                  <c:pt idx="4">
                    <c:v>0.90244325271589121</c:v>
                  </c:pt>
                </c:numCache>
              </c:numRef>
            </c:plus>
            <c:minus>
              <c:numRef>
                <c:f>'Ac225 Dose 200 nCi R power'!$T$34:$T$38</c:f>
                <c:numCache>
                  <c:formatCode>General</c:formatCode>
                  <c:ptCount val="5"/>
                  <c:pt idx="0">
                    <c:v>3.8050304981774157</c:v>
                  </c:pt>
                  <c:pt idx="1">
                    <c:v>3.1990142973642897</c:v>
                  </c:pt>
                  <c:pt idx="2">
                    <c:v>1.2738400351022976</c:v>
                  </c:pt>
                  <c:pt idx="3">
                    <c:v>1.7343244255153096</c:v>
                  </c:pt>
                  <c:pt idx="4">
                    <c:v>0.90244325271589121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DOTA-Tras-Ac-225 @ 1 h</c:v>
                </c:pt>
                <c:pt idx="1">
                  <c:v>DOTA-Tras-Ac-225 @ 4 h</c:v>
                </c:pt>
                <c:pt idx="2">
                  <c:v>DOTA-Tras-Ac-225 @ 1 d</c:v>
                </c:pt>
                <c:pt idx="3">
                  <c:v>DOTA-Tras-Ac-225 @ 6 d</c:v>
                </c:pt>
                <c:pt idx="4">
                  <c:v>DOTA-Tras-Ac-225 @ 10 d</c:v>
                </c:pt>
              </c:strCache>
            </c:strRef>
          </c:cat>
          <c:val>
            <c:numRef>
              <c:f>'Ac225 Dose 200 nCi R power'!$G$34:$G$38</c:f>
              <c:numCache>
                <c:formatCode>0.000</c:formatCode>
                <c:ptCount val="5"/>
                <c:pt idx="0">
                  <c:v>19.17651874309685</c:v>
                </c:pt>
                <c:pt idx="1">
                  <c:v>14.105872137706152</c:v>
                </c:pt>
                <c:pt idx="2">
                  <c:v>8.0453886795698928</c:v>
                </c:pt>
                <c:pt idx="3">
                  <c:v>3.7247419406316249</c:v>
                </c:pt>
                <c:pt idx="4">
                  <c:v>4.1829297767773612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B5-41FB-8EC0-0112A445EC8A}"/>
            </c:ext>
          </c:extLst>
        </c:ser>
        <c:ser>
          <c:idx val="3"/>
          <c:order val="3"/>
          <c:tx>
            <c:strRef>
              <c:f>'Ac225 Dose 200 nCi R power'!$H$33</c:f>
              <c:strCache>
                <c:ptCount val="1"/>
                <c:pt idx="0">
                  <c:v>Lungs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power'!$U$34:$U$38</c:f>
                <c:numCache>
                  <c:formatCode>General</c:formatCode>
                  <c:ptCount val="5"/>
                  <c:pt idx="0">
                    <c:v>1.3261704895064139</c:v>
                  </c:pt>
                  <c:pt idx="1">
                    <c:v>7.4762992517955542</c:v>
                  </c:pt>
                  <c:pt idx="2">
                    <c:v>10.64811638733215</c:v>
                  </c:pt>
                  <c:pt idx="3">
                    <c:v>0.36288019188187981</c:v>
                  </c:pt>
                  <c:pt idx="4">
                    <c:v>1.7222553620306689</c:v>
                  </c:pt>
                </c:numCache>
              </c:numRef>
            </c:plus>
            <c:minus>
              <c:numRef>
                <c:f>'Ac225 Dose 200 nCi R power'!$U$34:$U$38</c:f>
                <c:numCache>
                  <c:formatCode>General</c:formatCode>
                  <c:ptCount val="5"/>
                  <c:pt idx="0">
                    <c:v>1.3261704895064139</c:v>
                  </c:pt>
                  <c:pt idx="1">
                    <c:v>7.4762992517955542</c:v>
                  </c:pt>
                  <c:pt idx="2">
                    <c:v>10.64811638733215</c:v>
                  </c:pt>
                  <c:pt idx="3">
                    <c:v>0.36288019188187981</c:v>
                  </c:pt>
                  <c:pt idx="4">
                    <c:v>1.7222553620306689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DOTA-Tras-Ac-225 @ 1 h</c:v>
                </c:pt>
                <c:pt idx="1">
                  <c:v>DOTA-Tras-Ac-225 @ 4 h</c:v>
                </c:pt>
                <c:pt idx="2">
                  <c:v>DOTA-Tras-Ac-225 @ 1 d</c:v>
                </c:pt>
                <c:pt idx="3">
                  <c:v>DOTA-Tras-Ac-225 @ 6 d</c:v>
                </c:pt>
                <c:pt idx="4">
                  <c:v>DOTA-Tras-Ac-225 @ 10 d</c:v>
                </c:pt>
              </c:strCache>
            </c:strRef>
          </c:cat>
          <c:val>
            <c:numRef>
              <c:f>'Ac225 Dose 200 nCi R power'!$H$34:$H$38</c:f>
              <c:numCache>
                <c:formatCode>0.000</c:formatCode>
                <c:ptCount val="5"/>
                <c:pt idx="0">
                  <c:v>26.63987819320765</c:v>
                </c:pt>
                <c:pt idx="1">
                  <c:v>21.886998486810853</c:v>
                </c:pt>
                <c:pt idx="2">
                  <c:v>20.406313009884123</c:v>
                </c:pt>
                <c:pt idx="3">
                  <c:v>3.0960520411755983</c:v>
                </c:pt>
                <c:pt idx="4">
                  <c:v>5.0236223232894641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B5-41FB-8EC0-0112A445EC8A}"/>
            </c:ext>
          </c:extLst>
        </c:ser>
        <c:ser>
          <c:idx val="4"/>
          <c:order val="4"/>
          <c:tx>
            <c:strRef>
              <c:f>'Ac225 Dose 200 nCi R power'!$I$33</c:f>
              <c:strCache>
                <c:ptCount val="1"/>
                <c:pt idx="0">
                  <c:v>Kidneys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power'!$V$34:$V$38</c:f>
                <c:numCache>
                  <c:formatCode>General</c:formatCode>
                  <c:ptCount val="5"/>
                  <c:pt idx="0">
                    <c:v>3.5352033114613794</c:v>
                  </c:pt>
                  <c:pt idx="1">
                    <c:v>3.6428469616762751</c:v>
                  </c:pt>
                  <c:pt idx="2">
                    <c:v>6.6111565378742343</c:v>
                  </c:pt>
                  <c:pt idx="3">
                    <c:v>0.36149430384236081</c:v>
                  </c:pt>
                  <c:pt idx="4">
                    <c:v>1.2484887707326788</c:v>
                  </c:pt>
                </c:numCache>
              </c:numRef>
            </c:plus>
            <c:minus>
              <c:numRef>
                <c:f>'Ac225 Dose 200 nCi R power'!$V$34:$V$38</c:f>
                <c:numCache>
                  <c:formatCode>General</c:formatCode>
                  <c:ptCount val="5"/>
                  <c:pt idx="0">
                    <c:v>3.5352033114613794</c:v>
                  </c:pt>
                  <c:pt idx="1">
                    <c:v>3.6428469616762751</c:v>
                  </c:pt>
                  <c:pt idx="2">
                    <c:v>6.6111565378742343</c:v>
                  </c:pt>
                  <c:pt idx="3">
                    <c:v>0.36149430384236081</c:v>
                  </c:pt>
                  <c:pt idx="4">
                    <c:v>1.2484887707326788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DOTA-Tras-Ac-225 @ 1 h</c:v>
                </c:pt>
                <c:pt idx="1">
                  <c:v>DOTA-Tras-Ac-225 @ 4 h</c:v>
                </c:pt>
                <c:pt idx="2">
                  <c:v>DOTA-Tras-Ac-225 @ 1 d</c:v>
                </c:pt>
                <c:pt idx="3">
                  <c:v>DOTA-Tras-Ac-225 @ 6 d</c:v>
                </c:pt>
                <c:pt idx="4">
                  <c:v>DOTA-Tras-Ac-225 @ 10 d</c:v>
                </c:pt>
              </c:strCache>
            </c:strRef>
          </c:cat>
          <c:val>
            <c:numRef>
              <c:f>'Ac225 Dose 200 nCi R power'!$I$34:$I$38</c:f>
              <c:numCache>
                <c:formatCode>0.000</c:formatCode>
                <c:ptCount val="5"/>
                <c:pt idx="0">
                  <c:v>28.256865768647316</c:v>
                </c:pt>
                <c:pt idx="1">
                  <c:v>23.015825675719441</c:v>
                </c:pt>
                <c:pt idx="2">
                  <c:v>24.85629934950077</c:v>
                </c:pt>
                <c:pt idx="3">
                  <c:v>6.9068007821686264</c:v>
                </c:pt>
                <c:pt idx="4">
                  <c:v>6.0696877977152344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B5-41FB-8EC0-0112A445EC8A}"/>
            </c:ext>
          </c:extLst>
        </c:ser>
        <c:ser>
          <c:idx val="5"/>
          <c:order val="5"/>
          <c:tx>
            <c:strRef>
              <c:f>'Ac225 Dose 200 nCi R power'!$J$33</c:f>
              <c:strCache>
                <c:ptCount val="1"/>
                <c:pt idx="0">
                  <c:v>Spleen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power'!$W$34:$W$38</c:f>
                <c:numCache>
                  <c:formatCode>General</c:formatCode>
                  <c:ptCount val="5"/>
                  <c:pt idx="0">
                    <c:v>19.083183345190307</c:v>
                  </c:pt>
                  <c:pt idx="1">
                    <c:v>66.165985901694228</c:v>
                  </c:pt>
                  <c:pt idx="2">
                    <c:v>120.87866519713965</c:v>
                  </c:pt>
                  <c:pt idx="3">
                    <c:v>182.29163815340934</c:v>
                  </c:pt>
                  <c:pt idx="4">
                    <c:v>132.30569263119983</c:v>
                  </c:pt>
                </c:numCache>
              </c:numRef>
            </c:plus>
            <c:minus>
              <c:numRef>
                <c:f>'Ac225 Dose 200 nCi R power'!$W$34:$W$38</c:f>
                <c:numCache>
                  <c:formatCode>General</c:formatCode>
                  <c:ptCount val="5"/>
                  <c:pt idx="0">
                    <c:v>19.083183345190307</c:v>
                  </c:pt>
                  <c:pt idx="1">
                    <c:v>66.165985901694228</c:v>
                  </c:pt>
                  <c:pt idx="2">
                    <c:v>120.87866519713965</c:v>
                  </c:pt>
                  <c:pt idx="3">
                    <c:v>182.29163815340934</c:v>
                  </c:pt>
                  <c:pt idx="4">
                    <c:v>132.30569263119983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DOTA-Tras-Ac-225 @ 1 h</c:v>
                </c:pt>
                <c:pt idx="1">
                  <c:v>DOTA-Tras-Ac-225 @ 4 h</c:v>
                </c:pt>
                <c:pt idx="2">
                  <c:v>DOTA-Tras-Ac-225 @ 1 d</c:v>
                </c:pt>
                <c:pt idx="3">
                  <c:v>DOTA-Tras-Ac-225 @ 6 d</c:v>
                </c:pt>
                <c:pt idx="4">
                  <c:v>DOTA-Tras-Ac-225 @ 10 d</c:v>
                </c:pt>
              </c:strCache>
            </c:strRef>
          </c:cat>
          <c:val>
            <c:numRef>
              <c:f>'Ac225 Dose 200 nCi R power'!$J$34:$J$38</c:f>
              <c:numCache>
                <c:formatCode>0.000</c:formatCode>
                <c:ptCount val="5"/>
                <c:pt idx="0">
                  <c:v>132.48223187592444</c:v>
                </c:pt>
                <c:pt idx="1">
                  <c:v>190.0189352424982</c:v>
                </c:pt>
                <c:pt idx="2">
                  <c:v>237.97532012191959</c:v>
                </c:pt>
                <c:pt idx="3">
                  <c:v>359.39811229870816</c:v>
                </c:pt>
                <c:pt idx="4">
                  <c:v>351.28153083912008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B5-41FB-8EC0-0112A445EC8A}"/>
            </c:ext>
          </c:extLst>
        </c:ser>
        <c:ser>
          <c:idx val="6"/>
          <c:order val="6"/>
          <c:tx>
            <c:strRef>
              <c:f>'Ac225 Dose 200 nCi R power'!$K$33</c:f>
              <c:strCache>
                <c:ptCount val="1"/>
                <c:pt idx="0">
                  <c:v>Liver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power'!$X$34:$X$38</c:f>
                <c:numCache>
                  <c:formatCode>General</c:formatCode>
                  <c:ptCount val="5"/>
                  <c:pt idx="0">
                    <c:v>2.867262198841277</c:v>
                  </c:pt>
                  <c:pt idx="1">
                    <c:v>17.893265799590573</c:v>
                  </c:pt>
                  <c:pt idx="2">
                    <c:v>2.3119130203343197</c:v>
                  </c:pt>
                  <c:pt idx="3">
                    <c:v>4.0866603668273775</c:v>
                  </c:pt>
                  <c:pt idx="4">
                    <c:v>3.9238203574143942</c:v>
                  </c:pt>
                </c:numCache>
              </c:numRef>
            </c:plus>
            <c:minus>
              <c:numRef>
                <c:f>'Ac225 Dose 200 nCi R power'!$X$34:$X$38</c:f>
                <c:numCache>
                  <c:formatCode>General</c:formatCode>
                  <c:ptCount val="5"/>
                  <c:pt idx="0">
                    <c:v>2.867262198841277</c:v>
                  </c:pt>
                  <c:pt idx="1">
                    <c:v>17.893265799590573</c:v>
                  </c:pt>
                  <c:pt idx="2">
                    <c:v>2.3119130203343197</c:v>
                  </c:pt>
                  <c:pt idx="3">
                    <c:v>4.0866603668273775</c:v>
                  </c:pt>
                  <c:pt idx="4">
                    <c:v>3.9238203574143942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DOTA-Tras-Ac-225 @ 1 h</c:v>
                </c:pt>
                <c:pt idx="1">
                  <c:v>DOTA-Tras-Ac-225 @ 4 h</c:v>
                </c:pt>
                <c:pt idx="2">
                  <c:v>DOTA-Tras-Ac-225 @ 1 d</c:v>
                </c:pt>
                <c:pt idx="3">
                  <c:v>DOTA-Tras-Ac-225 @ 6 d</c:v>
                </c:pt>
                <c:pt idx="4">
                  <c:v>DOTA-Tras-Ac-225 @ 10 d</c:v>
                </c:pt>
              </c:strCache>
            </c:strRef>
          </c:cat>
          <c:val>
            <c:numRef>
              <c:f>'Ac225 Dose 200 nCi R power'!$K$34:$K$38</c:f>
              <c:numCache>
                <c:formatCode>0.000</c:formatCode>
                <c:ptCount val="5"/>
                <c:pt idx="0">
                  <c:v>36.517426755399129</c:v>
                </c:pt>
                <c:pt idx="1">
                  <c:v>46.388658377782406</c:v>
                </c:pt>
                <c:pt idx="2">
                  <c:v>56.482482059864772</c:v>
                </c:pt>
                <c:pt idx="3">
                  <c:v>45.534843419079252</c:v>
                </c:pt>
                <c:pt idx="4">
                  <c:v>50.948875991171093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B5-41FB-8EC0-0112A445EC8A}"/>
            </c:ext>
          </c:extLst>
        </c:ser>
        <c:ser>
          <c:idx val="7"/>
          <c:order val="7"/>
          <c:tx>
            <c:strRef>
              <c:f>'Ac225 Dose 200 nCi R power'!$L$33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power'!$Y$34:$Y$38</c:f>
                <c:numCache>
                  <c:formatCode>General</c:formatCode>
                  <c:ptCount val="5"/>
                  <c:pt idx="0">
                    <c:v>0.74369205074619416</c:v>
                  </c:pt>
                  <c:pt idx="1">
                    <c:v>0.53619168790171201</c:v>
                  </c:pt>
                  <c:pt idx="2">
                    <c:v>0.55268002822214679</c:v>
                  </c:pt>
                  <c:pt idx="3">
                    <c:v>0.36165541233848908</c:v>
                  </c:pt>
                  <c:pt idx="4">
                    <c:v>0.26028732946001026</c:v>
                  </c:pt>
                </c:numCache>
              </c:numRef>
            </c:plus>
            <c:minus>
              <c:numRef>
                <c:f>'Ac225 Dose 200 nCi R power'!$Y$34:$Y$38</c:f>
                <c:numCache>
                  <c:formatCode>General</c:formatCode>
                  <c:ptCount val="5"/>
                  <c:pt idx="0">
                    <c:v>0.74369205074619416</c:v>
                  </c:pt>
                  <c:pt idx="1">
                    <c:v>0.53619168790171201</c:v>
                  </c:pt>
                  <c:pt idx="2">
                    <c:v>0.55268002822214679</c:v>
                  </c:pt>
                  <c:pt idx="3">
                    <c:v>0.36165541233848908</c:v>
                  </c:pt>
                  <c:pt idx="4">
                    <c:v>0.26028732946001026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DOTA-Tras-Ac-225 @ 1 h</c:v>
                </c:pt>
                <c:pt idx="1">
                  <c:v>DOTA-Tras-Ac-225 @ 4 h</c:v>
                </c:pt>
                <c:pt idx="2">
                  <c:v>DOTA-Tras-Ac-225 @ 1 d</c:v>
                </c:pt>
                <c:pt idx="3">
                  <c:v>DOTA-Tras-Ac-225 @ 6 d</c:v>
                </c:pt>
                <c:pt idx="4">
                  <c:v>DOTA-Tras-Ac-225 @ 10 d</c:v>
                </c:pt>
              </c:strCache>
            </c:strRef>
          </c:cat>
          <c:val>
            <c:numRef>
              <c:f>'Ac225 Dose 200 nCi R power'!$L$34:$L$38</c:f>
              <c:numCache>
                <c:formatCode>0.000</c:formatCode>
                <c:ptCount val="5"/>
                <c:pt idx="0">
                  <c:v>3.1120968554922346</c:v>
                </c:pt>
                <c:pt idx="1">
                  <c:v>5.5530930366078399</c:v>
                </c:pt>
                <c:pt idx="2">
                  <c:v>5.8853193074210184</c:v>
                </c:pt>
                <c:pt idx="3">
                  <c:v>2.9637918722091054</c:v>
                </c:pt>
                <c:pt idx="4">
                  <c:v>2.8596686858886904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B5-41FB-8EC0-0112A445EC8A}"/>
            </c:ext>
          </c:extLst>
        </c:ser>
        <c:ser>
          <c:idx val="8"/>
          <c:order val="8"/>
          <c:tx>
            <c:strRef>
              <c:f>'Ac225 Dose 200 nCi R power'!$M$33</c:f>
              <c:strCache>
                <c:ptCount val="1"/>
                <c:pt idx="0">
                  <c:v>Carcass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power'!$Z$34:$Z$38</c:f>
                <c:numCache>
                  <c:formatCode>General</c:formatCode>
                  <c:ptCount val="5"/>
                  <c:pt idx="0">
                    <c:v>0.82003744724189531</c:v>
                  </c:pt>
                  <c:pt idx="1">
                    <c:v>0.46564350616332911</c:v>
                  </c:pt>
                  <c:pt idx="2">
                    <c:v>0.36898745044691084</c:v>
                  </c:pt>
                  <c:pt idx="3">
                    <c:v>6.5452524668987405E-2</c:v>
                  </c:pt>
                  <c:pt idx="4">
                    <c:v>0.30306274445352555</c:v>
                  </c:pt>
                </c:numCache>
              </c:numRef>
            </c:plus>
            <c:minus>
              <c:numRef>
                <c:f>'Ac225 Dose 200 nCi R power'!$Z$34:$Z$38</c:f>
                <c:numCache>
                  <c:formatCode>General</c:formatCode>
                  <c:ptCount val="5"/>
                  <c:pt idx="0">
                    <c:v>0.82003744724189531</c:v>
                  </c:pt>
                  <c:pt idx="1">
                    <c:v>0.46564350616332911</c:v>
                  </c:pt>
                  <c:pt idx="2">
                    <c:v>0.36898745044691084</c:v>
                  </c:pt>
                  <c:pt idx="3">
                    <c:v>6.5452524668987405E-2</c:v>
                  </c:pt>
                  <c:pt idx="4">
                    <c:v>0.30306274445352555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DOTA-Tras-Ac-225 @ 1 h</c:v>
                </c:pt>
                <c:pt idx="1">
                  <c:v>DOTA-Tras-Ac-225 @ 4 h</c:v>
                </c:pt>
                <c:pt idx="2">
                  <c:v>DOTA-Tras-Ac-225 @ 1 d</c:v>
                </c:pt>
                <c:pt idx="3">
                  <c:v>DOTA-Tras-Ac-225 @ 6 d</c:v>
                </c:pt>
                <c:pt idx="4">
                  <c:v>DOTA-Tras-Ac-225 @ 10 d</c:v>
                </c:pt>
              </c:strCache>
            </c:strRef>
          </c:cat>
          <c:val>
            <c:numRef>
              <c:f>'Ac225 Dose 200 nCi R power'!$M$34:$M$38</c:f>
              <c:numCache>
                <c:formatCode>0.000</c:formatCode>
                <c:ptCount val="5"/>
                <c:pt idx="0">
                  <c:v>6.2157547390040788</c:v>
                </c:pt>
                <c:pt idx="1">
                  <c:v>5.8651521256706696</c:v>
                </c:pt>
                <c:pt idx="2">
                  <c:v>6.1370595756313211</c:v>
                </c:pt>
                <c:pt idx="3">
                  <c:v>4.1172003357436013</c:v>
                </c:pt>
                <c:pt idx="4">
                  <c:v>4.1441396918946323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B5-41FB-8EC0-0112A445EC8A}"/>
            </c:ext>
          </c:extLst>
        </c:ser>
        <c:ser>
          <c:idx val="9"/>
          <c:order val="9"/>
          <c:tx>
            <c:strRef>
              <c:f>'Ac225 Dose 200 nCi R power'!$N$33</c:f>
              <c:strCache>
                <c:ptCount val="1"/>
                <c:pt idx="0">
                  <c:v>Tumor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'Ac225 Dose 200 nCi R power'!$AA$34:$AA$38</c:f>
                <c:numCache>
                  <c:formatCode>General</c:formatCode>
                  <c:ptCount val="5"/>
                  <c:pt idx="0">
                    <c:v>8.28803361962447E-2</c:v>
                  </c:pt>
                  <c:pt idx="1">
                    <c:v>2.2036229609981821</c:v>
                  </c:pt>
                  <c:pt idx="2">
                    <c:v>0</c:v>
                  </c:pt>
                  <c:pt idx="3">
                    <c:v>13.431844351744518</c:v>
                  </c:pt>
                  <c:pt idx="4">
                    <c:v>4.8595367580281055</c:v>
                  </c:pt>
                </c:numCache>
              </c:numRef>
            </c:plus>
            <c:minus>
              <c:numRef>
                <c:f>'Ac225 Dose 200 nCi R power'!$AA$34:$AA$38</c:f>
                <c:numCache>
                  <c:formatCode>General</c:formatCode>
                  <c:ptCount val="5"/>
                  <c:pt idx="0">
                    <c:v>8.28803361962447E-2</c:v>
                  </c:pt>
                  <c:pt idx="1">
                    <c:v>2.2036229609981821</c:v>
                  </c:pt>
                  <c:pt idx="2">
                    <c:v>0</c:v>
                  </c:pt>
                  <c:pt idx="3">
                    <c:v>13.431844351744518</c:v>
                  </c:pt>
                  <c:pt idx="4">
                    <c:v>4.8595367580281055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DOTA-Tras-Ac-225 @ 1 h</c:v>
                </c:pt>
                <c:pt idx="1">
                  <c:v>DOTA-Tras-Ac-225 @ 4 h</c:v>
                </c:pt>
                <c:pt idx="2">
                  <c:v>DOTA-Tras-Ac-225 @ 1 d</c:v>
                </c:pt>
                <c:pt idx="3">
                  <c:v>DOTA-Tras-Ac-225 @ 6 d</c:v>
                </c:pt>
                <c:pt idx="4">
                  <c:v>DOTA-Tras-Ac-225 @ 10 d</c:v>
                </c:pt>
              </c:strCache>
            </c:strRef>
          </c:cat>
          <c:val>
            <c:numRef>
              <c:f>'Ac225 Dose 200 nCi R power'!$N$34:$N$38</c:f>
              <c:numCache>
                <c:formatCode>0.000</c:formatCode>
                <c:ptCount val="5"/>
                <c:pt idx="0">
                  <c:v>5.1983110408980959</c:v>
                </c:pt>
                <c:pt idx="1">
                  <c:v>14.493873098597149</c:v>
                </c:pt>
                <c:pt idx="2">
                  <c:v>0</c:v>
                </c:pt>
                <c:pt idx="3">
                  <c:v>17.381002561148502</c:v>
                </c:pt>
                <c:pt idx="4">
                  <c:v>13.886560182922505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B5-41FB-8EC0-0112A445E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330496"/>
        <c:axId val="250656960"/>
      </c:barChart>
      <c:catAx>
        <c:axId val="69233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56960"/>
        <c:crosses val="autoZero"/>
        <c:auto val="1"/>
        <c:lblAlgn val="ctr"/>
        <c:lblOffset val="100"/>
        <c:noMultiLvlLbl val="0"/>
      </c:catAx>
      <c:valAx>
        <c:axId val="25065696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3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Lungs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power'!$H$102:$H$154</c:f>
              <c:numCache>
                <c:formatCode>General</c:formatCode>
                <c:ptCount val="53"/>
                <c:pt idx="0">
                  <c:v>0</c:v>
                </c:pt>
                <c:pt idx="1">
                  <c:v>0.152562416909168</c:v>
                </c:pt>
                <c:pt idx="2">
                  <c:v>0.13520856832289299</c:v>
                </c:pt>
                <c:pt idx="3">
                  <c:v>0.121818358634513</c:v>
                </c:pt>
                <c:pt idx="4">
                  <c:v>0.110191255506881</c:v>
                </c:pt>
                <c:pt idx="5">
                  <c:v>9.5424976963294397E-2</c:v>
                </c:pt>
                <c:pt idx="6">
                  <c:v>9.0243287967424299E-2</c:v>
                </c:pt>
                <c:pt idx="7">
                  <c:v>8.6385938212205304E-2</c:v>
                </c:pt>
                <c:pt idx="8">
                  <c:v>8.3426169995771196E-2</c:v>
                </c:pt>
                <c:pt idx="9">
                  <c:v>8.0937225616256006E-2</c:v>
                </c:pt>
                <c:pt idx="10">
                  <c:v>7.8492347371793905E-2</c:v>
                </c:pt>
                <c:pt idx="11">
                  <c:v>7.5664777560518898E-2</c:v>
                </c:pt>
                <c:pt idx="12">
                  <c:v>7.2543124000573306E-2</c:v>
                </c:pt>
                <c:pt idx="13">
                  <c:v>6.7712859049082794E-2</c:v>
                </c:pt>
                <c:pt idx="14">
                  <c:v>6.3084908859958405E-2</c:v>
                </c:pt>
                <c:pt idx="15">
                  <c:v>5.8659273433200002E-2</c:v>
                </c:pt>
                <c:pt idx="16">
                  <c:v>5.2904366794333198E-2</c:v>
                </c:pt>
                <c:pt idx="17">
                  <c:v>4.8004556143279399E-2</c:v>
                </c:pt>
                <c:pt idx="18">
                  <c:v>4.3420862308422598E-2</c:v>
                </c:pt>
                <c:pt idx="19">
                  <c:v>3.91532852897628E-2</c:v>
                </c:pt>
                <c:pt idx="20">
                  <c:v>3.52018250873E-2</c:v>
                </c:pt>
                <c:pt idx="21">
                  <c:v>3.1566481701034203E-2</c:v>
                </c:pt>
                <c:pt idx="22">
                  <c:v>2.8247255130965501E-2</c:v>
                </c:pt>
                <c:pt idx="23">
                  <c:v>2.52441453770938E-2</c:v>
                </c:pt>
                <c:pt idx="24">
                  <c:v>2.2557152439419099E-2</c:v>
                </c:pt>
                <c:pt idx="25">
                  <c:v>2.0186276317941398E-2</c:v>
                </c:pt>
                <c:pt idx="26">
                  <c:v>1.8131517012660799E-2</c:v>
                </c:pt>
                <c:pt idx="27">
                  <c:v>1.63928745235771E-2</c:v>
                </c:pt>
                <c:pt idx="28">
                  <c:v>1.49703488506905E-2</c:v>
                </c:pt>
                <c:pt idx="29">
                  <c:v>1.3863939994001E-2</c:v>
                </c:pt>
                <c:pt idx="30">
                  <c:v>1.30736479535084E-2</c:v>
                </c:pt>
                <c:pt idx="31">
                  <c:v>1.2599472729212901E-2</c:v>
                </c:pt>
                <c:pt idx="32">
                  <c:v>1.24414143211144E-2</c:v>
                </c:pt>
                <c:pt idx="33">
                  <c:v>1.2447767014521501E-2</c:v>
                </c:pt>
                <c:pt idx="34">
                  <c:v>1.24668250947431E-2</c:v>
                </c:pt>
                <c:pt idx="35">
                  <c:v>1.2498588561779E-2</c:v>
                </c:pt>
                <c:pt idx="36">
                  <c:v>1.2543057415629199E-2</c:v>
                </c:pt>
                <c:pt idx="37">
                  <c:v>1.26002316562938E-2</c:v>
                </c:pt>
                <c:pt idx="38">
                  <c:v>1.26701112837728E-2</c:v>
                </c:pt>
                <c:pt idx="39">
                  <c:v>1.27526962980661E-2</c:v>
                </c:pt>
                <c:pt idx="40">
                  <c:v>1.2847986699173799E-2</c:v>
                </c:pt>
                <c:pt idx="41">
                  <c:v>1.2955982487095801E-2</c:v>
                </c:pt>
                <c:pt idx="42">
                  <c:v>1.3076683661832201E-2</c:v>
                </c:pt>
                <c:pt idx="43">
                  <c:v>1.32100902233829E-2</c:v>
                </c:pt>
                <c:pt idx="44">
                  <c:v>1.3356202171748001E-2</c:v>
                </c:pt>
                <c:pt idx="45">
                  <c:v>1.35150195069275E-2</c:v>
                </c:pt>
                <c:pt idx="46">
                  <c:v>1.36865422289213E-2</c:v>
                </c:pt>
                <c:pt idx="47">
                  <c:v>1.38707703377295E-2</c:v>
                </c:pt>
                <c:pt idx="48">
                  <c:v>1.4067703833351999E-2</c:v>
                </c:pt>
                <c:pt idx="49">
                  <c:v>1.427878744094405E-2</c:v>
                </c:pt>
                <c:pt idx="50">
                  <c:v>1.449129768352838E-2</c:v>
                </c:pt>
                <c:pt idx="51">
                  <c:v>1.4705170647349382E-2</c:v>
                </c:pt>
                <c:pt idx="52">
                  <c:v>1.4920343534881086E-2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F-455F-B35B-3BBE80AC7DDC}"/>
            </c:ext>
          </c:extLst>
        </c:ser>
        <c:ser>
          <c:idx val="0"/>
          <c:order val="1"/>
          <c:tx>
            <c:strRef>
              <c:f>#REF!$G$55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power'!$H$77:$H$81</c:f>
              <c:numCache>
                <c:formatCode>0.000</c:formatCode>
                <c:ptCount val="5"/>
                <c:pt idx="0">
                  <c:v>0.15256241690916772</c:v>
                </c:pt>
                <c:pt idx="1">
                  <c:v>9.9825924860589568E-2</c:v>
                </c:pt>
                <c:pt idx="2">
                  <c:v>7.5664777560518856E-2</c:v>
                </c:pt>
                <c:pt idx="3">
                  <c:v>1.2441414321114369E-2</c:v>
                </c:pt>
                <c:pt idx="4">
                  <c:v>1.4067703833351998E-2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F-455F-B35B-3BBE80AC7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208768"/>
        <c:axId val="698209344"/>
      </c:scatterChart>
      <c:valAx>
        <c:axId val="69820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8209344"/>
        <c:crossesAt val="1.0000000000000002E-2"/>
        <c:crossBetween val="midCat"/>
      </c:valAx>
      <c:valAx>
        <c:axId val="698209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820876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Kidneys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power'!$I$102:$I$154</c:f>
              <c:numCache>
                <c:formatCode>General</c:formatCode>
                <c:ptCount val="53"/>
                <c:pt idx="0">
                  <c:v>0</c:v>
                </c:pt>
                <c:pt idx="1">
                  <c:v>0.129298684152543</c:v>
                </c:pt>
                <c:pt idx="2">
                  <c:v>0.124594816752936</c:v>
                </c:pt>
                <c:pt idx="3">
                  <c:v>0.12110568868827901</c:v>
                </c:pt>
                <c:pt idx="4">
                  <c:v>0.117838682412549</c:v>
                </c:pt>
                <c:pt idx="5">
                  <c:v>0.106479879715139</c:v>
                </c:pt>
                <c:pt idx="6">
                  <c:v>9.7904015699862804E-2</c:v>
                </c:pt>
                <c:pt idx="7">
                  <c:v>9.1145438044442598E-2</c:v>
                </c:pt>
                <c:pt idx="8">
                  <c:v>8.5916036252441E-2</c:v>
                </c:pt>
                <c:pt idx="9">
                  <c:v>8.1927699827421097E-2</c:v>
                </c:pt>
                <c:pt idx="10">
                  <c:v>7.8892318272946002E-2</c:v>
                </c:pt>
                <c:pt idx="11">
                  <c:v>7.6521781092578706E-2</c:v>
                </c:pt>
                <c:pt idx="12">
                  <c:v>7.4427447388141998E-2</c:v>
                </c:pt>
                <c:pt idx="13">
                  <c:v>7.1238512345261198E-2</c:v>
                </c:pt>
                <c:pt idx="14">
                  <c:v>6.8241714676192694E-2</c:v>
                </c:pt>
                <c:pt idx="15">
                  <c:v>6.5428773388591294E-2</c:v>
                </c:pt>
                <c:pt idx="16">
                  <c:v>6.1845970644712901E-2</c:v>
                </c:pt>
                <c:pt idx="17">
                  <c:v>5.88588159432097E-2</c:v>
                </c:pt>
                <c:pt idx="18">
                  <c:v>5.6112032779542999E-2</c:v>
                </c:pt>
                <c:pt idx="19">
                  <c:v>5.3589447340538499E-2</c:v>
                </c:pt>
                <c:pt idx="20">
                  <c:v>5.1274885813021802E-2</c:v>
                </c:pt>
                <c:pt idx="21">
                  <c:v>4.9152174383818498E-2</c:v>
                </c:pt>
                <c:pt idx="22">
                  <c:v>4.7205139239754203E-2</c:v>
                </c:pt>
                <c:pt idx="23">
                  <c:v>4.5417606567654603E-2</c:v>
                </c:pt>
                <c:pt idx="24">
                  <c:v>4.3773402554345302E-2</c:v>
                </c:pt>
                <c:pt idx="25">
                  <c:v>4.2256353386651797E-2</c:v>
                </c:pt>
                <c:pt idx="26">
                  <c:v>4.0850285251399998E-2</c:v>
                </c:pt>
                <c:pt idx="27">
                  <c:v>3.9539024335415202E-2</c:v>
                </c:pt>
                <c:pt idx="28">
                  <c:v>3.8306396825523302E-2</c:v>
                </c:pt>
                <c:pt idx="29">
                  <c:v>3.7136228908549798E-2</c:v>
                </c:pt>
                <c:pt idx="30">
                  <c:v>3.60123467713203E-2</c:v>
                </c:pt>
                <c:pt idx="31">
                  <c:v>3.49185766006605E-2</c:v>
                </c:pt>
                <c:pt idx="32">
                  <c:v>3.3838744583396002E-2</c:v>
                </c:pt>
                <c:pt idx="33">
                  <c:v>3.2794185815884197E-2</c:v>
                </c:pt>
                <c:pt idx="34">
                  <c:v>3.18170179365991E-2</c:v>
                </c:pt>
                <c:pt idx="35">
                  <c:v>3.0907240945540398E-2</c:v>
                </c:pt>
                <c:pt idx="36">
                  <c:v>3.0064854842708402E-2</c:v>
                </c:pt>
                <c:pt idx="37">
                  <c:v>2.9289859628102901E-2</c:v>
                </c:pt>
                <c:pt idx="38">
                  <c:v>2.8582255301724001E-2</c:v>
                </c:pt>
                <c:pt idx="39">
                  <c:v>2.79420418635716E-2</c:v>
                </c:pt>
                <c:pt idx="40">
                  <c:v>2.7369219313645901E-2</c:v>
                </c:pt>
                <c:pt idx="41">
                  <c:v>2.6863787651946601E-2</c:v>
                </c:pt>
                <c:pt idx="42">
                  <c:v>2.6425746878473998E-2</c:v>
                </c:pt>
                <c:pt idx="43">
                  <c:v>2.6055096993227899E-2</c:v>
                </c:pt>
                <c:pt idx="44">
                  <c:v>2.57518379962083E-2</c:v>
                </c:pt>
                <c:pt idx="45">
                  <c:v>2.55159698874153E-2</c:v>
                </c:pt>
                <c:pt idx="46">
                  <c:v>2.5347492666848902E-2</c:v>
                </c:pt>
                <c:pt idx="47">
                  <c:v>2.52464063345091E-2</c:v>
                </c:pt>
                <c:pt idx="48">
                  <c:v>2.5212710890395802E-2</c:v>
                </c:pt>
                <c:pt idx="49">
                  <c:v>2.5591023515893551E-2</c:v>
                </c:pt>
                <c:pt idx="50">
                  <c:v>2.5971893014640306E-2</c:v>
                </c:pt>
                <c:pt idx="51">
                  <c:v>2.6355204837804139E-2</c:v>
                </c:pt>
                <c:pt idx="52">
                  <c:v>2.6740846437105271E-2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8-4E66-8DC1-51F65CD9701D}"/>
            </c:ext>
          </c:extLst>
        </c:ser>
        <c:ser>
          <c:idx val="0"/>
          <c:order val="1"/>
          <c:tx>
            <c:strRef>
              <c:f>#REF!$H$55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power'!$I$77:$I$81</c:f>
              <c:numCache>
                <c:formatCode>0.000</c:formatCode>
                <c:ptCount val="5"/>
                <c:pt idx="0">
                  <c:v>0.12929868415254328</c:v>
                </c:pt>
                <c:pt idx="1">
                  <c:v>0.11334900271360654</c:v>
                </c:pt>
                <c:pt idx="2">
                  <c:v>7.6521781092578678E-2</c:v>
                </c:pt>
                <c:pt idx="3">
                  <c:v>3.3838744583395967E-2</c:v>
                </c:pt>
                <c:pt idx="4">
                  <c:v>2.5212710890395812E-2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8-4E66-8DC1-51F65CD97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211072"/>
        <c:axId val="698211648"/>
      </c:scatterChart>
      <c:valAx>
        <c:axId val="69821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8211648"/>
        <c:crossesAt val="1.0000000000000002E-2"/>
        <c:crossBetween val="midCat"/>
      </c:valAx>
      <c:valAx>
        <c:axId val="698211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821107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Spleen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power'!$J$102:$J$154</c:f>
              <c:numCache>
                <c:formatCode>General</c:formatCode>
                <c:ptCount val="53"/>
                <c:pt idx="0">
                  <c:v>0</c:v>
                </c:pt>
                <c:pt idx="1">
                  <c:v>0.48776162189872602</c:v>
                </c:pt>
                <c:pt idx="2">
                  <c:v>0.46487464540571699</c:v>
                </c:pt>
                <c:pt idx="3">
                  <c:v>0.44754195727393298</c:v>
                </c:pt>
                <c:pt idx="4">
                  <c:v>0.43292694918375801</c:v>
                </c:pt>
                <c:pt idx="5">
                  <c:v>0.42691389896357601</c:v>
                </c:pt>
                <c:pt idx="6">
                  <c:v>0.45133527853139399</c:v>
                </c:pt>
                <c:pt idx="7">
                  <c:v>0.48884563342732801</c:v>
                </c:pt>
                <c:pt idx="8">
                  <c:v>0.53195785681818297</c:v>
                </c:pt>
                <c:pt idx="9">
                  <c:v>0.57318484187076302</c:v>
                </c:pt>
                <c:pt idx="10">
                  <c:v>0.60503948175187405</c:v>
                </c:pt>
                <c:pt idx="11">
                  <c:v>0.62003466962832099</c:v>
                </c:pt>
                <c:pt idx="12">
                  <c:v>0.62405355722974898</c:v>
                </c:pt>
                <c:pt idx="13">
                  <c:v>0.63027214989302205</c:v>
                </c:pt>
                <c:pt idx="14">
                  <c:v>0.63623027794212605</c:v>
                </c:pt>
                <c:pt idx="15">
                  <c:v>0.64192794137706199</c:v>
                </c:pt>
                <c:pt idx="16">
                  <c:v>0.64933693872227605</c:v>
                </c:pt>
                <c:pt idx="17">
                  <c:v>0.65564506609666995</c:v>
                </c:pt>
                <c:pt idx="18">
                  <c:v>0.66154621751142495</c:v>
                </c:pt>
                <c:pt idx="19">
                  <c:v>0.66704039296654205</c:v>
                </c:pt>
                <c:pt idx="20">
                  <c:v>0.67212759246202003</c:v>
                </c:pt>
                <c:pt idx="21">
                  <c:v>0.67680781599786</c:v>
                </c:pt>
                <c:pt idx="22">
                  <c:v>0.68108106357406195</c:v>
                </c:pt>
                <c:pt idx="23">
                  <c:v>0.68494733519062501</c:v>
                </c:pt>
                <c:pt idx="24">
                  <c:v>0.68840663084755105</c:v>
                </c:pt>
                <c:pt idx="25">
                  <c:v>0.69145895054483797</c:v>
                </c:pt>
                <c:pt idx="26">
                  <c:v>0.69410429428248699</c:v>
                </c:pt>
                <c:pt idx="27">
                  <c:v>0.696342662060497</c:v>
                </c:pt>
                <c:pt idx="28">
                  <c:v>0.69817405387886899</c:v>
                </c:pt>
                <c:pt idx="29">
                  <c:v>0.69959846973760298</c:v>
                </c:pt>
                <c:pt idx="30">
                  <c:v>0.70061590963669895</c:v>
                </c:pt>
                <c:pt idx="31">
                  <c:v>0.70122637357615603</c:v>
                </c:pt>
                <c:pt idx="32">
                  <c:v>0.70142986155597598</c:v>
                </c:pt>
                <c:pt idx="33">
                  <c:v>0.70091637549636698</c:v>
                </c:pt>
                <c:pt idx="34">
                  <c:v>0.69940422764446397</c:v>
                </c:pt>
                <c:pt idx="35">
                  <c:v>0.69693588349064794</c:v>
                </c:pt>
                <c:pt idx="36">
                  <c:v>0.69355380852530102</c:v>
                </c:pt>
                <c:pt idx="37">
                  <c:v>0.68930046823880498</c:v>
                </c:pt>
                <c:pt idx="38">
                  <c:v>0.68421832812154204</c:v>
                </c:pt>
                <c:pt idx="39">
                  <c:v>0.678349853663895</c:v>
                </c:pt>
                <c:pt idx="40">
                  <c:v>0.67173751035624496</c:v>
                </c:pt>
                <c:pt idx="41">
                  <c:v>0.66442376368897405</c:v>
                </c:pt>
                <c:pt idx="42">
                  <c:v>0.65645107915246503</c:v>
                </c:pt>
                <c:pt idx="43">
                  <c:v>0.64786192223710004</c:v>
                </c:pt>
                <c:pt idx="44">
                  <c:v>0.63869875843325996</c:v>
                </c:pt>
                <c:pt idx="45">
                  <c:v>0.62900405323132702</c:v>
                </c:pt>
                <c:pt idx="46">
                  <c:v>0.618820272121685</c:v>
                </c:pt>
                <c:pt idx="47">
                  <c:v>0.60818988059471402</c:v>
                </c:pt>
                <c:pt idx="48">
                  <c:v>0.59715534414079696</c:v>
                </c:pt>
                <c:pt idx="49">
                  <c:v>0.60611556293892599</c:v>
                </c:pt>
                <c:pt idx="50">
                  <c:v>0.61513634049773613</c:v>
                </c:pt>
                <c:pt idx="51">
                  <c:v>0.62421496376318719</c:v>
                </c:pt>
                <c:pt idx="52">
                  <c:v>0.63334876706370391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9-4573-B315-93D509C87A75}"/>
            </c:ext>
          </c:extLst>
        </c:ser>
        <c:ser>
          <c:idx val="0"/>
          <c:order val="1"/>
          <c:tx>
            <c:strRef>
              <c:f>#REF!$I$55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power'!$J$77:$J$81</c:f>
              <c:numCache>
                <c:formatCode>0.000</c:formatCode>
                <c:ptCount val="5"/>
                <c:pt idx="0">
                  <c:v>0.48776162189872552</c:v>
                </c:pt>
                <c:pt idx="1">
                  <c:v>0.42160196891951229</c:v>
                </c:pt>
                <c:pt idx="2">
                  <c:v>0.62003466962832088</c:v>
                </c:pt>
                <c:pt idx="3">
                  <c:v>0.70142986155597553</c:v>
                </c:pt>
                <c:pt idx="4">
                  <c:v>0.5971553441407973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B9-4573-B315-93D509C87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86720"/>
        <c:axId val="79087296"/>
      </c:scatterChart>
      <c:valAx>
        <c:axId val="7908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087296"/>
        <c:crossesAt val="1"/>
        <c:crossBetween val="midCat"/>
      </c:valAx>
      <c:valAx>
        <c:axId val="79087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908672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Liver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power'!$K$102:$K$154</c:f>
              <c:numCache>
                <c:formatCode>General</c:formatCode>
                <c:ptCount val="53"/>
                <c:pt idx="0">
                  <c:v>0</c:v>
                </c:pt>
                <c:pt idx="1">
                  <c:v>0.18575315695386599</c:v>
                </c:pt>
                <c:pt idx="2">
                  <c:v>0.188854686388262</c:v>
                </c:pt>
                <c:pt idx="3">
                  <c:v>0.19120641314568301</c:v>
                </c:pt>
                <c:pt idx="4">
                  <c:v>0.19358006534449601</c:v>
                </c:pt>
                <c:pt idx="5">
                  <c:v>0.20672280956991201</c:v>
                </c:pt>
                <c:pt idx="6">
                  <c:v>0.22344749499705499</c:v>
                </c:pt>
                <c:pt idx="7">
                  <c:v>0.24190231847208599</c:v>
                </c:pt>
                <c:pt idx="8">
                  <c:v>0.25995967637145001</c:v>
                </c:pt>
                <c:pt idx="9">
                  <c:v>0.27549196507159002</c:v>
                </c:pt>
                <c:pt idx="10">
                  <c:v>0.28637158094894799</c:v>
                </c:pt>
                <c:pt idx="11">
                  <c:v>0.29047092037996902</c:v>
                </c:pt>
                <c:pt idx="12">
                  <c:v>0.29030768100927801</c:v>
                </c:pt>
                <c:pt idx="13">
                  <c:v>0.28939734760753899</c:v>
                </c:pt>
                <c:pt idx="14">
                  <c:v>0.28774755645718098</c:v>
                </c:pt>
                <c:pt idx="15">
                  <c:v>0.28542630367301702</c:v>
                </c:pt>
                <c:pt idx="16">
                  <c:v>0.28126311316534502</c:v>
                </c:pt>
                <c:pt idx="17">
                  <c:v>0.27663707540607502</c:v>
                </c:pt>
                <c:pt idx="18">
                  <c:v>0.27134701308805798</c:v>
                </c:pt>
                <c:pt idx="19">
                  <c:v>0.26552573112304301</c:v>
                </c:pt>
                <c:pt idx="20">
                  <c:v>0.259306034422781</c:v>
                </c:pt>
                <c:pt idx="21">
                  <c:v>0.25282072789901899</c:v>
                </c:pt>
                <c:pt idx="22">
                  <c:v>0.246202616463508</c:v>
                </c:pt>
                <c:pt idx="23">
                  <c:v>0.239584505027997</c:v>
                </c:pt>
                <c:pt idx="24">
                  <c:v>0.23309919850423599</c:v>
                </c:pt>
                <c:pt idx="25">
                  <c:v>0.22687950180397301</c:v>
                </c:pt>
                <c:pt idx="26">
                  <c:v>0.22105821983895799</c:v>
                </c:pt>
                <c:pt idx="27">
                  <c:v>0.215768157520941</c:v>
                </c:pt>
                <c:pt idx="28">
                  <c:v>0.21114211976167099</c:v>
                </c:pt>
                <c:pt idx="29">
                  <c:v>0.20731291147289699</c:v>
                </c:pt>
                <c:pt idx="30">
                  <c:v>0.20441333756636901</c:v>
                </c:pt>
                <c:pt idx="31">
                  <c:v>0.20257620295383499</c:v>
                </c:pt>
                <c:pt idx="32">
                  <c:v>0.201934312547047</c:v>
                </c:pt>
                <c:pt idx="33">
                  <c:v>0.20196081090831799</c:v>
                </c:pt>
                <c:pt idx="34">
                  <c:v>0.20204030599213099</c:v>
                </c:pt>
                <c:pt idx="35">
                  <c:v>0.20217279779848699</c:v>
                </c:pt>
                <c:pt idx="36">
                  <c:v>0.20235828632738401</c:v>
                </c:pt>
                <c:pt idx="37">
                  <c:v>0.202596771578824</c:v>
                </c:pt>
                <c:pt idx="38">
                  <c:v>0.20288825355280701</c:v>
                </c:pt>
                <c:pt idx="39">
                  <c:v>0.203232732249331</c:v>
                </c:pt>
                <c:pt idx="40">
                  <c:v>0.20363020766839801</c:v>
                </c:pt>
                <c:pt idx="41">
                  <c:v>0.20408067981000599</c:v>
                </c:pt>
                <c:pt idx="42">
                  <c:v>0.204584148674157</c:v>
                </c:pt>
                <c:pt idx="43">
                  <c:v>0.20514061426085001</c:v>
                </c:pt>
                <c:pt idx="44">
                  <c:v>0.20575007657008601</c:v>
                </c:pt>
                <c:pt idx="45">
                  <c:v>0.20641253560186401</c:v>
                </c:pt>
                <c:pt idx="46">
                  <c:v>0.20712799135618301</c:v>
                </c:pt>
                <c:pt idx="47">
                  <c:v>0.20789644383304501</c:v>
                </c:pt>
                <c:pt idx="48">
                  <c:v>0.20871789303245</c:v>
                </c:pt>
                <c:pt idx="49">
                  <c:v>0.21184967106475761</c:v>
                </c:pt>
                <c:pt idx="50">
                  <c:v>0.21500261561103523</c:v>
                </c:pt>
                <c:pt idx="51">
                  <c:v>0.21817577840392072</c:v>
                </c:pt>
                <c:pt idx="52">
                  <c:v>0.2213682277371837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99-46F2-9984-8F5D5E1E6671}"/>
            </c:ext>
          </c:extLst>
        </c:ser>
        <c:ser>
          <c:idx val="0"/>
          <c:order val="1"/>
          <c:tx>
            <c:strRef>
              <c:f>#REF!$J$55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power'!$K$77:$K$81</c:f>
              <c:numCache>
                <c:formatCode>0.000</c:formatCode>
                <c:ptCount val="5"/>
                <c:pt idx="0">
                  <c:v>0.18575315695386582</c:v>
                </c:pt>
                <c:pt idx="1">
                  <c:v>0.19758487554561133</c:v>
                </c:pt>
                <c:pt idx="2">
                  <c:v>0.29047092037996941</c:v>
                </c:pt>
                <c:pt idx="3">
                  <c:v>0.20193431254704677</c:v>
                </c:pt>
                <c:pt idx="4">
                  <c:v>0.20871789303244967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99-46F2-9984-8F5D5E1E6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89024"/>
        <c:axId val="79089600"/>
      </c:scatterChart>
      <c:valAx>
        <c:axId val="7908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089600"/>
        <c:crossesAt val="1.0000000000000002E-2"/>
        <c:crossBetween val="midCat"/>
      </c:valAx>
      <c:valAx>
        <c:axId val="79089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908902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ART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power'!$L$102:$L$154</c:f>
              <c:numCache>
                <c:formatCode>General</c:formatCode>
                <c:ptCount val="53"/>
                <c:pt idx="0">
                  <c:v>0</c:v>
                </c:pt>
                <c:pt idx="1">
                  <c:v>1.5655538226359199E-2</c:v>
                </c:pt>
                <c:pt idx="2">
                  <c:v>1.99490371709228E-2</c:v>
                </c:pt>
                <c:pt idx="3">
                  <c:v>2.3281647818290101E-2</c:v>
                </c:pt>
                <c:pt idx="4">
                  <c:v>2.6125485443086401E-2</c:v>
                </c:pt>
                <c:pt idx="5">
                  <c:v>2.8283742724258699E-2</c:v>
                </c:pt>
                <c:pt idx="6">
                  <c:v>2.7976179599608301E-2</c:v>
                </c:pt>
                <c:pt idx="7">
                  <c:v>2.7479383465102002E-2</c:v>
                </c:pt>
                <c:pt idx="8">
                  <c:v>2.6864365367864001E-2</c:v>
                </c:pt>
                <c:pt idx="9">
                  <c:v>2.6202136355018599E-2</c:v>
                </c:pt>
                <c:pt idx="10">
                  <c:v>2.5563707473689901E-2</c:v>
                </c:pt>
                <c:pt idx="11">
                  <c:v>2.5020089771002299E-2</c:v>
                </c:pt>
                <c:pt idx="12">
                  <c:v>2.4550118394641302E-2</c:v>
                </c:pt>
                <c:pt idx="13">
                  <c:v>2.3809256244770999E-2</c:v>
                </c:pt>
                <c:pt idx="14">
                  <c:v>2.30828396036214E-2</c:v>
                </c:pt>
                <c:pt idx="15">
                  <c:v>2.2371775616374701E-2</c:v>
                </c:pt>
                <c:pt idx="16">
                  <c:v>2.1420796986853799E-2</c:v>
                </c:pt>
                <c:pt idx="17">
                  <c:v>2.0584931572977399E-2</c:v>
                </c:pt>
                <c:pt idx="18">
                  <c:v>1.97781928078339E-2</c:v>
                </c:pt>
                <c:pt idx="19">
                  <c:v>1.9002352459357601E-2</c:v>
                </c:pt>
                <c:pt idx="20">
                  <c:v>1.82591822954828E-2</c:v>
                </c:pt>
                <c:pt idx="21">
                  <c:v>1.75504540841438E-2</c:v>
                </c:pt>
                <c:pt idx="22">
                  <c:v>1.6877939593275E-2</c:v>
                </c:pt>
                <c:pt idx="23">
                  <c:v>1.6243410590810501E-2</c:v>
                </c:pt>
                <c:pt idx="24">
                  <c:v>1.56486388446847E-2</c:v>
                </c:pt>
                <c:pt idx="25">
                  <c:v>1.50953961228319E-2</c:v>
                </c:pt>
                <c:pt idx="26">
                  <c:v>1.45854541931864E-2</c:v>
                </c:pt>
                <c:pt idx="27">
                  <c:v>1.4120584823682499E-2</c:v>
                </c:pt>
                <c:pt idx="28">
                  <c:v>1.37025597822545E-2</c:v>
                </c:pt>
                <c:pt idx="29">
                  <c:v>1.3333150836836701E-2</c:v>
                </c:pt>
                <c:pt idx="30">
                  <c:v>1.30141297553634E-2</c:v>
                </c:pt>
                <c:pt idx="31">
                  <c:v>1.2747268305768901E-2</c:v>
                </c:pt>
                <c:pt idx="32">
                  <c:v>1.25343382559876E-2</c:v>
                </c:pt>
                <c:pt idx="33">
                  <c:v>1.2354757425441801E-2</c:v>
                </c:pt>
                <c:pt idx="34">
                  <c:v>1.2186762454931201E-2</c:v>
                </c:pt>
                <c:pt idx="35">
                  <c:v>1.20303533444558E-2</c:v>
                </c:pt>
                <c:pt idx="36">
                  <c:v>1.18855300940157E-2</c:v>
                </c:pt>
                <c:pt idx="37">
                  <c:v>1.1752292703610801E-2</c:v>
                </c:pt>
                <c:pt idx="38">
                  <c:v>1.1630641173241E-2</c:v>
                </c:pt>
                <c:pt idx="39">
                  <c:v>1.1520575502906499E-2</c:v>
                </c:pt>
                <c:pt idx="40">
                  <c:v>1.1422095692607199E-2</c:v>
                </c:pt>
                <c:pt idx="41">
                  <c:v>1.13352017423431E-2</c:v>
                </c:pt>
                <c:pt idx="42">
                  <c:v>1.12598936521143E-2</c:v>
                </c:pt>
                <c:pt idx="43">
                  <c:v>1.11961714219206E-2</c:v>
                </c:pt>
                <c:pt idx="44">
                  <c:v>1.11440350517621E-2</c:v>
                </c:pt>
                <c:pt idx="45">
                  <c:v>1.1103484541638901E-2</c:v>
                </c:pt>
                <c:pt idx="46">
                  <c:v>1.10745198915509E-2</c:v>
                </c:pt>
                <c:pt idx="47">
                  <c:v>1.1057141101498E-2</c:v>
                </c:pt>
                <c:pt idx="48">
                  <c:v>1.10513481714804E-2</c:v>
                </c:pt>
                <c:pt idx="49">
                  <c:v>1.1217171853043936E-2</c:v>
                </c:pt>
                <c:pt idx="50">
                  <c:v>1.1384116274722566E-2</c:v>
                </c:pt>
                <c:pt idx="51">
                  <c:v>1.1552131226960093E-2</c:v>
                </c:pt>
                <c:pt idx="52">
                  <c:v>1.1721167377091288E-2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D-4FEE-A6CB-91D39BADFD98}"/>
            </c:ext>
          </c:extLst>
        </c:ser>
        <c:ser>
          <c:idx val="0"/>
          <c:order val="1"/>
          <c:tx>
            <c:strRef>
              <c:f>#REF!$K$55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power'!$L$77:$L$81</c:f>
              <c:numCache>
                <c:formatCode>0.000</c:formatCode>
                <c:ptCount val="5"/>
                <c:pt idx="0">
                  <c:v>1.565553822635923E-2</c:v>
                </c:pt>
                <c:pt idx="1">
                  <c:v>2.8348588173673975E-2</c:v>
                </c:pt>
                <c:pt idx="2">
                  <c:v>2.5020089771002316E-2</c:v>
                </c:pt>
                <c:pt idx="3">
                  <c:v>1.2534338255987569E-2</c:v>
                </c:pt>
                <c:pt idx="4">
                  <c:v>1.1051348171480435E-2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CD-4FEE-A6CB-91D39BADF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91328"/>
        <c:axId val="79091904"/>
      </c:scatterChart>
      <c:valAx>
        <c:axId val="79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091904"/>
        <c:crossesAt val="1.0000000000000002E-2"/>
        <c:crossBetween val="midCat"/>
      </c:valAx>
      <c:valAx>
        <c:axId val="79091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909132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Carcass Spline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power'!$M$102:$M$154</c:f>
              <c:numCache>
                <c:formatCode>General</c:formatCode>
                <c:ptCount val="53"/>
                <c:pt idx="0">
                  <c:v>0</c:v>
                </c:pt>
                <c:pt idx="1">
                  <c:v>2.4996340548989901E-2</c:v>
                </c:pt>
                <c:pt idx="2">
                  <c:v>2.60226609224577E-2</c:v>
                </c:pt>
                <c:pt idx="3">
                  <c:v>2.6811216611446101E-2</c:v>
                </c:pt>
                <c:pt idx="4">
                  <c:v>2.7501608574213601E-2</c:v>
                </c:pt>
                <c:pt idx="5">
                  <c:v>2.8563607982217101E-2</c:v>
                </c:pt>
                <c:pt idx="6">
                  <c:v>2.9096210119534099E-2</c:v>
                </c:pt>
                <c:pt idx="7">
                  <c:v>2.9531975504611601E-2</c:v>
                </c:pt>
                <c:pt idx="8">
                  <c:v>2.9870904137449701E-2</c:v>
                </c:pt>
                <c:pt idx="9">
                  <c:v>3.0112996018048298E-2</c:v>
                </c:pt>
                <c:pt idx="10">
                  <c:v>3.0258251146407501E-2</c:v>
                </c:pt>
                <c:pt idx="11">
                  <c:v>3.03066695225272E-2</c:v>
                </c:pt>
                <c:pt idx="12">
                  <c:v>3.02949480901895E-2</c:v>
                </c:pt>
                <c:pt idx="13">
                  <c:v>3.0229299643957298E-2</c:v>
                </c:pt>
                <c:pt idx="14">
                  <c:v>3.01096472286176E-2</c:v>
                </c:pt>
                <c:pt idx="15">
                  <c:v>2.9940233030849001E-2</c:v>
                </c:pt>
                <c:pt idx="16">
                  <c:v>2.9633829380911001E-2</c:v>
                </c:pt>
                <c:pt idx="17">
                  <c:v>2.92898798048223E-2</c:v>
                </c:pt>
                <c:pt idx="18">
                  <c:v>2.8892205454173502E-2</c:v>
                </c:pt>
                <c:pt idx="19">
                  <c:v>2.84490918498214E-2</c:v>
                </c:pt>
                <c:pt idx="20">
                  <c:v>2.7968824512622999E-2</c:v>
                </c:pt>
                <c:pt idx="21">
                  <c:v>2.7459688963435199E-2</c:v>
                </c:pt>
                <c:pt idx="22">
                  <c:v>2.6929970723114802E-2</c:v>
                </c:pt>
                <c:pt idx="23">
                  <c:v>2.63879553125187E-2</c:v>
                </c:pt>
                <c:pt idx="24">
                  <c:v>2.5841928252503799E-2</c:v>
                </c:pt>
                <c:pt idx="25">
                  <c:v>2.5300175063927E-2</c:v>
                </c:pt>
                <c:pt idx="26">
                  <c:v>2.4770981267645199E-2</c:v>
                </c:pt>
                <c:pt idx="27">
                  <c:v>2.4262632384515301E-2</c:v>
                </c:pt>
                <c:pt idx="28">
                  <c:v>2.3783413935394099E-2</c:v>
                </c:pt>
                <c:pt idx="29">
                  <c:v>2.33416114411386E-2</c:v>
                </c:pt>
                <c:pt idx="30">
                  <c:v>2.2945510422605599E-2</c:v>
                </c:pt>
                <c:pt idx="31">
                  <c:v>2.2603396400651999E-2</c:v>
                </c:pt>
                <c:pt idx="32">
                  <c:v>2.23235548961347E-2</c:v>
                </c:pt>
                <c:pt idx="33">
                  <c:v>2.20852721069115E-2</c:v>
                </c:pt>
                <c:pt idx="34">
                  <c:v>2.1862310550268899E-2</c:v>
                </c:pt>
                <c:pt idx="35">
                  <c:v>2.1654670226206901E-2</c:v>
                </c:pt>
                <c:pt idx="36">
                  <c:v>2.1462351134725499E-2</c:v>
                </c:pt>
                <c:pt idx="37">
                  <c:v>2.12853532758248E-2</c:v>
                </c:pt>
                <c:pt idx="38">
                  <c:v>2.11236766495046E-2</c:v>
                </c:pt>
                <c:pt idx="39">
                  <c:v>2.09773212557651E-2</c:v>
                </c:pt>
                <c:pt idx="40">
                  <c:v>2.0846287094606099E-2</c:v>
                </c:pt>
                <c:pt idx="41">
                  <c:v>2.0730574166027801E-2</c:v>
                </c:pt>
                <c:pt idx="42">
                  <c:v>2.0630182470030099E-2</c:v>
                </c:pt>
                <c:pt idx="43">
                  <c:v>2.0545112006612999E-2</c:v>
                </c:pt>
                <c:pt idx="44">
                  <c:v>2.0475362775776499E-2</c:v>
                </c:pt>
                <c:pt idx="45">
                  <c:v>2.0420934777520602E-2</c:v>
                </c:pt>
                <c:pt idx="46">
                  <c:v>2.03818280118453E-2</c:v>
                </c:pt>
                <c:pt idx="47">
                  <c:v>2.0358042478750699E-2</c:v>
                </c:pt>
                <c:pt idx="48">
                  <c:v>2.0349578178236599E-2</c:v>
                </c:pt>
                <c:pt idx="49">
                  <c:v>2.0654920288485954E-2</c:v>
                </c:pt>
                <c:pt idx="50">
                  <c:v>2.096232609162017E-2</c:v>
                </c:pt>
                <c:pt idx="51">
                  <c:v>2.1271703133463226E-2</c:v>
                </c:pt>
                <c:pt idx="52">
                  <c:v>2.1582960574516419E-2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8-47CA-9AB5-F39C1DAF3D5C}"/>
            </c:ext>
          </c:extLst>
        </c:ser>
        <c:ser>
          <c:idx val="1"/>
          <c:order val="1"/>
          <c:tx>
            <c:strRef>
              <c:f>#REF!$L$55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power'!$M$77:$M$81</c:f>
              <c:numCache>
                <c:formatCode>0.000</c:formatCode>
                <c:ptCount val="5"/>
                <c:pt idx="0">
                  <c:v>2.4996340548989898E-2</c:v>
                </c:pt>
                <c:pt idx="1">
                  <c:v>2.8154741694983911E-2</c:v>
                </c:pt>
                <c:pt idx="2">
                  <c:v>3.0306669522527207E-2</c:v>
                </c:pt>
                <c:pt idx="3">
                  <c:v>2.2323554896134717E-2</c:v>
                </c:pt>
                <c:pt idx="4">
                  <c:v>2.0349578178236603E-2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8-47CA-9AB5-F39C1DAF3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76480"/>
        <c:axId val="697877056"/>
      </c:scatterChart>
      <c:valAx>
        <c:axId val="69787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877056"/>
        <c:crossesAt val="1.0000000000000002E-2"/>
        <c:crossBetween val="midCat"/>
      </c:valAx>
      <c:valAx>
        <c:axId val="697877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78764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Tumor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power'!$N$102:$N$154</c:f>
              <c:numCache>
                <c:formatCode>General</c:formatCode>
                <c:ptCount val="53"/>
                <c:pt idx="0">
                  <c:v>0</c:v>
                </c:pt>
                <c:pt idx="1">
                  <c:v>2.07857316521405E-2</c:v>
                </c:pt>
                <c:pt idx="2">
                  <c:v>5.3409953767485599E-2</c:v>
                </c:pt>
                <c:pt idx="3">
                  <c:v>8.0147245636114903E-2</c:v>
                </c:pt>
                <c:pt idx="4">
                  <c:v>0.103537864572896</c:v>
                </c:pt>
                <c:pt idx="5">
                  <c:v>0.122129613526895</c:v>
                </c:pt>
                <c:pt idx="6">
                  <c:v>0.122023814145007</c:v>
                </c:pt>
                <c:pt idx="7">
                  <c:v>0.121830880845179</c:v>
                </c:pt>
                <c:pt idx="8">
                  <c:v>0.121554203472744</c:v>
                </c:pt>
                <c:pt idx="9">
                  <c:v>0.121197171873031</c:v>
                </c:pt>
                <c:pt idx="10">
                  <c:v>0.120763175891372</c:v>
                </c:pt>
                <c:pt idx="11">
                  <c:v>0.120255605373098</c:v>
                </c:pt>
                <c:pt idx="12">
                  <c:v>0.119677850163539</c:v>
                </c:pt>
                <c:pt idx="13">
                  <c:v>0.118615918724318</c:v>
                </c:pt>
                <c:pt idx="14">
                  <c:v>0.117396877285929</c:v>
                </c:pt>
                <c:pt idx="15">
                  <c:v>0.116034610654849</c:v>
                </c:pt>
                <c:pt idx="16">
                  <c:v>0.11395313934844099</c:v>
                </c:pt>
                <c:pt idx="17">
                  <c:v>0.11187906664928</c:v>
                </c:pt>
                <c:pt idx="18">
                  <c:v>0.109659848998212</c:v>
                </c:pt>
                <c:pt idx="19">
                  <c:v>0.107322605157885</c:v>
                </c:pt>
                <c:pt idx="20">
                  <c:v>0.104894453890945</c:v>
                </c:pt>
                <c:pt idx="21">
                  <c:v>0.10240251396004001</c:v>
                </c:pt>
                <c:pt idx="22">
                  <c:v>9.9873904127814397E-2</c:v>
                </c:pt>
                <c:pt idx="23">
                  <c:v>9.7335743156916302E-2</c:v>
                </c:pt>
                <c:pt idx="24">
                  <c:v>9.4815149809992005E-2</c:v>
                </c:pt>
                <c:pt idx="25">
                  <c:v>9.2339242849688002E-2</c:v>
                </c:pt>
                <c:pt idx="26">
                  <c:v>8.9935141038650898E-2</c:v>
                </c:pt>
                <c:pt idx="27">
                  <c:v>8.7629963139527298E-2</c:v>
                </c:pt>
                <c:pt idx="28">
                  <c:v>8.5450827914963903E-2</c:v>
                </c:pt>
                <c:pt idx="29">
                  <c:v>8.3424854127607098E-2</c:v>
                </c:pt>
                <c:pt idx="30">
                  <c:v>8.1579160540103696E-2</c:v>
                </c:pt>
                <c:pt idx="31">
                  <c:v>7.9940865915100204E-2</c:v>
                </c:pt>
                <c:pt idx="32">
                  <c:v>7.85370890152432E-2</c:v>
                </c:pt>
                <c:pt idx="33">
                  <c:v>7.7284966954668105E-2</c:v>
                </c:pt>
                <c:pt idx="34">
                  <c:v>7.6083557672412594E-2</c:v>
                </c:pt>
                <c:pt idx="35">
                  <c:v>7.4932861168476694E-2</c:v>
                </c:pt>
                <c:pt idx="36">
                  <c:v>7.3832877442860295E-2</c:v>
                </c:pt>
                <c:pt idx="37">
                  <c:v>7.2783606495563494E-2</c:v>
                </c:pt>
                <c:pt idx="38">
                  <c:v>7.1785048326586304E-2</c:v>
                </c:pt>
                <c:pt idx="39">
                  <c:v>7.08372029359286E-2</c:v>
                </c:pt>
                <c:pt idx="40">
                  <c:v>6.9940070323590495E-2</c:v>
                </c:pt>
                <c:pt idx="41">
                  <c:v>6.9093650489572001E-2</c:v>
                </c:pt>
                <c:pt idx="42">
                  <c:v>6.8297943433873007E-2</c:v>
                </c:pt>
                <c:pt idx="43">
                  <c:v>6.7552949156493597E-2</c:v>
                </c:pt>
                <c:pt idx="44">
                  <c:v>6.6858667657433798E-2</c:v>
                </c:pt>
                <c:pt idx="45">
                  <c:v>6.6215098936693501E-2</c:v>
                </c:pt>
                <c:pt idx="46">
                  <c:v>6.56222429942728E-2</c:v>
                </c:pt>
                <c:pt idx="47">
                  <c:v>6.5080099830171698E-2</c:v>
                </c:pt>
                <c:pt idx="48">
                  <c:v>6.4588669444390095E-2</c:v>
                </c:pt>
                <c:pt idx="49">
                  <c:v>6.555781192260815E-2</c:v>
                </c:pt>
                <c:pt idx="50">
                  <c:v>6.6533504471614269E-2</c:v>
                </c:pt>
                <c:pt idx="51">
                  <c:v>6.7515453645905027E-2</c:v>
                </c:pt>
                <c:pt idx="52">
                  <c:v>6.8503371124891965E-2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5-45F2-9DC4-672ECCE4A757}"/>
            </c:ext>
          </c:extLst>
        </c:ser>
        <c:ser>
          <c:idx val="0"/>
          <c:order val="1"/>
          <c:tx>
            <c:strRef>
              <c:f>#REF!$M$55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power'!$N$77:$N$81</c:f>
              <c:numCache>
                <c:formatCode>0.000</c:formatCode>
                <c:ptCount val="5"/>
                <c:pt idx="0">
                  <c:v>2.0785731652140541E-2</c:v>
                </c:pt>
                <c:pt idx="1">
                  <c:v>0.1221500647182719</c:v>
                </c:pt>
                <c:pt idx="3">
                  <c:v>7.8537089015243228E-2</c:v>
                </c:pt>
                <c:pt idx="4">
                  <c:v>6.4588669444390082E-2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35-45F2-9DC4-672ECCE4A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78784"/>
        <c:axId val="697879360"/>
      </c:scatterChart>
      <c:valAx>
        <c:axId val="69787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879360"/>
        <c:crossesAt val="1.0000000000000002E-2"/>
        <c:crossBetween val="midCat"/>
      </c:valAx>
      <c:valAx>
        <c:axId val="697879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78787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Heart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power'!$G$102:$G$154</c:f>
              <c:numCache>
                <c:formatCode>General</c:formatCode>
                <c:ptCount val="53"/>
                <c:pt idx="0">
                  <c:v>0</c:v>
                </c:pt>
                <c:pt idx="1">
                  <c:v>9.3562517737576095E-2</c:v>
                </c:pt>
                <c:pt idx="2">
                  <c:v>8.5732788884212902E-2</c:v>
                </c:pt>
                <c:pt idx="3">
                  <c:v>7.9750642730761795E-2</c:v>
                </c:pt>
                <c:pt idx="4">
                  <c:v>7.4455988535747405E-2</c:v>
                </c:pt>
                <c:pt idx="5">
                  <c:v>6.4659518134823901E-2</c:v>
                </c:pt>
                <c:pt idx="6">
                  <c:v>5.9174373354460102E-2</c:v>
                </c:pt>
                <c:pt idx="7">
                  <c:v>5.48669224980744E-2</c:v>
                </c:pt>
                <c:pt idx="8">
                  <c:v>5.1535747230020801E-2</c:v>
                </c:pt>
                <c:pt idx="9">
                  <c:v>4.8979429214653099E-2</c:v>
                </c:pt>
                <c:pt idx="10">
                  <c:v>4.69965501163251E-2</c:v>
                </c:pt>
                <c:pt idx="11">
                  <c:v>4.5385691599390703E-2</c:v>
                </c:pt>
                <c:pt idx="12">
                  <c:v>4.39156888351546E-2</c:v>
                </c:pt>
                <c:pt idx="13">
                  <c:v>4.1654216702725198E-2</c:v>
                </c:pt>
                <c:pt idx="14">
                  <c:v>3.9502330026142597E-2</c:v>
                </c:pt>
                <c:pt idx="15">
                  <c:v>3.7457927203686299E-2</c:v>
                </c:pt>
                <c:pt idx="16">
                  <c:v>3.4818513841620803E-2</c:v>
                </c:pt>
                <c:pt idx="17">
                  <c:v>3.2587342652924602E-2</c:v>
                </c:pt>
                <c:pt idx="18">
                  <c:v>3.0512211382806999E-2</c:v>
                </c:pt>
                <c:pt idx="19">
                  <c:v>2.8589015340407999E-2</c:v>
                </c:pt>
                <c:pt idx="20">
                  <c:v>2.6813649834867601E-2</c:v>
                </c:pt>
                <c:pt idx="21">
                  <c:v>2.5182010175325901E-2</c:v>
                </c:pt>
                <c:pt idx="22">
                  <c:v>2.3689991670922901E-2</c:v>
                </c:pt>
                <c:pt idx="23">
                  <c:v>2.23334896307987E-2</c:v>
                </c:pt>
                <c:pt idx="24">
                  <c:v>2.11083993640932E-2</c:v>
                </c:pt>
                <c:pt idx="25">
                  <c:v>2.0010616179946601E-2</c:v>
                </c:pt>
                <c:pt idx="26">
                  <c:v>1.9036035387498901E-2</c:v>
                </c:pt>
                <c:pt idx="27">
                  <c:v>1.8180552295889999E-2</c:v>
                </c:pt>
                <c:pt idx="28">
                  <c:v>1.7440062214260098E-2</c:v>
                </c:pt>
                <c:pt idx="29">
                  <c:v>1.6810460451749099E-2</c:v>
                </c:pt>
                <c:pt idx="30">
                  <c:v>1.62876423174972E-2</c:v>
                </c:pt>
                <c:pt idx="31">
                  <c:v>1.5867503120644302E-2</c:v>
                </c:pt>
                <c:pt idx="32">
                  <c:v>1.55459381703304E-2</c:v>
                </c:pt>
                <c:pt idx="33">
                  <c:v>1.5280843552291101E-2</c:v>
                </c:pt>
                <c:pt idx="34">
                  <c:v>1.50328518128349E-2</c:v>
                </c:pt>
                <c:pt idx="35">
                  <c:v>1.48019629519619E-2</c:v>
                </c:pt>
                <c:pt idx="36">
                  <c:v>1.4588176969672101E-2</c:v>
                </c:pt>
                <c:pt idx="37">
                  <c:v>1.43914938659654E-2</c:v>
                </c:pt>
                <c:pt idx="38">
                  <c:v>1.4211913640842001E-2</c:v>
                </c:pt>
                <c:pt idx="39">
                  <c:v>1.40494362943017E-2</c:v>
                </c:pt>
                <c:pt idx="40">
                  <c:v>1.3904061826344599E-2</c:v>
                </c:pt>
                <c:pt idx="41">
                  <c:v>1.37757902369708E-2</c:v>
                </c:pt>
                <c:pt idx="42">
                  <c:v>1.36646215261801E-2</c:v>
                </c:pt>
                <c:pt idx="43">
                  <c:v>1.3570555693972501E-2</c:v>
                </c:pt>
                <c:pt idx="44">
                  <c:v>1.34935927403482E-2</c:v>
                </c:pt>
                <c:pt idx="45">
                  <c:v>1.34337326653071E-2</c:v>
                </c:pt>
                <c:pt idx="46">
                  <c:v>1.33909754688491E-2</c:v>
                </c:pt>
                <c:pt idx="47">
                  <c:v>1.33653211509743E-2</c:v>
                </c:pt>
                <c:pt idx="48">
                  <c:v>1.33567697116827E-2</c:v>
                </c:pt>
                <c:pt idx="49">
                  <c:v>1.3557185868428476E-2</c:v>
                </c:pt>
                <c:pt idx="50">
                  <c:v>1.3758956562864284E-2</c:v>
                </c:pt>
                <c:pt idx="51">
                  <c:v>1.396202111121933E-2</c:v>
                </c:pt>
                <c:pt idx="52">
                  <c:v>1.4166319889541987E-2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0-4C95-900E-2EC63B4998DC}"/>
            </c:ext>
          </c:extLst>
        </c:ser>
        <c:ser>
          <c:idx val="0"/>
          <c:order val="1"/>
          <c:tx>
            <c:strRef>
              <c:f>#REF!$F$55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power'!$G$77:$G$81</c:f>
              <c:numCache>
                <c:formatCode>0.000</c:formatCode>
                <c:ptCount val="5"/>
                <c:pt idx="0">
                  <c:v>9.3562517737576137E-2</c:v>
                </c:pt>
                <c:pt idx="1">
                  <c:v>6.9070021568706744E-2</c:v>
                </c:pt>
                <c:pt idx="2">
                  <c:v>4.538569159939073E-2</c:v>
                </c:pt>
                <c:pt idx="3">
                  <c:v>1.554593817033042E-2</c:v>
                </c:pt>
                <c:pt idx="4">
                  <c:v>1.3356769711682719E-2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D0-4C95-900E-2EC63B499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81088"/>
        <c:axId val="697881664"/>
      </c:scatterChart>
      <c:valAx>
        <c:axId val="69788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881664"/>
        <c:crossesAt val="1.0000000000000002E-2"/>
        <c:crossBetween val="midCat"/>
      </c:valAx>
      <c:valAx>
        <c:axId val="697881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78810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7.9225322764182708E-4</c:v>
                </c:pt>
                <c:pt idx="2">
                  <c:v>1.5160595373493858E-3</c:v>
                </c:pt>
                <c:pt idx="3">
                  <c:v>1.3912537977238107E-3</c:v>
                </c:pt>
                <c:pt idx="4">
                  <c:v>1.2641556232276525E-3</c:v>
                </c:pt>
                <c:pt idx="5">
                  <c:v>1.1171816551828638E-3</c:v>
                </c:pt>
                <c:pt idx="6">
                  <c:v>9.7322211676482105E-4</c:v>
                </c:pt>
                <c:pt idx="7">
                  <c:v>8.2139517404564112E-4</c:v>
                </c:pt>
                <c:pt idx="8">
                  <c:v>6.4131577618918567E-4</c:v>
                </c:pt>
                <c:pt idx="9">
                  <c:v>4.6091955840584382E-4</c:v>
                </c:pt>
                <c:pt idx="10">
                  <c:v>3.1474334822435758E-4</c:v>
                </c:pt>
                <c:pt idx="11">
                  <c:v>2.3310740654427532E-4</c:v>
                </c:pt>
                <c:pt idx="12">
                  <c:v>2.178257921888613E-4</c:v>
                </c:pt>
                <c:pt idx="13">
                  <c:v>2.2967739137361604E-4</c:v>
                </c:pt>
                <c:pt idx="14">
                  <c:v>2.4161929693994807E-4</c:v>
                </c:pt>
                <c:pt idx="15">
                  <c:v>2.4933138954509224E-4</c:v>
                </c:pt>
                <c:pt idx="16">
                  <c:v>2.5373052079152278E-4</c:v>
                </c:pt>
                <c:pt idx="17">
                  <c:v>2.5438138924071076E-4</c:v>
                </c:pt>
                <c:pt idx="18">
                  <c:v>2.5104237747170297E-4</c:v>
                </c:pt>
                <c:pt idx="19">
                  <c:v>2.4418256209577071E-4</c:v>
                </c:pt>
                <c:pt idx="20">
                  <c:v>2.3433267757018243E-4</c:v>
                </c:pt>
                <c:pt idx="21">
                  <c:v>2.2202758055969349E-4</c:v>
                </c:pt>
                <c:pt idx="22">
                  <c:v>2.077998820365453E-4</c:v>
                </c:pt>
                <c:pt idx="23">
                  <c:v>1.9217441584772871E-4</c:v>
                </c:pt>
                <c:pt idx="24">
                  <c:v>1.7566350004538512E-4</c:v>
                </c:pt>
                <c:pt idx="25">
                  <c:v>1.5876293728686917E-4</c:v>
                </c:pt>
                <c:pt idx="26">
                  <c:v>1.4194869707410536E-4</c:v>
                </c:pt>
                <c:pt idx="27">
                  <c:v>1.2567422133666258E-4</c:v>
                </c:pt>
                <c:pt idx="28">
                  <c:v>1.1036829296735841E-4</c:v>
                </c:pt>
                <c:pt idx="29">
                  <c:v>9.6433408499835009E-5</c:v>
                </c:pt>
                <c:pt idx="30">
                  <c:v>8.4244597817733334E-5</c:v>
                </c:pt>
                <c:pt idx="31">
                  <c:v>7.414863654079476E-5</c:v>
                </c:pt>
                <c:pt idx="32">
                  <c:v>6.6463600059899912E-5</c:v>
                </c:pt>
                <c:pt idx="33">
                  <c:v>6.0728728536036002E-5</c:v>
                </c:pt>
                <c:pt idx="34">
                  <c:v>5.5645045723458602E-5</c:v>
                </c:pt>
                <c:pt idx="35">
                  <c:v>5.0555851324763553E-5</c:v>
                </c:pt>
                <c:pt idx="36">
                  <c:v>4.5519678477225366E-5</c:v>
                </c:pt>
                <c:pt idx="37">
                  <c:v>4.0593322270125614E-5</c:v>
                </c:pt>
                <c:pt idx="38">
                  <c:v>3.5831758846807762E-5</c:v>
                </c:pt>
                <c:pt idx="39">
                  <c:v>3.1288088075732027E-5</c:v>
                </c:pt>
                <c:pt idx="40">
                  <c:v>2.7013496792606266E-5</c:v>
                </c:pt>
                <c:pt idx="41">
                  <c:v>2.3057239793777665E-5</c:v>
                </c:pt>
                <c:pt idx="42">
                  <c:v>1.9466636070002495E-5</c:v>
                </c:pt>
                <c:pt idx="43">
                  <c:v>1.6287078003939972E-5</c:v>
                </c:pt>
                <c:pt idx="44">
                  <c:v>1.3562051493139759E-5</c:v>
                </c:pt>
                <c:pt idx="45">
                  <c:v>1.132930290608666E-5</c:v>
                </c:pt>
                <c:pt idx="46">
                  <c:v>9.6363249212189373E-6</c:v>
                </c:pt>
                <c:pt idx="47">
                  <c:v>8.5210879456528915E-6</c:v>
                </c:pt>
                <c:pt idx="48">
                  <c:v>8.0120877550662978E-6</c:v>
                </c:pt>
                <c:pt idx="49">
                  <c:v>8.0391490359280863E-6</c:v>
                </c:pt>
                <c:pt idx="50">
                  <c:v>8.2891073068493343E-6</c:v>
                </c:pt>
                <c:pt idx="51">
                  <c:v>8.5404796128553304E-6</c:v>
                </c:pt>
                <c:pt idx="52">
                  <c:v>8.7931967723167298E-6</c:v>
                </c:pt>
                <c:pt idx="53">
                  <c:v>9.4325214111708556E-6</c:v>
                </c:pt>
                <c:pt idx="54">
                  <c:v>1.046572891826153E-5</c:v>
                </c:pt>
                <c:pt idx="55">
                  <c:v>1.1512937719253769E-5</c:v>
                </c:pt>
                <c:pt idx="56">
                  <c:v>1.2570587840816036E-5</c:v>
                </c:pt>
                <c:pt idx="57">
                  <c:v>1.3630080926366692E-5</c:v>
                </c:pt>
                <c:pt idx="58">
                  <c:v>1.4699148495232413E-5</c:v>
                </c:pt>
                <c:pt idx="59">
                  <c:v>1.5775093948337317E-5</c:v>
                </c:pt>
                <c:pt idx="60">
                  <c:v>1.6844773487014655E-5</c:v>
                </c:pt>
                <c:pt idx="61">
                  <c:v>1.7916624229691797E-5</c:v>
                </c:pt>
                <c:pt idx="62">
                  <c:v>2.1053478318989258E-5</c:v>
                </c:pt>
                <c:pt idx="63">
                  <c:v>2.6087775606803415E-5</c:v>
                </c:pt>
                <c:pt idx="64">
                  <c:v>3.2771125253080445E-5</c:v>
                </c:pt>
                <c:pt idx="65">
                  <c:v>4.0356426073346646E-5</c:v>
                </c:pt>
                <c:pt idx="66">
                  <c:v>4.6214536179344659E-5</c:v>
                </c:pt>
                <c:pt idx="67">
                  <c:v>5.1318180573970895E-5</c:v>
                </c:pt>
                <c:pt idx="68">
                  <c:v>5.6144632506649754E-5</c:v>
                </c:pt>
                <c:pt idx="69">
                  <c:v>5.929068897733817E-5</c:v>
                </c:pt>
                <c:pt idx="70">
                  <c:v>6.0522138537334993E-5</c:v>
                </c:pt>
                <c:pt idx="71">
                  <c:v>6.0944600211619411E-5</c:v>
                </c:pt>
                <c:pt idx="72">
                  <c:v>6.1034535051104875E-5</c:v>
                </c:pt>
                <c:pt idx="73">
                  <c:v>6.0989900208178239E-5</c:v>
                </c:pt>
                <c:pt idx="74">
                  <c:v>6.0892382818390837E-5</c:v>
                </c:pt>
                <c:pt idx="75">
                  <c:v>6.0709634964414989E-5</c:v>
                </c:pt>
                <c:pt idx="76">
                  <c:v>6.0411675377524063E-5</c:v>
                </c:pt>
                <c:pt idx="77">
                  <c:v>5.9295915897038219E-5</c:v>
                </c:pt>
                <c:pt idx="78">
                  <c:v>5.655048917267654E-5</c:v>
                </c:pt>
                <c:pt idx="79">
                  <c:v>5.1474993469444293E-5</c:v>
                </c:pt>
                <c:pt idx="80">
                  <c:v>4.2780498264461483E-5</c:v>
                </c:pt>
                <c:pt idx="81">
                  <c:v>3.4219376525559279E-5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45-400C-831A-D4BD73295148}"/>
            </c:ext>
          </c:extLst>
        </c:ser>
        <c:ser>
          <c:idx val="1"/>
          <c:order val="1"/>
          <c:tx>
            <c:strRef>
              <c:f>'Ac227 Dose 1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2.6329576779378724E-4</c:v>
                </c:pt>
                <c:pt idx="2">
                  <c:v>5.1521658569407655E-4</c:v>
                </c:pt>
                <c:pt idx="3">
                  <c:v>4.9527782118319286E-4</c:v>
                </c:pt>
                <c:pt idx="4">
                  <c:v>4.7391238539597858E-4</c:v>
                </c:pt>
                <c:pt idx="5">
                  <c:v>5.1015622784127861E-4</c:v>
                </c:pt>
                <c:pt idx="6">
                  <c:v>6.6221214816363666E-4</c:v>
                </c:pt>
                <c:pt idx="7">
                  <c:v>9.1963083330699085E-4</c:v>
                </c:pt>
                <c:pt idx="8">
                  <c:v>1.2613208913909598E-3</c:v>
                </c:pt>
                <c:pt idx="9">
                  <c:v>1.6662144604154571E-3</c:v>
                </c:pt>
                <c:pt idx="10">
                  <c:v>2.0876787659073787E-3</c:v>
                </c:pt>
                <c:pt idx="11">
                  <c:v>2.4617785610266452E-3</c:v>
                </c:pt>
                <c:pt idx="12">
                  <c:v>2.7529486017662556E-3</c:v>
                </c:pt>
                <c:pt idx="13">
                  <c:v>3.0757518686146588E-3</c:v>
                </c:pt>
                <c:pt idx="14">
                  <c:v>3.4529429973416039E-3</c:v>
                </c:pt>
                <c:pt idx="15">
                  <c:v>3.7834952270472456E-3</c:v>
                </c:pt>
                <c:pt idx="16">
                  <c:v>4.1088203053914587E-3</c:v>
                </c:pt>
                <c:pt idx="17">
                  <c:v>4.3945101209987613E-3</c:v>
                </c:pt>
                <c:pt idx="18">
                  <c:v>4.5808469933357049E-3</c:v>
                </c:pt>
                <c:pt idx="19">
                  <c:v>4.6757902129577911E-3</c:v>
                </c:pt>
                <c:pt idx="20">
                  <c:v>4.6776708146953139E-3</c:v>
                </c:pt>
                <c:pt idx="21">
                  <c:v>4.5880488440725731E-3</c:v>
                </c:pt>
                <c:pt idx="22">
                  <c:v>4.4116927235569479E-3</c:v>
                </c:pt>
                <c:pt idx="23">
                  <c:v>4.156527922594965E-3</c:v>
                </c:pt>
                <c:pt idx="24">
                  <c:v>3.8335602330304983E-3</c:v>
                </c:pt>
                <c:pt idx="25">
                  <c:v>3.4567784755777731E-3</c:v>
                </c:pt>
                <c:pt idx="26">
                  <c:v>3.0430410307082144E-3</c:v>
                </c:pt>
                <c:pt idx="27">
                  <c:v>2.6119501456649597E-3</c:v>
                </c:pt>
                <c:pt idx="28">
                  <c:v>2.1857174780088523E-3</c:v>
                </c:pt>
                <c:pt idx="29">
                  <c:v>1.7890239024626823E-3</c:v>
                </c:pt>
                <c:pt idx="30">
                  <c:v>1.448876176055435E-3</c:v>
                </c:pt>
                <c:pt idx="31">
                  <c:v>1.1944626588536211E-3</c:v>
                </c:pt>
                <c:pt idx="32">
                  <c:v>1.0570099223232439E-3</c:v>
                </c:pt>
                <c:pt idx="33">
                  <c:v>1.02474862907346E-3</c:v>
                </c:pt>
                <c:pt idx="34">
                  <c:v>1.0308084513410928E-3</c:v>
                </c:pt>
                <c:pt idx="35">
                  <c:v>1.0363099962214391E-3</c:v>
                </c:pt>
                <c:pt idx="36">
                  <c:v>1.041484006026171E-3</c:v>
                </c:pt>
                <c:pt idx="37">
                  <c:v>1.046556115969083E-3</c:v>
                </c:pt>
                <c:pt idx="38">
                  <c:v>1.0517463316086241E-3</c:v>
                </c:pt>
                <c:pt idx="39">
                  <c:v>1.0572686149036973E-3</c:v>
                </c:pt>
                <c:pt idx="40">
                  <c:v>1.0633305672774376E-3</c:v>
                </c:pt>
                <c:pt idx="41">
                  <c:v>1.070133197224536E-3</c:v>
                </c:pt>
                <c:pt idx="42">
                  <c:v>1.0778707620022463E-3</c:v>
                </c:pt>
                <c:pt idx="43">
                  <c:v>1.0867306735662596E-3</c:v>
                </c:pt>
                <c:pt idx="44">
                  <c:v>1.0968934598703883E-3</c:v>
                </c:pt>
                <c:pt idx="45">
                  <c:v>1.1081167018082306E-3</c:v>
                </c:pt>
                <c:pt idx="46">
                  <c:v>1.121399369639038E-3</c:v>
                </c:pt>
                <c:pt idx="47">
                  <c:v>1.1369015460934938E-3</c:v>
                </c:pt>
                <c:pt idx="48">
                  <c:v>1.1539445374030412E-3</c:v>
                </c:pt>
                <c:pt idx="49">
                  <c:v>1.1812854312396642E-3</c:v>
                </c:pt>
                <c:pt idx="50">
                  <c:v>1.2180146997900437E-3</c:v>
                </c:pt>
                <c:pt idx="51">
                  <c:v>1.2549517489198615E-3</c:v>
                </c:pt>
                <c:pt idx="52">
                  <c:v>1.2920864129697307E-3</c:v>
                </c:pt>
                <c:pt idx="53">
                  <c:v>1.3860297990589468E-3</c:v>
                </c:pt>
                <c:pt idx="54">
                  <c:v>1.5378509644732241E-3</c:v>
                </c:pt>
                <c:pt idx="55">
                  <c:v>1.6917295024315986E-3</c:v>
                </c:pt>
                <c:pt idx="56">
                  <c:v>1.8471423047526751E-3</c:v>
                </c:pt>
                <c:pt idx="57">
                  <c:v>2.0028259151530716E-3</c:v>
                </c:pt>
                <c:pt idx="58">
                  <c:v>2.1599164154619869E-3</c:v>
                </c:pt>
                <c:pt idx="59">
                  <c:v>2.3180175630935478E-3</c:v>
                </c:pt>
                <c:pt idx="60">
                  <c:v>2.4751979872264401E-3</c:v>
                </c:pt>
                <c:pt idx="61">
                  <c:v>2.6326974515514905E-3</c:v>
                </c:pt>
                <c:pt idx="62">
                  <c:v>3.0936318140133835E-3</c:v>
                </c:pt>
                <c:pt idx="63">
                  <c:v>3.8333795181604902E-3</c:v>
                </c:pt>
                <c:pt idx="64">
                  <c:v>4.8154416162437827E-3</c:v>
                </c:pt>
                <c:pt idx="65">
                  <c:v>5.9300378639940638E-3</c:v>
                </c:pt>
                <c:pt idx="66">
                  <c:v>6.7908379426947314E-3</c:v>
                </c:pt>
                <c:pt idx="67">
                  <c:v>7.5407756217520713E-3</c:v>
                </c:pt>
                <c:pt idx="68">
                  <c:v>8.2499821966235693E-3</c:v>
                </c:pt>
                <c:pt idx="69">
                  <c:v>8.7122687717414594E-3</c:v>
                </c:pt>
                <c:pt idx="70">
                  <c:v>8.8932199418254466E-3</c:v>
                </c:pt>
                <c:pt idx="71">
                  <c:v>8.9552971366702004E-3</c:v>
                </c:pt>
                <c:pt idx="72">
                  <c:v>8.9685123059835472E-3</c:v>
                </c:pt>
                <c:pt idx="73">
                  <c:v>8.961953590696738E-3</c:v>
                </c:pt>
                <c:pt idx="74">
                  <c:v>8.9476242293012043E-3</c:v>
                </c:pt>
                <c:pt idx="75">
                  <c:v>8.9207709670308822E-3</c:v>
                </c:pt>
                <c:pt idx="76">
                  <c:v>8.8769883082545076E-3</c:v>
                </c:pt>
                <c:pt idx="77">
                  <c:v>8.713036823691277E-3</c:v>
                </c:pt>
                <c:pt idx="78">
                  <c:v>8.3096194249677978E-3</c:v>
                </c:pt>
                <c:pt idx="79">
                  <c:v>7.5638179596942265E-3</c:v>
                </c:pt>
                <c:pt idx="80">
                  <c:v>6.2862349130647661E-3</c:v>
                </c:pt>
                <c:pt idx="81">
                  <c:v>5.0282499770923942E-3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45-400C-831A-D4BD73295148}"/>
            </c:ext>
          </c:extLst>
        </c:ser>
        <c:ser>
          <c:idx val="2"/>
          <c:order val="2"/>
          <c:tx>
            <c:strRef>
              <c:f>'Ac227 Dose 1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2.3142712535284543E-4</c:v>
                </c:pt>
                <c:pt idx="2">
                  <c:v>4.6066079544998875E-4</c:v>
                </c:pt>
                <c:pt idx="3">
                  <c:v>4.5785900081354218E-4</c:v>
                </c:pt>
                <c:pt idx="4">
                  <c:v>4.5157549896963814E-4</c:v>
                </c:pt>
                <c:pt idx="5">
                  <c:v>4.7045295631082469E-4</c:v>
                </c:pt>
                <c:pt idx="6">
                  <c:v>5.2015321369439809E-4</c:v>
                </c:pt>
                <c:pt idx="7">
                  <c:v>5.7240907619823757E-4</c:v>
                </c:pt>
                <c:pt idx="8">
                  <c:v>6.2251107199938537E-4</c:v>
                </c:pt>
                <c:pt idx="9">
                  <c:v>6.7236038776110338E-4</c:v>
                </c:pt>
                <c:pt idx="10">
                  <c:v>7.2339269590896034E-4</c:v>
                </c:pt>
                <c:pt idx="11">
                  <c:v>7.7520195885030807E-4</c:v>
                </c:pt>
                <c:pt idx="12">
                  <c:v>8.262313694935592E-4</c:v>
                </c:pt>
                <c:pt idx="13">
                  <c:v>8.8868579729497283E-4</c:v>
                </c:pt>
                <c:pt idx="14">
                  <c:v>9.5928796263383773E-4</c:v>
                </c:pt>
                <c:pt idx="15">
                  <c:v>1.0181611581626146E-3</c:v>
                </c:pt>
                <c:pt idx="16">
                  <c:v>1.0754523314085336E-3</c:v>
                </c:pt>
                <c:pt idx="17">
                  <c:v>1.1280428297977577E-3</c:v>
                </c:pt>
                <c:pt idx="18">
                  <c:v>1.1683886570495725E-3</c:v>
                </c:pt>
                <c:pt idx="19">
                  <c:v>1.1995452303482717E-3</c:v>
                </c:pt>
                <c:pt idx="20">
                  <c:v>1.2227829393872377E-3</c:v>
                </c:pt>
                <c:pt idx="21">
                  <c:v>1.2393815673314933E-3</c:v>
                </c:pt>
                <c:pt idx="22">
                  <c:v>1.250613309042397E-3</c:v>
                </c:pt>
                <c:pt idx="23">
                  <c:v>1.2577280344474218E-3</c:v>
                </c:pt>
                <c:pt idx="24">
                  <c:v>1.2619406830171155E-3</c:v>
                </c:pt>
                <c:pt idx="25">
                  <c:v>1.264420640605426E-3</c:v>
                </c:pt>
                <c:pt idx="26">
                  <c:v>1.266282942761445E-3</c:v>
                </c:pt>
                <c:pt idx="27">
                  <c:v>1.2685811490554114E-3</c:v>
                </c:pt>
                <c:pt idx="28">
                  <c:v>1.2723017236077928E-3</c:v>
                </c:pt>
                <c:pt idx="29">
                  <c:v>1.2783597640231201E-3</c:v>
                </c:pt>
                <c:pt idx="30">
                  <c:v>1.2875959248747303E-3</c:v>
                </c:pt>
                <c:pt idx="31">
                  <c:v>1.3007743895295898E-3</c:v>
                </c:pt>
                <c:pt idx="32">
                  <c:v>1.3185817537826564E-3</c:v>
                </c:pt>
                <c:pt idx="33">
                  <c:v>1.3399466999113978E-3</c:v>
                </c:pt>
                <c:pt idx="34">
                  <c:v>1.361945460619863E-3</c:v>
                </c:pt>
                <c:pt idx="35">
                  <c:v>1.3831429220616874E-3</c:v>
                </c:pt>
                <c:pt idx="36">
                  <c:v>1.4037247950398647E-3</c:v>
                </c:pt>
                <c:pt idx="37">
                  <c:v>1.4238738242941563E-3</c:v>
                </c:pt>
                <c:pt idx="38">
                  <c:v>1.4437692343311137E-3</c:v>
                </c:pt>
                <c:pt idx="39">
                  <c:v>1.4635862729711652E-3</c:v>
                </c:pt>
                <c:pt idx="40">
                  <c:v>1.4834958434119837E-3</c:v>
                </c:pt>
                <c:pt idx="41">
                  <c:v>1.503664213891597E-3</c:v>
                </c:pt>
                <c:pt idx="42">
                  <c:v>1.5242527961641726E-3</c:v>
                </c:pt>
                <c:pt idx="43">
                  <c:v>1.5454179843030864E-3</c:v>
                </c:pt>
                <c:pt idx="44">
                  <c:v>1.5673110461282619E-3</c:v>
                </c:pt>
                <c:pt idx="45">
                  <c:v>1.5894802351771001E-3</c:v>
                </c:pt>
                <c:pt idx="46">
                  <c:v>1.6132620684408208E-3</c:v>
                </c:pt>
                <c:pt idx="47">
                  <c:v>1.6387922096033969E-3</c:v>
                </c:pt>
                <c:pt idx="48">
                  <c:v>1.6650055080410582E-3</c:v>
                </c:pt>
                <c:pt idx="49">
                  <c:v>1.704876112562525E-3</c:v>
                </c:pt>
                <c:pt idx="50">
                  <c:v>1.7578851914247969E-3</c:v>
                </c:pt>
                <c:pt idx="51">
                  <c:v>1.8111941471306917E-3</c:v>
                </c:pt>
                <c:pt idx="52">
                  <c:v>1.8647883082135194E-3</c:v>
                </c:pt>
                <c:pt idx="53">
                  <c:v>2.0003709799719157E-3</c:v>
                </c:pt>
                <c:pt idx="54">
                  <c:v>2.2194850665856621E-3</c:v>
                </c:pt>
                <c:pt idx="55">
                  <c:v>2.4415684315908241E-3</c:v>
                </c:pt>
                <c:pt idx="56">
                  <c:v>2.6658661053423332E-3</c:v>
                </c:pt>
                <c:pt idx="57">
                  <c:v>2.8905546196251078E-3</c:v>
                </c:pt>
                <c:pt idx="58">
                  <c:v>3.1172736109920897E-3</c:v>
                </c:pt>
                <c:pt idx="59">
                  <c:v>3.3454512070561541E-3</c:v>
                </c:pt>
                <c:pt idx="60">
                  <c:v>3.5722999799098058E-3</c:v>
                </c:pt>
                <c:pt idx="61">
                  <c:v>3.799609203716438E-3</c:v>
                </c:pt>
                <c:pt idx="62">
                  <c:v>4.464847225991754E-3</c:v>
                </c:pt>
                <c:pt idx="63">
                  <c:v>5.5324792789832695E-3</c:v>
                </c:pt>
                <c:pt idx="64">
                  <c:v>6.9498286915788401E-3</c:v>
                </c:pt>
                <c:pt idx="65">
                  <c:v>8.55845643529622E-3</c:v>
                </c:pt>
                <c:pt idx="66">
                  <c:v>9.8007958843899304E-3</c:v>
                </c:pt>
                <c:pt idx="67">
                  <c:v>1.0883134497161698E-2</c:v>
                </c:pt>
                <c:pt idx="68">
                  <c:v>1.1906688429509647E-2</c:v>
                </c:pt>
                <c:pt idx="69">
                  <c:v>1.2573878016576461E-2</c:v>
                </c:pt>
                <c:pt idx="70">
                  <c:v>1.2835033635073071E-2</c:v>
                </c:pt>
                <c:pt idx="71">
                  <c:v>1.2924625806301869E-2</c:v>
                </c:pt>
                <c:pt idx="72">
                  <c:v>1.294369844183091E-2</c:v>
                </c:pt>
                <c:pt idx="73">
                  <c:v>1.2934232654201707E-2</c:v>
                </c:pt>
                <c:pt idx="74">
                  <c:v>1.2913551974236086E-2</c:v>
                </c:pt>
                <c:pt idx="75">
                  <c:v>1.287479632367244E-2</c:v>
                </c:pt>
                <c:pt idx="76">
                  <c:v>1.2811607523473677E-2</c:v>
                </c:pt>
                <c:pt idx="77">
                  <c:v>1.2574986498394508E-2</c:v>
                </c:pt>
                <c:pt idx="78">
                  <c:v>1.1992759148181608E-2</c:v>
                </c:pt>
                <c:pt idx="79">
                  <c:v>1.091639007663156E-2</c:v>
                </c:pt>
                <c:pt idx="80">
                  <c:v>9.0725335789452553E-3</c:v>
                </c:pt>
                <c:pt idx="81">
                  <c:v>7.2569618207698437E-3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45-400C-831A-D4BD73295148}"/>
            </c:ext>
          </c:extLst>
        </c:ser>
        <c:ser>
          <c:idx val="3"/>
          <c:order val="3"/>
          <c:tx>
            <c:strRef>
              <c:f>'Ac227 Dose 1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3.7736352586406765E-4</c:v>
                </c:pt>
                <c:pt idx="2">
                  <c:v>7.3888630785471049E-4</c:v>
                </c:pt>
                <c:pt idx="3">
                  <c:v>7.1074582993733591E-4</c:v>
                </c:pt>
                <c:pt idx="4">
                  <c:v>6.7917849462644203E-4</c:v>
                </c:pt>
                <c:pt idx="5">
                  <c:v>6.952218224590981E-4</c:v>
                </c:pt>
                <c:pt idx="6">
                  <c:v>7.8106918838875643E-4</c:v>
                </c:pt>
                <c:pt idx="7">
                  <c:v>8.8776171037485252E-4</c:v>
                </c:pt>
                <c:pt idx="8">
                  <c:v>9.9443115876227486E-4</c:v>
                </c:pt>
                <c:pt idx="9">
                  <c:v>1.1001902806072196E-3</c:v>
                </c:pt>
                <c:pt idx="10">
                  <c:v>1.2020030099831303E-3</c:v>
                </c:pt>
                <c:pt idx="11">
                  <c:v>1.2935079170465131E-3</c:v>
                </c:pt>
                <c:pt idx="12">
                  <c:v>1.3709617737521522E-3</c:v>
                </c:pt>
                <c:pt idx="13">
                  <c:v>1.4558059888502011E-3</c:v>
                </c:pt>
                <c:pt idx="14">
                  <c:v>1.5452430664275821E-3</c:v>
                </c:pt>
                <c:pt idx="15">
                  <c:v>1.609796588778669E-3</c:v>
                </c:pt>
                <c:pt idx="16">
                  <c:v>1.658422136470243E-3</c:v>
                </c:pt>
                <c:pt idx="17">
                  <c:v>1.6873304792895919E-3</c:v>
                </c:pt>
                <c:pt idx="18">
                  <c:v>1.6914824530285097E-3</c:v>
                </c:pt>
                <c:pt idx="19">
                  <c:v>1.6745574754531186E-3</c:v>
                </c:pt>
                <c:pt idx="20">
                  <c:v>1.6396907687773637E-3</c:v>
                </c:pt>
                <c:pt idx="21">
                  <c:v>1.5901513318721649E-3</c:v>
                </c:pt>
                <c:pt idx="22">
                  <c:v>1.5293044254883681E-3</c:v>
                </c:pt>
                <c:pt idx="23">
                  <c:v>1.4605778468770748E-3</c:v>
                </c:pt>
                <c:pt idx="24">
                  <c:v>1.3874319229078898E-3</c:v>
                </c:pt>
                <c:pt idx="25">
                  <c:v>1.3133330749876227E-3</c:v>
                </c:pt>
                <c:pt idx="26">
                  <c:v>1.2417307743251697E-3</c:v>
                </c:pt>
                <c:pt idx="27">
                  <c:v>1.1760376846572224E-3</c:v>
                </c:pt>
                <c:pt idx="28">
                  <c:v>1.1196127606953839E-3</c:v>
                </c:pt>
                <c:pt idx="29">
                  <c:v>1.0757470655950148E-3</c:v>
                </c:pt>
                <c:pt idx="30">
                  <c:v>1.0476520656493766E-3</c:v>
                </c:pt>
                <c:pt idx="31">
                  <c:v>1.0384501628105146E-3</c:v>
                </c:pt>
                <c:pt idx="32">
                  <c:v>1.0511672327689907E-3</c:v>
                </c:pt>
                <c:pt idx="33">
                  <c:v>1.0820198480303678E-3</c:v>
                </c:pt>
                <c:pt idx="34">
                  <c:v>1.1195336147397812E-3</c:v>
                </c:pt>
                <c:pt idx="35">
                  <c:v>1.1575566462099342E-3</c:v>
                </c:pt>
                <c:pt idx="36">
                  <c:v>1.1961901585766303E-3</c:v>
                </c:pt>
                <c:pt idx="37">
                  <c:v>1.235533310591275E-3</c:v>
                </c:pt>
                <c:pt idx="38">
                  <c:v>1.275682952268663E-3</c:v>
                </c:pt>
                <c:pt idx="39">
                  <c:v>1.3167334226294213E-3</c:v>
                </c:pt>
                <c:pt idx="40">
                  <c:v>1.358776392090526E-3</c:v>
                </c:pt>
                <c:pt idx="41">
                  <c:v>1.401900743429582E-3</c:v>
                </c:pt>
                <c:pt idx="42">
                  <c:v>1.4461924868344625E-3</c:v>
                </c:pt>
                <c:pt idx="43">
                  <c:v>1.4917347045901965E-3</c:v>
                </c:pt>
                <c:pt idx="44">
                  <c:v>1.5386075213995945E-3</c:v>
                </c:pt>
                <c:pt idx="45">
                  <c:v>1.5862866542252288E-3</c:v>
                </c:pt>
                <c:pt idx="46">
                  <c:v>1.6360491944225563E-3</c:v>
                </c:pt>
                <c:pt idx="47">
                  <c:v>1.687966420910732E-3</c:v>
                </c:pt>
                <c:pt idx="48">
                  <c:v>1.7409038408998751E-3</c:v>
                </c:pt>
                <c:pt idx="49">
                  <c:v>1.7956207033432931E-3</c:v>
                </c:pt>
                <c:pt idx="50">
                  <c:v>1.8514512700154872E-3</c:v>
                </c:pt>
                <c:pt idx="51">
                  <c:v>1.9075976749265392E-3</c:v>
                </c:pt>
                <c:pt idx="52">
                  <c:v>1.9640444656989164E-3</c:v>
                </c:pt>
                <c:pt idx="53">
                  <c:v>2.106843728724573E-3</c:v>
                </c:pt>
                <c:pt idx="54">
                  <c:v>2.3376204915747652E-3</c:v>
                </c:pt>
                <c:pt idx="55">
                  <c:v>2.5715245771168091E-3</c:v>
                </c:pt>
                <c:pt idx="56">
                  <c:v>2.8077608313127746E-3</c:v>
                </c:pt>
                <c:pt idx="57">
                  <c:v>3.0444087291140861E-3</c:v>
                </c:pt>
                <c:pt idx="58">
                  <c:v>3.2831951791909581E-3</c:v>
                </c:pt>
                <c:pt idx="59">
                  <c:v>3.5235178703898547E-3</c:v>
                </c:pt>
                <c:pt idx="60">
                  <c:v>3.7624410097678762E-3</c:v>
                </c:pt>
                <c:pt idx="61">
                  <c:v>4.0018491082921695E-3</c:v>
                </c:pt>
                <c:pt idx="62">
                  <c:v>4.7024954230870195E-3</c:v>
                </c:pt>
                <c:pt idx="63">
                  <c:v>5.8269537950346572E-3</c:v>
                </c:pt>
                <c:pt idx="64">
                  <c:v>7.3197437581145799E-3</c:v>
                </c:pt>
                <c:pt idx="65">
                  <c:v>9.0139931286742896E-3</c:v>
                </c:pt>
                <c:pt idx="66">
                  <c:v>1.0322457960186174E-2</c:v>
                </c:pt>
                <c:pt idx="67">
                  <c:v>1.1462405670638699E-2</c:v>
                </c:pt>
                <c:pt idx="68">
                  <c:v>1.2540439797792917E-2</c:v>
                </c:pt>
                <c:pt idx="69">
                  <c:v>1.324314155234536E-2</c:v>
                </c:pt>
                <c:pt idx="70">
                  <c:v>1.3518197570733758E-2</c:v>
                </c:pt>
                <c:pt idx="71">
                  <c:v>1.3612558419789296E-2</c:v>
                </c:pt>
                <c:pt idx="72">
                  <c:v>1.3632646224979898E-2</c:v>
                </c:pt>
                <c:pt idx="73">
                  <c:v>1.3622676606592259E-2</c:v>
                </c:pt>
                <c:pt idx="74">
                  <c:v>1.3600895166385629E-2</c:v>
                </c:pt>
                <c:pt idx="75">
                  <c:v>1.3560076688133256E-2</c:v>
                </c:pt>
                <c:pt idx="76">
                  <c:v>1.3493524569172674E-2</c:v>
                </c:pt>
                <c:pt idx="77">
                  <c:v>1.3244309034772438E-2</c:v>
                </c:pt>
                <c:pt idx="78">
                  <c:v>1.2631091759692199E-2</c:v>
                </c:pt>
                <c:pt idx="79">
                  <c:v>1.149743132825555E-2</c:v>
                </c:pt>
                <c:pt idx="80">
                  <c:v>9.5554328001260375E-3</c:v>
                </c:pt>
                <c:pt idx="81">
                  <c:v>7.6432245092344087E-3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45-400C-831A-D4BD73295148}"/>
            </c:ext>
          </c:extLst>
        </c:ser>
        <c:ser>
          <c:idx val="4"/>
          <c:order val="4"/>
          <c:tx>
            <c:strRef>
              <c:f>'Ac227 Dose 1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3.198206237807443E-4</c:v>
                </c:pt>
                <c:pt idx="2">
                  <c:v>6.5296419103282901E-4</c:v>
                </c:pt>
                <c:pt idx="3">
                  <c:v>6.8032356706060218E-4</c:v>
                </c:pt>
                <c:pt idx="4">
                  <c:v>7.0003481494543816E-4</c:v>
                </c:pt>
                <c:pt idx="5">
                  <c:v>7.6043699115285409E-4</c:v>
                </c:pt>
                <c:pt idx="6">
                  <c:v>8.5868237427614571E-4</c:v>
                </c:pt>
                <c:pt idx="7">
                  <c:v>9.4906203517554051E-4</c:v>
                </c:pt>
                <c:pt idx="8">
                  <c:v>1.0360273590287587E-3</c:v>
                </c:pt>
                <c:pt idx="9">
                  <c:v>1.1228534010548341E-3</c:v>
                </c:pt>
                <c:pt idx="10">
                  <c:v>1.2122540180316409E-3</c:v>
                </c:pt>
                <c:pt idx="11">
                  <c:v>1.3042688992134126E-3</c:v>
                </c:pt>
                <c:pt idx="12">
                  <c:v>1.3967694260297713E-3</c:v>
                </c:pt>
                <c:pt idx="13">
                  <c:v>1.5132963545751678E-3</c:v>
                </c:pt>
                <c:pt idx="14">
                  <c:v>1.6491794106501935E-3</c:v>
                </c:pt>
                <c:pt idx="15">
                  <c:v>1.7689422781843578E-3</c:v>
                </c:pt>
                <c:pt idx="16">
                  <c:v>1.8948326346369287E-3</c:v>
                </c:pt>
                <c:pt idx="17">
                  <c:v>2.0209029794983108E-3</c:v>
                </c:pt>
                <c:pt idx="18">
                  <c:v>2.1297894090046158E-3</c:v>
                </c:pt>
                <c:pt idx="19">
                  <c:v>2.2274815780368236E-3</c:v>
                </c:pt>
                <c:pt idx="20">
                  <c:v>2.3153686861721737E-3</c:v>
                </c:pt>
                <c:pt idx="21">
                  <c:v>2.3947094347072338E-3</c:v>
                </c:pt>
                <c:pt idx="22">
                  <c:v>2.4666098974151398E-3</c:v>
                </c:pt>
                <c:pt idx="23">
                  <c:v>2.5320057972975101E-3</c:v>
                </c:pt>
                <c:pt idx="24">
                  <c:v>2.591648806726716E-3</c:v>
                </c:pt>
                <c:pt idx="25">
                  <c:v>2.646096450597693E-3</c:v>
                </c:pt>
                <c:pt idx="26">
                  <c:v>2.6957052046057708E-3</c:v>
                </c:pt>
                <c:pt idx="27">
                  <c:v>2.7406264059047867E-3</c:v>
                </c:pt>
                <c:pt idx="28">
                  <c:v>2.7808045962398682E-3</c:v>
                </c:pt>
                <c:pt idx="29">
                  <c:v>2.8159779499547064E-3</c:v>
                </c:pt>
                <c:pt idx="30">
                  <c:v>2.8456804626876384E-3</c:v>
                </c:pt>
                <c:pt idx="31">
                  <c:v>2.8692456047311118E-3</c:v>
                </c:pt>
                <c:pt idx="32">
                  <c:v>2.8858111730006054E-3</c:v>
                </c:pt>
                <c:pt idx="33">
                  <c:v>2.8959834135441681E-3</c:v>
                </c:pt>
                <c:pt idx="34">
                  <c:v>2.902552851826582E-3</c:v>
                </c:pt>
                <c:pt idx="35">
                  <c:v>2.9075980501701466E-3</c:v>
                </c:pt>
                <c:pt idx="36">
                  <c:v>2.9118580964152272E-3</c:v>
                </c:pt>
                <c:pt idx="37">
                  <c:v>2.9160548616991772E-3</c:v>
                </c:pt>
                <c:pt idx="38">
                  <c:v>2.9208914268510897E-3</c:v>
                </c:pt>
                <c:pt idx="39">
                  <c:v>2.9270508489591708E-3</c:v>
                </c:pt>
                <c:pt idx="40">
                  <c:v>2.9351952308332902E-3</c:v>
                </c:pt>
                <c:pt idx="41">
                  <c:v>2.9459650541013255E-3</c:v>
                </c:pt>
                <c:pt idx="42">
                  <c:v>2.9599787427119911E-3</c:v>
                </c:pt>
                <c:pt idx="43">
                  <c:v>2.9778324257546084E-3</c:v>
                </c:pt>
                <c:pt idx="44">
                  <c:v>3.0000998715652349E-3</c:v>
                </c:pt>
                <c:pt idx="45">
                  <c:v>3.0261970616847845E-3</c:v>
                </c:pt>
                <c:pt idx="46">
                  <c:v>3.0589244212993146E-3</c:v>
                </c:pt>
                <c:pt idx="47">
                  <c:v>3.0987895926686978E-3</c:v>
                </c:pt>
                <c:pt idx="48">
                  <c:v>3.1440078285329643E-3</c:v>
                </c:pt>
                <c:pt idx="49">
                  <c:v>3.2181844456286271E-3</c:v>
                </c:pt>
                <c:pt idx="50">
                  <c:v>3.3182462576363363E-3</c:v>
                </c:pt>
                <c:pt idx="51">
                  <c:v>3.418874127779672E-3</c:v>
                </c:pt>
                <c:pt idx="52">
                  <c:v>3.5200403616792307E-3</c:v>
                </c:pt>
                <c:pt idx="53">
                  <c:v>3.7759710079792799E-3</c:v>
                </c:pt>
                <c:pt idx="54">
                  <c:v>4.1895785071767461E-3</c:v>
                </c:pt>
                <c:pt idx="55">
                  <c:v>4.608790921278927E-3</c:v>
                </c:pt>
                <c:pt idx="56">
                  <c:v>5.0321831428831332E-3</c:v>
                </c:pt>
                <c:pt idx="57">
                  <c:v>5.4563131288968298E-3</c:v>
                </c:pt>
                <c:pt idx="58">
                  <c:v>5.8842759152656085E-3</c:v>
                </c:pt>
                <c:pt idx="59">
                  <c:v>6.3149920154463926E-3</c:v>
                </c:pt>
                <c:pt idx="60">
                  <c:v>6.7431997819393328E-3</c:v>
                </c:pt>
                <c:pt idx="61">
                  <c:v>7.172276711935671E-3</c:v>
                </c:pt>
                <c:pt idx="62">
                  <c:v>8.4280035299443661E-3</c:v>
                </c:pt>
                <c:pt idx="63">
                  <c:v>1.0443303551614328E-2</c:v>
                </c:pt>
                <c:pt idx="64">
                  <c:v>1.3118742429563089E-2</c:v>
                </c:pt>
                <c:pt idx="65">
                  <c:v>1.6155245050188609E-2</c:v>
                </c:pt>
                <c:pt idx="66">
                  <c:v>1.8500328931535786E-2</c:v>
                </c:pt>
                <c:pt idx="67">
                  <c:v>2.0543389575566968E-2</c:v>
                </c:pt>
                <c:pt idx="68">
                  <c:v>2.2475486177819866E-2</c:v>
                </c:pt>
                <c:pt idx="69">
                  <c:v>2.3734896838549079E-2</c:v>
                </c:pt>
                <c:pt idx="70">
                  <c:v>2.4227863420191811E-2</c:v>
                </c:pt>
                <c:pt idx="71">
                  <c:v>2.4396980771167684E-2</c:v>
                </c:pt>
                <c:pt idx="72">
                  <c:v>2.4432982952525273E-2</c:v>
                </c:pt>
                <c:pt idx="73">
                  <c:v>2.4415114997024312E-2</c:v>
                </c:pt>
                <c:pt idx="74">
                  <c:v>2.4376077414117271E-2</c:v>
                </c:pt>
                <c:pt idx="75">
                  <c:v>2.4302920877460374E-2</c:v>
                </c:pt>
                <c:pt idx="76">
                  <c:v>2.4183643463436467E-2</c:v>
                </c:pt>
                <c:pt idx="77">
                  <c:v>2.373698924803197E-2</c:v>
                </c:pt>
                <c:pt idx="78">
                  <c:v>2.2637956310407891E-2</c:v>
                </c:pt>
                <c:pt idx="79">
                  <c:v>2.0606163983508795E-2</c:v>
                </c:pt>
                <c:pt idx="80">
                  <c:v>1.7125635247666277E-2</c:v>
                </c:pt>
                <c:pt idx="81">
                  <c:v>1.3698497786457675E-2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45-400C-831A-D4BD73295148}"/>
            </c:ext>
          </c:extLst>
        </c:ser>
        <c:ser>
          <c:idx val="5"/>
          <c:order val="5"/>
          <c:tx>
            <c:strRef>
              <c:f>'Ac227 Dose 1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1.2064796110988884E-3</c:v>
                </c:pt>
                <c:pt idx="2">
                  <c:v>2.4494686995021916E-3</c:v>
                </c:pt>
                <c:pt idx="3">
                  <c:v>2.5259809802260155E-3</c:v>
                </c:pt>
                <c:pt idx="4">
                  <c:v>2.5793434420481086E-3</c:v>
                </c:pt>
                <c:pt idx="5">
                  <c:v>2.9304865283688911E-3</c:v>
                </c:pt>
                <c:pt idx="6">
                  <c:v>3.7136965995124669E-3</c:v>
                </c:pt>
                <c:pt idx="7">
                  <c:v>4.7503093275878443E-3</c:v>
                </c:pt>
                <c:pt idx="8">
                  <c:v>6.0022349867797815E-3</c:v>
                </c:pt>
                <c:pt idx="9">
                  <c:v>7.4227964302751191E-3</c:v>
                </c:pt>
                <c:pt idx="10">
                  <c:v>8.9034606484006736E-3</c:v>
                </c:pt>
                <c:pt idx="11">
                  <c:v>1.0296095674904899E-2</c:v>
                </c:pt>
                <c:pt idx="12">
                  <c:v>1.1520665502999241E-2</c:v>
                </c:pt>
                <c:pt idx="13">
                  <c:v>1.3055587835780324E-2</c:v>
                </c:pt>
                <c:pt idx="14">
                  <c:v>1.4998113646572143E-2</c:v>
                </c:pt>
                <c:pt idx="15">
                  <c:v>1.6937685367933004E-2</c:v>
                </c:pt>
                <c:pt idx="16">
                  <c:v>1.9265982772163487E-2</c:v>
                </c:pt>
                <c:pt idx="17">
                  <c:v>2.188307520845412E-2</c:v>
                </c:pt>
                <c:pt idx="18">
                  <c:v>2.4433732469469505E-2</c:v>
                </c:pt>
                <c:pt idx="19">
                  <c:v>2.7008902926571467E-2</c:v>
                </c:pt>
                <c:pt idx="20">
                  <c:v>2.9599034296941707E-2</c:v>
                </c:pt>
                <c:pt idx="21">
                  <c:v>3.2194913485302512E-2</c:v>
                </c:pt>
                <c:pt idx="22">
                  <c:v>3.4787695419530071E-2</c:v>
                </c:pt>
                <c:pt idx="23">
                  <c:v>3.7368924270824243E-2</c:v>
                </c:pt>
                <c:pt idx="24">
                  <c:v>3.9930548125611628E-2</c:v>
                </c:pt>
                <c:pt idx="25">
                  <c:v>4.2464927754220082E-2</c:v>
                </c:pt>
                <c:pt idx="26">
                  <c:v>4.4964840194982848E-2</c:v>
                </c:pt>
                <c:pt idx="27">
                  <c:v>4.7423478011092444E-2</c:v>
                </c:pt>
                <c:pt idx="28">
                  <c:v>4.9834444802480816E-2</c:v>
                </c:pt>
                <c:pt idx="29">
                  <c:v>5.2191747629502662E-2</c:v>
                </c:pt>
                <c:pt idx="30">
                  <c:v>5.4489786907948735E-2</c:v>
                </c:pt>
                <c:pt idx="31">
                  <c:v>5.6723344281777659E-2</c:v>
                </c:pt>
                <c:pt idx="32">
                  <c:v>5.8887568955192891E-2</c:v>
                </c:pt>
                <c:pt idx="33">
                  <c:v>6.0964257409672283E-2</c:v>
                </c:pt>
                <c:pt idx="34">
                  <c:v>6.2921337076636261E-2</c:v>
                </c:pt>
                <c:pt idx="35">
                  <c:v>6.4740274408789877E-2</c:v>
                </c:pt>
                <c:pt idx="36">
                  <c:v>6.6416900915194726E-2</c:v>
                </c:pt>
                <c:pt idx="37">
                  <c:v>6.7948006754918772E-2</c:v>
                </c:pt>
                <c:pt idx="38">
                  <c:v>6.9331297771728265E-2</c:v>
                </c:pt>
                <c:pt idx="39">
                  <c:v>7.0565351698643003E-2</c:v>
                </c:pt>
                <c:pt idx="40">
                  <c:v>7.1649574144168657E-2</c:v>
                </c:pt>
                <c:pt idx="41">
                  <c:v>7.2584154766925882E-2</c:v>
                </c:pt>
                <c:pt idx="42">
                  <c:v>7.3370024029894051E-2</c:v>
                </c:pt>
                <c:pt idx="43">
                  <c:v>7.400881083370231E-2</c:v>
                </c:pt>
                <c:pt idx="44">
                  <c:v>7.4502801268892138E-2</c:v>
                </c:pt>
                <c:pt idx="45">
                  <c:v>7.4826906870223239E-2</c:v>
                </c:pt>
                <c:pt idx="46">
                  <c:v>7.5040593380410206E-2</c:v>
                </c:pt>
                <c:pt idx="47">
                  <c:v>7.5147884720140001E-2</c:v>
                </c:pt>
                <c:pt idx="48">
                  <c:v>7.5097327671409891E-2</c:v>
                </c:pt>
                <c:pt idx="49">
                  <c:v>7.6221714058918241E-2</c:v>
                </c:pt>
                <c:pt idx="50">
                  <c:v>7.859164746451551E-2</c:v>
                </c:pt>
                <c:pt idx="51">
                  <c:v>8.0974987783881527E-2</c:v>
                </c:pt>
                <c:pt idx="52">
                  <c:v>8.3371079084112634E-2</c:v>
                </c:pt>
                <c:pt idx="53">
                  <c:v>8.9432718145134829E-2</c:v>
                </c:pt>
                <c:pt idx="54">
                  <c:v>9.9228885229117908E-2</c:v>
                </c:pt>
                <c:pt idx="55">
                  <c:v>0.1091578030079134</c:v>
                </c:pt>
                <c:pt idx="56">
                  <c:v>0.11918571824867027</c:v>
                </c:pt>
                <c:pt idx="57">
                  <c:v>0.12923110721376241</c:v>
                </c:pt>
                <c:pt idx="58">
                  <c:v>0.13936727488270009</c:v>
                </c:pt>
                <c:pt idx="59">
                  <c:v>0.1495686539469567</c:v>
                </c:pt>
                <c:pt idx="60">
                  <c:v>0.15971062389518859</c:v>
                </c:pt>
                <c:pt idx="61">
                  <c:v>0.16987317971509622</c:v>
                </c:pt>
                <c:pt idx="62">
                  <c:v>0.19961468523644232</c:v>
                </c:pt>
                <c:pt idx="63">
                  <c:v>0.24734644971107114</c:v>
                </c:pt>
                <c:pt idx="64">
                  <c:v>0.31071340104107464</c:v>
                </c:pt>
                <c:pt idx="65">
                  <c:v>0.38263203665652468</c:v>
                </c:pt>
                <c:pt idx="66">
                  <c:v>0.43817463095717757</c:v>
                </c:pt>
                <c:pt idx="67">
                  <c:v>0.48656389727965388</c:v>
                </c:pt>
                <c:pt idx="68">
                  <c:v>0.53232501421972445</c:v>
                </c:pt>
                <c:pt idx="69">
                  <c:v>0.5621537704289119</c:v>
                </c:pt>
                <c:pt idx="70">
                  <c:v>0.57382953310237028</c:v>
                </c:pt>
                <c:pt idx="71">
                  <c:v>0.5778350258223397</c:v>
                </c:pt>
                <c:pt idx="72">
                  <c:v>0.5786877264736846</c:v>
                </c:pt>
                <c:pt idx="73">
                  <c:v>0.57826452941396922</c:v>
                </c:pt>
                <c:pt idx="74">
                  <c:v>0.5773399362055428</c:v>
                </c:pt>
                <c:pt idx="75">
                  <c:v>0.57560724601552682</c:v>
                </c:pt>
                <c:pt idx="76">
                  <c:v>0.57278219695478494</c:v>
                </c:pt>
                <c:pt idx="77">
                  <c:v>0.56220332850738564</c:v>
                </c:pt>
                <c:pt idx="78">
                  <c:v>0.53617306960575439</c:v>
                </c:pt>
                <c:pt idx="79">
                  <c:v>0.48805068992724715</c:v>
                </c:pt>
                <c:pt idx="80">
                  <c:v>0.4056154316133268</c:v>
                </c:pt>
                <c:pt idx="81">
                  <c:v>0.32444472930517398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45-400C-831A-D4BD73295148}"/>
            </c:ext>
          </c:extLst>
        </c:ser>
        <c:ser>
          <c:idx val="6"/>
          <c:order val="6"/>
          <c:tx>
            <c:strRef>
              <c:f>'Ac227 Dose 1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4.5946090569754259E-4</c:v>
                </c:pt>
                <c:pt idx="2">
                  <c:v>9.6442351614399013E-4</c:v>
                </c:pt>
                <c:pt idx="3">
                  <c:v>1.0531040165051896E-3</c:v>
                </c:pt>
                <c:pt idx="4">
                  <c:v>1.127795359861361E-3</c:v>
                </c:pt>
                <c:pt idx="5">
                  <c:v>1.3709445974626232E-3</c:v>
                </c:pt>
                <c:pt idx="6">
                  <c:v>1.820841970777433E-3</c:v>
                </c:pt>
                <c:pt idx="7">
                  <c:v>2.3511547495695885E-3</c:v>
                </c:pt>
                <c:pt idx="8">
                  <c:v>2.9496503517152475E-3</c:v>
                </c:pt>
                <c:pt idx="9">
                  <c:v>3.5944680818034017E-3</c:v>
                </c:pt>
                <c:pt idx="10">
                  <c:v>4.2440633131056883E-3</c:v>
                </c:pt>
                <c:pt idx="11">
                  <c:v>4.8467344875047953E-3</c:v>
                </c:pt>
                <c:pt idx="12">
                  <c:v>5.3773554142561297E-3</c:v>
                </c:pt>
                <c:pt idx="13">
                  <c:v>6.0310635097383788E-3</c:v>
                </c:pt>
                <c:pt idx="14">
                  <c:v>6.8315706205814859E-3</c:v>
                </c:pt>
                <c:pt idx="15">
                  <c:v>7.5920426902242547E-3</c:v>
                </c:pt>
                <c:pt idx="16">
                  <c:v>8.4480301456529294E-3</c:v>
                </c:pt>
                <c:pt idx="17">
                  <c:v>9.3488345962547924E-3</c:v>
                </c:pt>
                <c:pt idx="18">
                  <c:v>1.0158137258517209E-2</c:v>
                </c:pt>
                <c:pt idx="19">
                  <c:v>1.0906965461336814E-2</c:v>
                </c:pt>
                <c:pt idx="20">
                  <c:v>1.1592853908946059E-2</c:v>
                </c:pt>
                <c:pt idx="21">
                  <c:v>1.2215613258241009E-2</c:v>
                </c:pt>
                <c:pt idx="22">
                  <c:v>1.2777310714184528E-2</c:v>
                </c:pt>
                <c:pt idx="23">
                  <c:v>1.3282229630392408E-2</c:v>
                </c:pt>
                <c:pt idx="24">
                  <c:v>1.3736811883932061E-2</c:v>
                </c:pt>
                <c:pt idx="25">
                  <c:v>1.4149586338321692E-2</c:v>
                </c:pt>
                <c:pt idx="26">
                  <c:v>1.4531086429756484E-2</c:v>
                </c:pt>
                <c:pt idx="27">
                  <c:v>1.489375964869177E-2</c:v>
                </c:pt>
                <c:pt idx="28">
                  <c:v>1.5251871279773916E-2</c:v>
                </c:pt>
                <c:pt idx="29">
                  <c:v>1.5621404494258237E-2</c:v>
                </c:pt>
                <c:pt idx="30">
                  <c:v>1.6019958575422162E-2</c:v>
                </c:pt>
                <c:pt idx="31">
                  <c:v>1.6466646780881885E-2</c:v>
                </c:pt>
                <c:pt idx="32">
                  <c:v>1.6981995099988906E-2</c:v>
                </c:pt>
                <c:pt idx="33">
                  <c:v>1.755867850838818E-2</c:v>
                </c:pt>
                <c:pt idx="34">
                  <c:v>1.8153566135009059E-2</c:v>
                </c:pt>
                <c:pt idx="35">
                  <c:v>1.8741640800833764E-2</c:v>
                </c:pt>
                <c:pt idx="36">
                  <c:v>1.932328460209547E-2</c:v>
                </c:pt>
                <c:pt idx="37">
                  <c:v>1.9898901312692081E-2</c:v>
                </c:pt>
                <c:pt idx="38">
                  <c:v>2.0468911997552248E-2</c:v>
                </c:pt>
                <c:pt idx="39">
                  <c:v>2.1033751076301347E-2</c:v>
                </c:pt>
                <c:pt idx="40">
                  <c:v>2.1593862824279969E-2</c:v>
                </c:pt>
                <c:pt idx="41">
                  <c:v>2.2149698265036773E-2</c:v>
                </c:pt>
                <c:pt idx="42">
                  <c:v>2.2701712427933611E-2</c:v>
                </c:pt>
                <c:pt idx="43">
                  <c:v>2.3250361939469878E-2</c:v>
                </c:pt>
                <c:pt idx="44">
                  <c:v>2.3796102918921445E-2</c:v>
                </c:pt>
                <c:pt idx="45">
                  <c:v>2.4330203424080449E-2</c:v>
                </c:pt>
                <c:pt idx="46">
                  <c:v>2.4871484794682205E-2</c:v>
                </c:pt>
                <c:pt idx="47">
                  <c:v>2.5420391648383733E-2</c:v>
                </c:pt>
                <c:pt idx="48">
                  <c:v>2.5958990738713619E-2</c:v>
                </c:pt>
                <c:pt idx="49">
                  <c:v>2.6641033556501693E-2</c:v>
                </c:pt>
                <c:pt idx="50">
                  <c:v>2.7469373304101527E-2</c:v>
                </c:pt>
                <c:pt idx="51">
                  <c:v>2.8302399039729999E-2</c:v>
                </c:pt>
                <c:pt idx="52">
                  <c:v>2.9139881501546012E-2</c:v>
                </c:pt>
                <c:pt idx="53">
                  <c:v>3.1258547181345152E-2</c:v>
                </c:pt>
                <c:pt idx="54">
                  <c:v>3.4682506078513968E-2</c:v>
                </c:pt>
                <c:pt idx="55">
                  <c:v>3.8152864033468507E-2</c:v>
                </c:pt>
                <c:pt idx="56">
                  <c:v>4.1657823607380115E-2</c:v>
                </c:pt>
                <c:pt idx="57">
                  <c:v>4.5168890602019798E-2</c:v>
                </c:pt>
                <c:pt idx="58">
                  <c:v>4.8711686593117039E-2</c:v>
                </c:pt>
                <c:pt idx="59">
                  <c:v>5.2277275288267297E-2</c:v>
                </c:pt>
                <c:pt idx="60">
                  <c:v>5.5822099293550392E-2</c:v>
                </c:pt>
                <c:pt idx="61">
                  <c:v>5.937411847811902E-2</c:v>
                </c:pt>
                <c:pt idx="62">
                  <c:v>6.9769377314762196E-2</c:v>
                </c:pt>
                <c:pt idx="63">
                  <c:v>8.6452596195102219E-2</c:v>
                </c:pt>
                <c:pt idx="64">
                  <c:v>0.10860062969971364</c:v>
                </c:pt>
                <c:pt idx="65">
                  <c:v>0.1337376501462493</c:v>
                </c:pt>
                <c:pt idx="66">
                  <c:v>0.15315091232289177</c:v>
                </c:pt>
                <c:pt idx="67">
                  <c:v>0.17006394142212064</c:v>
                </c:pt>
                <c:pt idx="68">
                  <c:v>0.18605837905758313</c:v>
                </c:pt>
                <c:pt idx="69">
                  <c:v>0.1964841337776016</c:v>
                </c:pt>
                <c:pt idx="70">
                  <c:v>0.20056504941984121</c:v>
                </c:pt>
                <c:pt idx="71">
                  <c:v>0.2019650502894168</c:v>
                </c:pt>
                <c:pt idx="72">
                  <c:v>0.20226308644547297</c:v>
                </c:pt>
                <c:pt idx="73">
                  <c:v>0.20211517049779207</c:v>
                </c:pt>
                <c:pt idx="74">
                  <c:v>0.20179200643626544</c:v>
                </c:pt>
                <c:pt idx="75">
                  <c:v>0.20118639610507355</c:v>
                </c:pt>
                <c:pt idx="76">
                  <c:v>0.20019898421391857</c:v>
                </c:pt>
                <c:pt idx="77">
                  <c:v>0.19650145533023156</c:v>
                </c:pt>
                <c:pt idx="78">
                  <c:v>0.18740335238876871</c:v>
                </c:pt>
                <c:pt idx="79">
                  <c:v>0.17058360557957419</c:v>
                </c:pt>
                <c:pt idx="80">
                  <c:v>0.14177081239989789</c:v>
                </c:pt>
                <c:pt idx="81">
                  <c:v>0.11340000716814004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45-400C-831A-D4BD73295148}"/>
            </c:ext>
          </c:extLst>
        </c:ser>
        <c:ser>
          <c:idx val="7"/>
          <c:order val="7"/>
          <c:tx>
            <c:strRef>
              <c:f>'Ac227 Dose 1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3.8724013581378823E-5</c:v>
                </c:pt>
                <c:pt idx="2">
                  <c:v>9.2064060780485535E-5</c:v>
                </c:pt>
                <c:pt idx="3">
                  <c:v>1.2008276236503946E-4</c:v>
                </c:pt>
                <c:pt idx="4">
                  <c:v>1.4497257269360702E-4</c:v>
                </c:pt>
                <c:pt idx="5">
                  <c:v>1.8649396748223474E-4</c:v>
                </c:pt>
                <c:pt idx="6">
                  <c:v>2.3716648514042631E-4</c:v>
                </c:pt>
                <c:pt idx="7">
                  <c:v>2.7903259081893687E-4</c:v>
                </c:pt>
                <c:pt idx="8">
                  <c:v>3.1837341455619444E-4</c:v>
                </c:pt>
                <c:pt idx="9">
                  <c:v>3.552701968134788E-4</c:v>
                </c:pt>
                <c:pt idx="10">
                  <c:v>3.9034667692238947E-4</c:v>
                </c:pt>
                <c:pt idx="11">
                  <c:v>4.2461178140818027E-4</c:v>
                </c:pt>
                <c:pt idx="12">
                  <c:v>4.5877528241891857E-4</c:v>
                </c:pt>
                <c:pt idx="13">
                  <c:v>5.0262894491430519E-4</c:v>
                </c:pt>
                <c:pt idx="14">
                  <c:v>5.5463793181143798E-4</c:v>
                </c:pt>
                <c:pt idx="15">
                  <c:v>6.0170192919584153E-4</c:v>
                </c:pt>
                <c:pt idx="16">
                  <c:v>6.5224250318914935E-4</c:v>
                </c:pt>
                <c:pt idx="17">
                  <c:v>7.0346338201544107E-4</c:v>
                </c:pt>
                <c:pt idx="18">
                  <c:v>7.4785124192073183E-4</c:v>
                </c:pt>
                <c:pt idx="19">
                  <c:v>7.8753953206950832E-4</c:v>
                </c:pt>
                <c:pt idx="20">
                  <c:v>8.2279212235437959E-4</c:v>
                </c:pt>
                <c:pt idx="21">
                  <c:v>8.5393249175046571E-4</c:v>
                </c:pt>
                <c:pt idx="22">
                  <c:v>8.8133802188885408E-4</c:v>
                </c:pt>
                <c:pt idx="23">
                  <c:v>9.0543445743626919E-4</c:v>
                </c:pt>
                <c:pt idx="24">
                  <c:v>9.2669059348682108E-4</c:v>
                </c:pt>
                <c:pt idx="25">
                  <c:v>9.4561322599578338E-4</c:v>
                </c:pt>
                <c:pt idx="26">
                  <c:v>9.6274239268500186E-4</c:v>
                </c:pt>
                <c:pt idx="27">
                  <c:v>9.7864692634721997E-4</c:v>
                </c:pt>
                <c:pt idx="28">
                  <c:v>9.9392032824610252E-4</c:v>
                </c:pt>
                <c:pt idx="29">
                  <c:v>1.0091769654221251E-3</c:v>
                </c:pt>
                <c:pt idx="30">
                  <c:v>1.0250485889086087E-3</c:v>
                </c:pt>
                <c:pt idx="31">
                  <c:v>1.0421811653454857E-3</c:v>
                </c:pt>
                <c:pt idx="32">
                  <c:v>1.0612320114594968E-3</c:v>
                </c:pt>
                <c:pt idx="33">
                  <c:v>1.0818789207269043E-3</c:v>
                </c:pt>
                <c:pt idx="34">
                  <c:v>1.1026346211257668E-3</c:v>
                </c:pt>
                <c:pt idx="35">
                  <c:v>1.1227281824040052E-3</c:v>
                </c:pt>
                <c:pt idx="36">
                  <c:v>1.142284873743619E-3</c:v>
                </c:pt>
                <c:pt idx="37">
                  <c:v>1.1614283590482611E-3</c:v>
                </c:pt>
                <c:pt idx="38">
                  <c:v>1.1802802769678845E-3</c:v>
                </c:pt>
                <c:pt idx="39">
                  <c:v>1.1989598903970181E-3</c:v>
                </c:pt>
                <c:pt idx="40">
                  <c:v>1.2175837992885138E-3</c:v>
                </c:pt>
                <c:pt idx="41">
                  <c:v>1.2362657091134694E-3</c:v>
                </c:pt>
                <c:pt idx="42">
                  <c:v>1.2551162489128523E-3</c:v>
                </c:pt>
                <c:pt idx="43">
                  <c:v>1.2742428330210739E-3</c:v>
                </c:pt>
                <c:pt idx="44">
                  <c:v>1.2937495610737993E-3</c:v>
                </c:pt>
                <c:pt idx="45">
                  <c:v>1.3132430265063485E-3</c:v>
                </c:pt>
                <c:pt idx="46">
                  <c:v>1.3338087792468952E-3</c:v>
                </c:pt>
                <c:pt idx="47">
                  <c:v>1.3555406874156118E-3</c:v>
                </c:pt>
                <c:pt idx="48">
                  <c:v>1.3775409462280621E-3</c:v>
                </c:pt>
                <c:pt idx="49">
                  <c:v>1.4106089957281176E-3</c:v>
                </c:pt>
                <c:pt idx="50">
                  <c:v>1.4544685365753356E-3</c:v>
                </c:pt>
                <c:pt idx="51">
                  <c:v>1.4985761945555858E-3</c:v>
                </c:pt>
                <c:pt idx="52">
                  <c:v>1.5429198305446591E-3</c:v>
                </c:pt>
                <c:pt idx="53">
                  <c:v>1.655100495777736E-3</c:v>
                </c:pt>
                <c:pt idx="54">
                  <c:v>1.8363947841958726E-3</c:v>
                </c:pt>
                <c:pt idx="55">
                  <c:v>2.0201458439763893E-3</c:v>
                </c:pt>
                <c:pt idx="56">
                  <c:v>2.2057290156704359E-3</c:v>
                </c:pt>
                <c:pt idx="57">
                  <c:v>2.3916355675592279E-3</c:v>
                </c:pt>
                <c:pt idx="58">
                  <c:v>2.5792221296373212E-3</c:v>
                </c:pt>
                <c:pt idx="59">
                  <c:v>2.7680155365364303E-3</c:v>
                </c:pt>
                <c:pt idx="60">
                  <c:v>2.9557094793979293E-3</c:v>
                </c:pt>
                <c:pt idx="61">
                  <c:v>3.1437843978925433E-3</c:v>
                </c:pt>
                <c:pt idx="62">
                  <c:v>3.6942001915137514E-3</c:v>
                </c:pt>
                <c:pt idx="63">
                  <c:v>4.5775555080557213E-3</c:v>
                </c:pt>
                <c:pt idx="64">
                  <c:v>5.7502658397713619E-3</c:v>
                </c:pt>
                <c:pt idx="65">
                  <c:v>7.0812392456072347E-3</c:v>
                </c:pt>
                <c:pt idx="66">
                  <c:v>8.1091468980908285E-3</c:v>
                </c:pt>
                <c:pt idx="67">
                  <c:v>9.0046703747526866E-3</c:v>
                </c:pt>
                <c:pt idx="68">
                  <c:v>9.8515555964669745E-3</c:v>
                </c:pt>
                <c:pt idx="69">
                  <c:v>1.0403586108501062E-2</c:v>
                </c:pt>
                <c:pt idx="70">
                  <c:v>1.0619665424776159E-2</c:v>
                </c:pt>
                <c:pt idx="71">
                  <c:v>1.0693793698233051E-2</c:v>
                </c:pt>
                <c:pt idx="72">
                  <c:v>1.0709574335342848E-2</c:v>
                </c:pt>
                <c:pt idx="73">
                  <c:v>1.0701742373194385E-2</c:v>
                </c:pt>
                <c:pt idx="74">
                  <c:v>1.0684631245305196E-2</c:v>
                </c:pt>
                <c:pt idx="75">
                  <c:v>1.0652564945051738E-2</c:v>
                </c:pt>
                <c:pt idx="76">
                  <c:v>1.0600282735609749E-2</c:v>
                </c:pt>
                <c:pt idx="77">
                  <c:v>1.0404503262781433E-2</c:v>
                </c:pt>
                <c:pt idx="78">
                  <c:v>9.9227702314382878E-3</c:v>
                </c:pt>
                <c:pt idx="79">
                  <c:v>9.0321859339259729E-3</c:v>
                </c:pt>
                <c:pt idx="80">
                  <c:v>7.5065850158870344E-3</c:v>
                </c:pt>
                <c:pt idx="81">
                  <c:v>6.0043868000749052E-3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45-400C-831A-D4BD73295148}"/>
            </c:ext>
          </c:extLst>
        </c:ser>
        <c:ser>
          <c:idx val="8"/>
          <c:order val="8"/>
          <c:tx>
            <c:strRef>
              <c:f>'Ac227 Dose 1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6.1828511860046107E-5</c:v>
                </c:pt>
                <c:pt idx="2">
                  <c:v>1.3140830911830321E-4</c:v>
                </c:pt>
                <c:pt idx="3">
                  <c:v>1.4644091153660619E-4</c:v>
                </c:pt>
                <c:pt idx="4">
                  <c:v>1.5921161931411039E-4</c:v>
                </c:pt>
                <c:pt idx="5">
                  <c:v>1.9168587926236182E-4</c:v>
                </c:pt>
                <c:pt idx="6">
                  <c:v>2.4339837521503718E-4</c:v>
                </c:pt>
                <c:pt idx="7">
                  <c:v>2.9540729956807935E-4</c:v>
                </c:pt>
                <c:pt idx="8">
                  <c:v>3.4841651852578182E-4</c:v>
                </c:pt>
                <c:pt idx="9">
                  <c:v>4.0201435925994711E-4</c:v>
                </c:pt>
                <c:pt idx="10">
                  <c:v>4.5559963852396645E-4</c:v>
                </c:pt>
                <c:pt idx="11">
                  <c:v>5.0870716154318254E-4</c:v>
                </c:pt>
                <c:pt idx="12">
                  <c:v>5.6110489310776893E-4</c:v>
                </c:pt>
                <c:pt idx="13">
                  <c:v>6.2969618642778468E-4</c:v>
                </c:pt>
                <c:pt idx="14">
                  <c:v>7.1425944504552807E-4</c:v>
                </c:pt>
                <c:pt idx="15">
                  <c:v>7.9545001053499601E-4</c:v>
                </c:pt>
                <c:pt idx="16">
                  <c:v>8.8823755855196515E-4</c:v>
                </c:pt>
                <c:pt idx="17">
                  <c:v>9.8752409325288094E-4</c:v>
                </c:pt>
                <c:pt idx="18">
                  <c:v>1.0786839728185891E-3</c:v>
                </c:pt>
                <c:pt idx="19">
                  <c:v>1.165089482045403E-3</c:v>
                </c:pt>
                <c:pt idx="20">
                  <c:v>1.2463653772189671E-3</c:v>
                </c:pt>
                <c:pt idx="21">
                  <c:v>1.3222900627482559E-3</c:v>
                </c:pt>
                <c:pt idx="22">
                  <c:v>1.3927946166040672E-3</c:v>
                </c:pt>
                <c:pt idx="23">
                  <c:v>1.4579603505979061E-3</c:v>
                </c:pt>
                <c:pt idx="24">
                  <c:v>1.5180151666982424E-3</c:v>
                </c:pt>
                <c:pt idx="25">
                  <c:v>1.5733289338286877E-3</c:v>
                </c:pt>
                <c:pt idx="26">
                  <c:v>1.624408092574308E-3</c:v>
                </c:pt>
                <c:pt idx="27">
                  <c:v>1.6718896802903858E-3</c:v>
                </c:pt>
                <c:pt idx="28">
                  <c:v>1.7165349380420119E-3</c:v>
                </c:pt>
                <c:pt idx="29">
                  <c:v>1.7592226445336014E-3</c:v>
                </c:pt>
                <c:pt idx="30">
                  <c:v>1.8009423002777591E-3</c:v>
                </c:pt>
                <c:pt idx="31">
                  <c:v>1.8427872664842913E-3</c:v>
                </c:pt>
                <c:pt idx="32">
                  <c:v>1.8859479467680383E-3</c:v>
                </c:pt>
                <c:pt idx="33">
                  <c:v>1.9304229848949089E-3</c:v>
                </c:pt>
                <c:pt idx="34">
                  <c:v>1.974592783775759E-3</c:v>
                </c:pt>
                <c:pt idx="35">
                  <c:v>2.0175399994283843E-3</c:v>
                </c:pt>
                <c:pt idx="36">
                  <c:v>2.0594288970126533E-3</c:v>
                </c:pt>
                <c:pt idx="37">
                  <c:v>2.1004227782420257E-3</c:v>
                </c:pt>
                <c:pt idx="38">
                  <c:v>2.1406832974047987E-3</c:v>
                </c:pt>
                <c:pt idx="39">
                  <c:v>2.1803698787623408E-3</c:v>
                </c:pt>
                <c:pt idx="40">
                  <c:v>2.2196392273859584E-3</c:v>
                </c:pt>
                <c:pt idx="41">
                  <c:v>2.2586449224949873E-3</c:v>
                </c:pt>
                <c:pt idx="42">
                  <c:v>2.2975370849886421E-3</c:v>
                </c:pt>
                <c:pt idx="43">
                  <c:v>2.336462110843865E-3</c:v>
                </c:pt>
                <c:pt idx="44">
                  <c:v>2.3755624627605338E-3</c:v>
                </c:pt>
                <c:pt idx="45">
                  <c:v>2.4140677450114195E-3</c:v>
                </c:pt>
                <c:pt idx="46">
                  <c:v>2.4539296650030263E-3</c:v>
                </c:pt>
                <c:pt idx="47">
                  <c:v>2.495278117867756E-3</c:v>
                </c:pt>
                <c:pt idx="48">
                  <c:v>2.536421147899768E-3</c:v>
                </c:pt>
                <c:pt idx="49">
                  <c:v>2.5974476228675259E-3</c:v>
                </c:pt>
                <c:pt idx="50">
                  <c:v>2.6782090957197975E-3</c:v>
                </c:pt>
                <c:pt idx="51">
                  <c:v>2.7594274430563104E-3</c:v>
                </c:pt>
                <c:pt idx="52">
                  <c:v>2.8410803123049347E-3</c:v>
                </c:pt>
                <c:pt idx="53">
                  <c:v>3.0476459893449782E-3</c:v>
                </c:pt>
                <c:pt idx="54">
                  <c:v>3.3814751510171533E-3</c:v>
                </c:pt>
                <c:pt idx="55">
                  <c:v>3.719828128257266E-3</c:v>
                </c:pt>
                <c:pt idx="56">
                  <c:v>4.0615546943154239E-3</c:v>
                </c:pt>
                <c:pt idx="57">
                  <c:v>4.4038767217102585E-3</c:v>
                </c:pt>
                <c:pt idx="58">
                  <c:v>4.7492922629603224E-3</c:v>
                </c:pt>
                <c:pt idx="59">
                  <c:v>5.0969300473840832E-3</c:v>
                </c:pt>
                <c:pt idx="60">
                  <c:v>5.4425433159713777E-3</c:v>
                </c:pt>
                <c:pt idx="61">
                  <c:v>5.7888581001846193E-3</c:v>
                </c:pt>
                <c:pt idx="62">
                  <c:v>6.8023750982044631E-3</c:v>
                </c:pt>
                <c:pt idx="63">
                  <c:v>8.4289556559975082E-3</c:v>
                </c:pt>
                <c:pt idx="64">
                  <c:v>1.0588344737345804E-2</c:v>
                </c:pt>
                <c:pt idx="65">
                  <c:v>1.3039154082499456E-2</c:v>
                </c:pt>
                <c:pt idx="66">
                  <c:v>1.49319084152426E-2</c:v>
                </c:pt>
                <c:pt idx="67">
                  <c:v>1.658089501090567E-2</c:v>
                </c:pt>
                <c:pt idx="68">
                  <c:v>1.8140320771442495E-2</c:v>
                </c:pt>
                <c:pt idx="69">
                  <c:v>1.9156811057252112E-2</c:v>
                </c:pt>
                <c:pt idx="70">
                  <c:v>1.9554692190939263E-2</c:v>
                </c:pt>
                <c:pt idx="71">
                  <c:v>1.9691189482719598E-2</c:v>
                </c:pt>
                <c:pt idx="72">
                  <c:v>1.9720247413352616E-2</c:v>
                </c:pt>
                <c:pt idx="73">
                  <c:v>1.9705825903546203E-2</c:v>
                </c:pt>
                <c:pt idx="74">
                  <c:v>1.9674318052260012E-2</c:v>
                </c:pt>
                <c:pt idx="75">
                  <c:v>1.9615272253162081E-2</c:v>
                </c:pt>
                <c:pt idx="76">
                  <c:v>1.9519001563662292E-2</c:v>
                </c:pt>
                <c:pt idx="77">
                  <c:v>1.9158499874077018E-2</c:v>
                </c:pt>
                <c:pt idx="78">
                  <c:v>1.827145298800981E-2</c:v>
                </c:pt>
                <c:pt idx="79">
                  <c:v>1.6631561229526821E-2</c:v>
                </c:pt>
                <c:pt idx="80">
                  <c:v>1.3822371376062619E-2</c:v>
                </c:pt>
                <c:pt idx="81">
                  <c:v>1.1056274465754022E-2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45-400C-831A-D4BD73295148}"/>
            </c:ext>
          </c:extLst>
        </c:ser>
        <c:ser>
          <c:idx val="9"/>
          <c:order val="9"/>
          <c:tx>
            <c:strRef>
              <c:f>'Ac227 Dose 1 nCi R power'!$N$384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power'!$N$385:$N$466</c:f>
              <c:numCache>
                <c:formatCode>0.00E+00</c:formatCode>
                <c:ptCount val="82"/>
                <c:pt idx="0">
                  <c:v>0</c:v>
                </c:pt>
                <c:pt idx="1">
                  <c:v>5.1413560055135261E-5</c:v>
                </c:pt>
                <c:pt idx="2">
                  <c:v>1.942219287222836E-4</c:v>
                </c:pt>
                <c:pt idx="3">
                  <c:v>3.7257066163607163E-4</c:v>
                </c:pt>
                <c:pt idx="4">
                  <c:v>5.3979490123958515E-4</c:v>
                </c:pt>
                <c:pt idx="5">
                  <c:v>7.7751861380001997E-4</c:v>
                </c:pt>
                <c:pt idx="6">
                  <c:v>1.029720009515745E-3</c:v>
                </c:pt>
                <c:pt idx="7">
                  <c:v>1.2278419655071431E-3</c:v>
                </c:pt>
                <c:pt idx="8">
                  <c:v>1.4268642858287336E-3</c:v>
                </c:pt>
                <c:pt idx="9">
                  <c:v>1.6263439225515798E-3</c:v>
                </c:pt>
                <c:pt idx="10">
                  <c:v>1.8255715259521807E-3</c:v>
                </c:pt>
                <c:pt idx="11">
                  <c:v>2.0240938499388053E-3</c:v>
                </c:pt>
                <c:pt idx="12">
                  <c:v>2.2213019537164528E-3</c:v>
                </c:pt>
                <c:pt idx="13">
                  <c:v>2.478628232633041E-3</c:v>
                </c:pt>
                <c:pt idx="14">
                  <c:v>2.7932626991462122E-3</c:v>
                </c:pt>
                <c:pt idx="15">
                  <c:v>3.0916498287543617E-3</c:v>
                </c:pt>
                <c:pt idx="16">
                  <c:v>3.4282101959063737E-3</c:v>
                </c:pt>
                <c:pt idx="17">
                  <c:v>3.7841317559046744E-3</c:v>
                </c:pt>
                <c:pt idx="18">
                  <c:v>4.1066582837430915E-3</c:v>
                </c:pt>
                <c:pt idx="19">
                  <c:v>4.4081722301236321E-3</c:v>
                </c:pt>
                <c:pt idx="20">
                  <c:v>4.6876767787574674E-3</c:v>
                </c:pt>
                <c:pt idx="21">
                  <c:v>4.9447124452609917E-3</c:v>
                </c:pt>
                <c:pt idx="22">
                  <c:v>5.1793483106123547E-3</c:v>
                </c:pt>
                <c:pt idx="23">
                  <c:v>5.3921688704408844E-3</c:v>
                </c:pt>
                <c:pt idx="24">
                  <c:v>5.5842573720421935E-3</c:v>
                </c:pt>
                <c:pt idx="25">
                  <c:v>5.7571763727475422E-3</c:v>
                </c:pt>
                <c:pt idx="26">
                  <c:v>5.9129461917253037E-3</c:v>
                </c:pt>
                <c:pt idx="27">
                  <c:v>6.0540218751840031E-3</c:v>
                </c:pt>
                <c:pt idx="28">
                  <c:v>6.1832691843441761E-3</c:v>
                </c:pt>
                <c:pt idx="29">
                  <c:v>6.3039400609548957E-3</c:v>
                </c:pt>
                <c:pt idx="30">
                  <c:v>6.4196479502645282E-3</c:v>
                </c:pt>
                <c:pt idx="31">
                  <c:v>6.5343432985031698E-3</c:v>
                </c:pt>
                <c:pt idx="32">
                  <c:v>6.6522894878540961E-3</c:v>
                </c:pt>
                <c:pt idx="33">
                  <c:v>6.773176984314391E-3</c:v>
                </c:pt>
                <c:pt idx="34">
                  <c:v>6.8906390707065748E-3</c:v>
                </c:pt>
                <c:pt idx="35">
                  <c:v>7.0011385318042192E-3</c:v>
                </c:pt>
                <c:pt idx="36">
                  <c:v>7.1053010579833122E-3</c:v>
                </c:pt>
                <c:pt idx="37">
                  <c:v>7.2037501652759224E-3</c:v>
                </c:pt>
                <c:pt idx="38">
                  <c:v>7.2971044172721201E-3</c:v>
                </c:pt>
                <c:pt idx="39">
                  <c:v>7.3859750470750577E-3</c:v>
                </c:pt>
                <c:pt idx="40">
                  <c:v>7.470963947838174E-3</c:v>
                </c:pt>
                <c:pt idx="41">
                  <c:v>7.5526619901272532E-3</c:v>
                </c:pt>
                <c:pt idx="42">
                  <c:v>7.6316476336209726E-3</c:v>
                </c:pt>
                <c:pt idx="43">
                  <c:v>7.7084858007835698E-3</c:v>
                </c:pt>
                <c:pt idx="44">
                  <c:v>7.7837269828078537E-3</c:v>
                </c:pt>
                <c:pt idx="45">
                  <c:v>7.8549598604134782E-3</c:v>
                </c:pt>
                <c:pt idx="46">
                  <c:v>7.9285975602354196E-3</c:v>
                </c:pt>
                <c:pt idx="47">
                  <c:v>8.0051438458859994E-3</c:v>
                </c:pt>
                <c:pt idx="48">
                  <c:v>8.0791929050864127E-3</c:v>
                </c:pt>
                <c:pt idx="49">
                  <c:v>8.2441849380410718E-3</c:v>
                </c:pt>
                <c:pt idx="50">
                  <c:v>8.5005183140063889E-3</c:v>
                </c:pt>
                <c:pt idx="51">
                  <c:v>8.7583017895650102E-3</c:v>
                </c:pt>
                <c:pt idx="52">
                  <c:v>9.0174644186324596E-3</c:v>
                </c:pt>
                <c:pt idx="53">
                  <c:v>9.6730948261052139E-3</c:v>
                </c:pt>
                <c:pt idx="54">
                  <c:v>1.0732653957271953E-2</c:v>
                </c:pt>
                <c:pt idx="55">
                  <c:v>1.1806571480823322E-2</c:v>
                </c:pt>
                <c:pt idx="56">
                  <c:v>1.2891196627456684E-2</c:v>
                </c:pt>
                <c:pt idx="57">
                  <c:v>1.3977711742280276E-2</c:v>
                </c:pt>
                <c:pt idx="58">
                  <c:v>1.5074045534526419E-2</c:v>
                </c:pt>
                <c:pt idx="59">
                  <c:v>1.6177432629229934E-2</c:v>
                </c:pt>
                <c:pt idx="60">
                  <c:v>1.7274393999380272E-2</c:v>
                </c:pt>
                <c:pt idx="61">
                  <c:v>1.8373581949387825E-2</c:v>
                </c:pt>
                <c:pt idx="62">
                  <c:v>2.1590440490042204E-2</c:v>
                </c:pt>
                <c:pt idx="63">
                  <c:v>2.67531359057302E-2</c:v>
                </c:pt>
                <c:pt idx="64">
                  <c:v>3.3606942228172419E-2</c:v>
                </c:pt>
                <c:pt idx="65">
                  <c:v>4.1385703698257524E-2</c:v>
                </c:pt>
                <c:pt idx="66">
                  <c:v>4.7393223012231714E-2</c:v>
                </c:pt>
                <c:pt idx="67">
                  <c:v>5.2627034210314311E-2</c:v>
                </c:pt>
                <c:pt idx="68">
                  <c:v>5.7576583242151202E-2</c:v>
                </c:pt>
                <c:pt idx="69">
                  <c:v>6.0802878867964517E-2</c:v>
                </c:pt>
                <c:pt idx="70">
                  <c:v>6.2065736151628637E-2</c:v>
                </c:pt>
                <c:pt idx="71">
                  <c:v>6.2498972574597023E-2</c:v>
                </c:pt>
                <c:pt idx="72">
                  <c:v>6.2591201173143651E-2</c:v>
                </c:pt>
                <c:pt idx="73">
                  <c:v>6.2545427932950814E-2</c:v>
                </c:pt>
                <c:pt idx="74">
                  <c:v>6.244542339360349E-2</c:v>
                </c:pt>
                <c:pt idx="75">
                  <c:v>6.2258014614580519E-2</c:v>
                </c:pt>
                <c:pt idx="76">
                  <c:v>6.1952455664570638E-2</c:v>
                </c:pt>
                <c:pt idx="77">
                  <c:v>6.0808239098564913E-2</c:v>
                </c:pt>
                <c:pt idx="78">
                  <c:v>5.799279115148441E-2</c:v>
                </c:pt>
                <c:pt idx="79">
                  <c:v>5.2787846568086848E-2</c:v>
                </c:pt>
                <c:pt idx="80">
                  <c:v>4.3871601068414437E-2</c:v>
                </c:pt>
                <c:pt idx="81">
                  <c:v>3.509213068203848E-2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E45-400C-831A-D4BD73295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83968"/>
        <c:axId val="699342848"/>
      </c:scatterChart>
      <c:valAx>
        <c:axId val="697883968"/>
        <c:scaling>
          <c:logBase val="10"/>
          <c:orientation val="minMax"/>
          <c:max val="1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42848"/>
        <c:crossesAt val="1.0000000000000005E-7"/>
        <c:crossBetween val="midCat"/>
        <c:majorUnit val="10"/>
      </c:valAx>
      <c:valAx>
        <c:axId val="699342848"/>
        <c:scaling>
          <c:logBase val="10"/>
          <c:orientation val="minMax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8839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power'!$E$475:$E$555</c:f>
              <c:numCache>
                <c:formatCode>0.00E+00</c:formatCode>
                <c:ptCount val="81"/>
                <c:pt idx="0">
                  <c:v>3.3010551151742792E-7</c:v>
                </c:pt>
                <c:pt idx="1">
                  <c:v>8.3545869063388997E-7</c:v>
                </c:pt>
                <c:pt idx="2">
                  <c:v>1.1832721400648428E-6</c:v>
                </c:pt>
                <c:pt idx="3">
                  <c:v>1.4993110458717559E-6</c:v>
                </c:pt>
                <c:pt idx="4">
                  <c:v>2.8957881148503357E-6</c:v>
                </c:pt>
                <c:pt idx="5">
                  <c:v>4.1123157608063618E-6</c:v>
                </c:pt>
                <c:pt idx="6">
                  <c:v>5.1390597283634136E-6</c:v>
                </c:pt>
                <c:pt idx="7">
                  <c:v>5.9407044485998956E-6</c:v>
                </c:pt>
                <c:pt idx="8">
                  <c:v>6.5168538966072005E-6</c:v>
                </c:pt>
                <c:pt idx="9">
                  <c:v>6.9102830818876478E-6</c:v>
                </c:pt>
                <c:pt idx="10">
                  <c:v>7.2016673400679919E-6</c:v>
                </c:pt>
                <c:pt idx="11">
                  <c:v>7.4739495803040683E-6</c:v>
                </c:pt>
                <c:pt idx="12">
                  <c:v>7.9333043630512995E-6</c:v>
                </c:pt>
                <c:pt idx="13">
                  <c:v>8.416542956931196E-6</c:v>
                </c:pt>
                <c:pt idx="14">
                  <c:v>8.9152057360213811E-6</c:v>
                </c:pt>
                <c:pt idx="15">
                  <c:v>9.6129646681980688E-6</c:v>
                </c:pt>
                <c:pt idx="16">
                  <c:v>1.0248918141299846E-5</c:v>
                </c:pt>
                <c:pt idx="17">
                  <c:v>1.0876524084979103E-5</c:v>
                </c:pt>
                <c:pt idx="18">
                  <c:v>1.148698049021853E-5</c:v>
                </c:pt>
                <c:pt idx="19">
                  <c:v>1.2072812184143985E-5</c:v>
                </c:pt>
                <c:pt idx="20">
                  <c:v>1.262788113554322E-5</c:v>
                </c:pt>
                <c:pt idx="21">
                  <c:v>1.3147380840634583E-5</c:v>
                </c:pt>
                <c:pt idx="22">
                  <c:v>1.3627816880253905E-5</c:v>
                </c:pt>
                <c:pt idx="23">
                  <c:v>1.4066975630367368E-5</c:v>
                </c:pt>
                <c:pt idx="24">
                  <c:v>1.4463882973584541E-5</c:v>
                </c:pt>
                <c:pt idx="25">
                  <c:v>1.4818754716269805E-5</c:v>
                </c:pt>
                <c:pt idx="26">
                  <c:v>1.5132940269611461E-5</c:v>
                </c:pt>
                <c:pt idx="27">
                  <c:v>1.5408861002029858E-5</c:v>
                </c:pt>
                <c:pt idx="28">
                  <c:v>1.5649944523279446E-5</c:v>
                </c:pt>
                <c:pt idx="29">
                  <c:v>1.586055601782378E-5</c:v>
                </c:pt>
                <c:pt idx="30">
                  <c:v>1.6045927609175767E-5</c:v>
                </c:pt>
                <c:pt idx="31">
                  <c:v>1.6212086609325516E-5</c:v>
                </c:pt>
                <c:pt idx="32">
                  <c:v>1.6363908430665607E-5</c:v>
                </c:pt>
                <c:pt idx="33">
                  <c:v>1.6503021044974253E-5</c:v>
                </c:pt>
                <c:pt idx="34">
                  <c:v>1.6629410673286162E-5</c:v>
                </c:pt>
                <c:pt idx="35">
                  <c:v>1.6743209869479226E-5</c:v>
                </c:pt>
                <c:pt idx="36">
                  <c:v>1.684469317515454E-5</c:v>
                </c:pt>
                <c:pt idx="37">
                  <c:v>1.6934272572271561E-5</c:v>
                </c:pt>
                <c:pt idx="38">
                  <c:v>1.701249279246089E-5</c:v>
                </c:pt>
                <c:pt idx="39">
                  <c:v>1.7080026534442404E-5</c:v>
                </c:pt>
                <c:pt idx="40">
                  <c:v>1.7137669633926849E-5</c:v>
                </c:pt>
                <c:pt idx="41">
                  <c:v>1.7186336224101855E-5</c:v>
                </c:pt>
                <c:pt idx="42">
                  <c:v>1.7227053919111705E-5</c:v>
                </c:pt>
                <c:pt idx="43">
                  <c:v>1.7260959047844555E-5</c:v>
                </c:pt>
                <c:pt idx="44">
                  <c:v>1.7289282305109773E-5</c:v>
                </c:pt>
                <c:pt idx="45">
                  <c:v>1.7313373117412819E-5</c:v>
                </c:pt>
                <c:pt idx="46">
                  <c:v>1.7334675837276951E-5</c:v>
                </c:pt>
                <c:pt idx="47">
                  <c:v>1.7354706056664615E-5</c:v>
                </c:pt>
                <c:pt idx="48">
                  <c:v>1.7374803929254435E-5</c:v>
                </c:pt>
                <c:pt idx="49">
                  <c:v>1.739552669752156E-5</c:v>
                </c:pt>
                <c:pt idx="50">
                  <c:v>1.7416877896553698E-5</c:v>
                </c:pt>
                <c:pt idx="51">
                  <c:v>1.7438860888484491E-5</c:v>
                </c:pt>
                <c:pt idx="52">
                  <c:v>1.75331861025962E-5</c:v>
                </c:pt>
                <c:pt idx="53">
                  <c:v>1.7637843391778817E-5</c:v>
                </c:pt>
                <c:pt idx="54">
                  <c:v>1.7752972768971354E-5</c:v>
                </c:pt>
                <c:pt idx="55">
                  <c:v>1.7878678647379515E-5</c:v>
                </c:pt>
                <c:pt idx="56">
                  <c:v>1.8014979456643182E-5</c:v>
                </c:pt>
                <c:pt idx="57">
                  <c:v>1.8161970941595507E-5</c:v>
                </c:pt>
                <c:pt idx="58">
                  <c:v>1.8319721881078878E-5</c:v>
                </c:pt>
                <c:pt idx="59">
                  <c:v>1.8488169615949026E-5</c:v>
                </c:pt>
                <c:pt idx="60">
                  <c:v>1.8667335858245945E-5</c:v>
                </c:pt>
                <c:pt idx="61">
                  <c:v>1.9720009774195407E-5</c:v>
                </c:pt>
                <c:pt idx="62">
                  <c:v>2.1024398554535577E-5</c:v>
                </c:pt>
                <c:pt idx="63">
                  <c:v>2.430151107984362E-5</c:v>
                </c:pt>
                <c:pt idx="64">
                  <c:v>2.8337153687178286E-5</c:v>
                </c:pt>
                <c:pt idx="65">
                  <c:v>3.2958607305112752E-5</c:v>
                </c:pt>
                <c:pt idx="66">
                  <c:v>4.0656334391208386E-5</c:v>
                </c:pt>
                <c:pt idx="67">
                  <c:v>5.4692492517870825E-5</c:v>
                </c:pt>
                <c:pt idx="68">
                  <c:v>6.9515164762205372E-5</c:v>
                </c:pt>
                <c:pt idx="69">
                  <c:v>8.4645699396539124E-5</c:v>
                </c:pt>
                <c:pt idx="70">
                  <c:v>9.9881849449443973E-5</c:v>
                </c:pt>
                <c:pt idx="71">
                  <c:v>1.151404832122202E-4</c:v>
                </c:pt>
                <c:pt idx="72">
                  <c:v>1.3038795826426474E-4</c:v>
                </c:pt>
                <c:pt idx="73">
                  <c:v>1.4561105396886245E-4</c:v>
                </c:pt>
                <c:pt idx="74">
                  <c:v>1.7596587145106993E-4</c:v>
                </c:pt>
                <c:pt idx="75">
                  <c:v>2.1523346044646059E-4</c:v>
                </c:pt>
                <c:pt idx="76">
                  <c:v>4.3166355347065005E-4</c:v>
                </c:pt>
                <c:pt idx="77">
                  <c:v>8.4448212443118879E-4</c:v>
                </c:pt>
                <c:pt idx="78">
                  <c:v>1.5960170290850754E-3</c:v>
                </c:pt>
                <c:pt idx="79">
                  <c:v>2.8452075784073504E-3</c:v>
                </c:pt>
                <c:pt idx="80">
                  <c:v>3.566134559172528E-3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F0-4002-A141-B176B4DFD928}"/>
            </c:ext>
          </c:extLst>
        </c:ser>
        <c:ser>
          <c:idx val="1"/>
          <c:order val="1"/>
          <c:tx>
            <c:strRef>
              <c:f>'Ac227 Dose 1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power'!$F$475:$F$555</c:f>
              <c:numCache>
                <c:formatCode>0.00E+00</c:formatCode>
                <c:ptCount val="81"/>
                <c:pt idx="0">
                  <c:v>1.09706569914078E-7</c:v>
                </c:pt>
                <c:pt idx="1">
                  <c:v>2.814454318121035E-7</c:v>
                </c:pt>
                <c:pt idx="2">
                  <c:v>4.0526488710790179E-7</c:v>
                </c:pt>
                <c:pt idx="3">
                  <c:v>5.2374298345689637E-7</c:v>
                </c:pt>
                <c:pt idx="4">
                  <c:v>1.1614382682584947E-6</c:v>
                </c:pt>
                <c:pt idx="5">
                  <c:v>1.9892034534630404E-6</c:v>
                </c:pt>
                <c:pt idx="6">
                  <c:v>3.1387419950967787E-6</c:v>
                </c:pt>
                <c:pt idx="7">
                  <c:v>4.7153931093354785E-6</c:v>
                </c:pt>
                <c:pt idx="8">
                  <c:v>6.7981611848548004E-6</c:v>
                </c:pt>
                <c:pt idx="9">
                  <c:v>9.4077596422390233E-6</c:v>
                </c:pt>
                <c:pt idx="10">
                  <c:v>1.248498284352233E-5</c:v>
                </c:pt>
                <c:pt idx="11">
                  <c:v>1.592616859573015E-5</c:v>
                </c:pt>
                <c:pt idx="12">
                  <c:v>2.2077672332959467E-5</c:v>
                </c:pt>
                <c:pt idx="13">
                  <c:v>2.8983558327642674E-5</c:v>
                </c:pt>
                <c:pt idx="14">
                  <c:v>3.6550548781737163E-5</c:v>
                </c:pt>
                <c:pt idx="15">
                  <c:v>4.7849804621563681E-5</c:v>
                </c:pt>
                <c:pt idx="16">
                  <c:v>5.8836079924060585E-5</c:v>
                </c:pt>
                <c:pt idx="17">
                  <c:v>7.028819740739985E-5</c:v>
                </c:pt>
                <c:pt idx="18">
                  <c:v>8.1977672939794334E-5</c:v>
                </c:pt>
                <c:pt idx="19">
                  <c:v>9.3671849976532617E-5</c:v>
                </c:pt>
                <c:pt idx="20">
                  <c:v>1.0514197208671405E-4</c:v>
                </c:pt>
                <c:pt idx="21">
                  <c:v>1.1617120389560642E-4</c:v>
                </c:pt>
                <c:pt idx="22">
                  <c:v>1.2656252370209383E-4</c:v>
                </c:pt>
                <c:pt idx="23">
                  <c:v>1.3614642428467008E-4</c:v>
                </c:pt>
                <c:pt idx="24">
                  <c:v>1.4478837047361451E-4</c:v>
                </c:pt>
                <c:pt idx="25">
                  <c:v>1.5239597305038505E-4</c:v>
                </c:pt>
                <c:pt idx="26">
                  <c:v>1.5892584841454744E-4</c:v>
                </c:pt>
                <c:pt idx="27">
                  <c:v>1.6439014210956957E-4</c:v>
                </c:pt>
                <c:pt idx="28">
                  <c:v>1.6886270186572627E-4</c:v>
                </c:pt>
                <c:pt idx="29">
                  <c:v>1.7248489230586487E-4</c:v>
                </c:pt>
                <c:pt idx="30">
                  <c:v>1.7547104895299892E-4</c:v>
                </c:pt>
                <c:pt idx="31">
                  <c:v>1.7811357375880702E-4</c:v>
                </c:pt>
                <c:pt idx="32">
                  <c:v>1.8067544533149067E-4</c:v>
                </c:pt>
                <c:pt idx="33">
                  <c:v>1.8325246645984339E-4</c:v>
                </c:pt>
                <c:pt idx="34">
                  <c:v>1.8584324145039699E-4</c:v>
                </c:pt>
                <c:pt idx="35">
                  <c:v>1.8844695146546243E-4</c:v>
                </c:pt>
                <c:pt idx="36">
                  <c:v>1.9106334175538514E-4</c:v>
                </c:pt>
                <c:pt idx="37">
                  <c:v>1.936927075844067E-4</c:v>
                </c:pt>
                <c:pt idx="38">
                  <c:v>1.9633587912166594E-4</c:v>
                </c:pt>
                <c:pt idx="39">
                  <c:v>1.9899420553985952E-4</c:v>
                </c:pt>
                <c:pt idx="40">
                  <c:v>2.0166953853292086E-4</c:v>
                </c:pt>
                <c:pt idx="41">
                  <c:v>2.0436421543792649E-4</c:v>
                </c:pt>
                <c:pt idx="42">
                  <c:v>2.0708104212184214E-4</c:v>
                </c:pt>
                <c:pt idx="43">
                  <c:v>2.098232757715181E-4</c:v>
                </c:pt>
                <c:pt idx="44">
                  <c:v>2.1259356752603869E-4</c:v>
                </c:pt>
                <c:pt idx="45">
                  <c:v>2.1539706595013629E-4</c:v>
                </c:pt>
                <c:pt idx="46">
                  <c:v>2.1823931981537002E-4</c:v>
                </c:pt>
                <c:pt idx="47">
                  <c:v>2.2112418115887762E-4</c:v>
                </c:pt>
                <c:pt idx="48">
                  <c:v>2.2407739473697679E-4</c:v>
                </c:pt>
                <c:pt idx="49">
                  <c:v>2.2712243148645191E-4</c:v>
                </c:pt>
                <c:pt idx="50">
                  <c:v>2.3025981085875155E-4</c:v>
                </c:pt>
                <c:pt idx="51">
                  <c:v>2.3349002689117588E-4</c:v>
                </c:pt>
                <c:pt idx="52">
                  <c:v>2.4735032488176534E-4</c:v>
                </c:pt>
                <c:pt idx="53">
                  <c:v>2.627288345264976E-4</c:v>
                </c:pt>
                <c:pt idx="54">
                  <c:v>2.7964612955081358E-4</c:v>
                </c:pt>
                <c:pt idx="55">
                  <c:v>2.9811755259834033E-4</c:v>
                </c:pt>
                <c:pt idx="56">
                  <c:v>3.1814581174987103E-4</c:v>
                </c:pt>
                <c:pt idx="57">
                  <c:v>3.397449759044909E-4</c:v>
                </c:pt>
                <c:pt idx="58">
                  <c:v>3.629251515354264E-4</c:v>
                </c:pt>
                <c:pt idx="59">
                  <c:v>3.8767713140769078E-4</c:v>
                </c:pt>
                <c:pt idx="60">
                  <c:v>4.1400410592320569E-4</c:v>
                </c:pt>
                <c:pt idx="61">
                  <c:v>5.6868569662387488E-4</c:v>
                </c:pt>
                <c:pt idx="62">
                  <c:v>7.603546725318994E-4</c:v>
                </c:pt>
                <c:pt idx="63">
                  <c:v>1.2418988341562776E-3</c:v>
                </c:pt>
                <c:pt idx="64">
                  <c:v>1.8349026205556839E-3</c:v>
                </c:pt>
                <c:pt idx="65">
                  <c:v>2.513986414825157E-3</c:v>
                </c:pt>
                <c:pt idx="66">
                  <c:v>3.6451027580879677E-3</c:v>
                </c:pt>
                <c:pt idx="67">
                  <c:v>5.7075983072438601E-3</c:v>
                </c:pt>
                <c:pt idx="68">
                  <c:v>7.8856655001792245E-3</c:v>
                </c:pt>
                <c:pt idx="69">
                  <c:v>1.0108970485635586E-2</c:v>
                </c:pt>
                <c:pt idx="70">
                  <c:v>1.2347794769803137E-2</c:v>
                </c:pt>
                <c:pt idx="71">
                  <c:v>1.4589922846299022E-2</c:v>
                </c:pt>
                <c:pt idx="72">
                  <c:v>1.6830411243973206E-2</c:v>
                </c:pt>
                <c:pt idx="73">
                  <c:v>1.9067317301298507E-2</c:v>
                </c:pt>
                <c:pt idx="74">
                  <c:v>2.3527702784813948E-2</c:v>
                </c:pt>
                <c:pt idx="75">
                  <c:v>2.9297745185179379E-2</c:v>
                </c:pt>
                <c:pt idx="76">
                  <c:v>6.1100329591652541E-2</c:v>
                </c:pt>
                <c:pt idx="77">
                  <c:v>0.12176055139391748</c:v>
                </c:pt>
                <c:pt idx="78">
                  <c:v>0.23219229360545318</c:v>
                </c:pt>
                <c:pt idx="79">
                  <c:v>0.41575035306694436</c:v>
                </c:pt>
                <c:pt idx="80">
                  <c:v>0.52168451793433146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F0-4002-A141-B176B4DFD928}"/>
            </c:ext>
          </c:extLst>
        </c:ser>
        <c:ser>
          <c:idx val="2"/>
          <c:order val="2"/>
          <c:tx>
            <c:strRef>
              <c:f>'Ac227 Dose 1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power'!$G$475:$G$555</c:f>
              <c:numCache>
                <c:formatCode>0.00E+00</c:formatCode>
                <c:ptCount val="81"/>
                <c:pt idx="0">
                  <c:v>9.6427968897018927E-8</c:v>
                </c:pt>
                <c:pt idx="1">
                  <c:v>2.4998156738034848E-7</c:v>
                </c:pt>
                <c:pt idx="2">
                  <c:v>3.6444631758373407E-7</c:v>
                </c:pt>
                <c:pt idx="3">
                  <c:v>4.7734019232614354E-7</c:v>
                </c:pt>
                <c:pt idx="4">
                  <c:v>1.0654063877146743E-6</c:v>
                </c:pt>
                <c:pt idx="5">
                  <c:v>1.7155979048326719E-6</c:v>
                </c:pt>
                <c:pt idx="6">
                  <c:v>2.4311092500804688E-6</c:v>
                </c:pt>
                <c:pt idx="7">
                  <c:v>3.2092480900797006E-6</c:v>
                </c:pt>
                <c:pt idx="8">
                  <c:v>4.0496985747810801E-6</c:v>
                </c:pt>
                <c:pt idx="9">
                  <c:v>4.9539394446672803E-6</c:v>
                </c:pt>
                <c:pt idx="10">
                  <c:v>5.9229418932301659E-6</c:v>
                </c:pt>
                <c:pt idx="11">
                  <c:v>6.9557311050971147E-6</c:v>
                </c:pt>
                <c:pt idx="12">
                  <c:v>8.7331026996870598E-6</c:v>
                </c:pt>
                <c:pt idx="13">
                  <c:v>1.0651678624954735E-5</c:v>
                </c:pt>
                <c:pt idx="14">
                  <c:v>1.2688000941279963E-5</c:v>
                </c:pt>
                <c:pt idx="15">
                  <c:v>1.5645494852653432E-5</c:v>
                </c:pt>
                <c:pt idx="16">
                  <c:v>1.8465601927147828E-5</c:v>
                </c:pt>
                <c:pt idx="17">
                  <c:v>2.1386573569771761E-5</c:v>
                </c:pt>
                <c:pt idx="18">
                  <c:v>2.4385436645642442E-5</c:v>
                </c:pt>
                <c:pt idx="19">
                  <c:v>2.7442393994110536E-5</c:v>
                </c:pt>
                <c:pt idx="20">
                  <c:v>3.0540847912439272E-5</c:v>
                </c:pt>
                <c:pt idx="21">
                  <c:v>3.3667381185045268E-5</c:v>
                </c:pt>
                <c:pt idx="22">
                  <c:v>3.6811701271163823E-5</c:v>
                </c:pt>
                <c:pt idx="23">
                  <c:v>3.9966552978706611E-5</c:v>
                </c:pt>
                <c:pt idx="24">
                  <c:v>4.3127604580220179E-5</c:v>
                </c:pt>
                <c:pt idx="25">
                  <c:v>4.6293311937123795E-5</c:v>
                </c:pt>
                <c:pt idx="26">
                  <c:v>4.9464764809762321E-5</c:v>
                </c:pt>
                <c:pt idx="27">
                  <c:v>5.2645519118781803E-5</c:v>
                </c:pt>
                <c:pt idx="28">
                  <c:v>5.5841418528839606E-5</c:v>
                </c:pt>
                <c:pt idx="29">
                  <c:v>5.9060408341026432E-5</c:v>
                </c:pt>
                <c:pt idx="30">
                  <c:v>6.2312344314850403E-5</c:v>
                </c:pt>
                <c:pt idx="31">
                  <c:v>6.5608798699307049E-5</c:v>
                </c:pt>
                <c:pt idx="32">
                  <c:v>6.8958665449085537E-5</c:v>
                </c:pt>
                <c:pt idx="33">
                  <c:v>7.2363529100635197E-5</c:v>
                </c:pt>
                <c:pt idx="34">
                  <c:v>7.582138640578941E-5</c:v>
                </c:pt>
                <c:pt idx="35">
                  <c:v>7.9330698393389074E-5</c:v>
                </c:pt>
                <c:pt idx="36">
                  <c:v>8.2890382954124467E-5</c:v>
                </c:pt>
                <c:pt idx="37">
                  <c:v>8.6499806039952245E-5</c:v>
                </c:pt>
                <c:pt idx="38">
                  <c:v>9.0158771722380159E-5</c:v>
                </c:pt>
                <c:pt idx="39">
                  <c:v>9.3867511330910123E-5</c:v>
                </c:pt>
                <c:pt idx="40">
                  <c:v>9.7626671865639109E-5</c:v>
                </c:pt>
                <c:pt idx="41">
                  <c:v>1.0143730385604955E-4</c:v>
                </c:pt>
                <c:pt idx="42">
                  <c:v>1.0530084881680726E-4</c:v>
                </c:pt>
                <c:pt idx="43">
                  <c:v>1.0921912643212791E-4</c:v>
                </c:pt>
                <c:pt idx="44">
                  <c:v>1.1319282702007065E-4</c:v>
                </c:pt>
                <c:pt idx="45">
                  <c:v>1.172259821911727E-4</c:v>
                </c:pt>
                <c:pt idx="46">
                  <c:v>1.2132296271518119E-4</c:v>
                </c:pt>
                <c:pt idx="47">
                  <c:v>1.2548547648528384E-4</c:v>
                </c:pt>
                <c:pt idx="48">
                  <c:v>1.2974766676669016E-4</c:v>
                </c:pt>
                <c:pt idx="49">
                  <c:v>1.3414237974525216E-4</c:v>
                </c:pt>
                <c:pt idx="50">
                  <c:v>1.386703651130789E-4</c:v>
                </c:pt>
                <c:pt idx="51">
                  <c:v>1.433323358836127E-4</c:v>
                </c:pt>
                <c:pt idx="52">
                  <c:v>1.6333604568333186E-4</c:v>
                </c:pt>
                <c:pt idx="53">
                  <c:v>1.8553089634918847E-4</c:v>
                </c:pt>
                <c:pt idx="54">
                  <c:v>2.0994658066509671E-4</c:v>
                </c:pt>
                <c:pt idx="55">
                  <c:v>2.3660524171852004E-4</c:v>
                </c:pt>
                <c:pt idx="56">
                  <c:v>2.6551078791477113E-4</c:v>
                </c:pt>
                <c:pt idx="57">
                  <c:v>2.9668352402469203E-4</c:v>
                </c:pt>
                <c:pt idx="58">
                  <c:v>3.3013803609525358E-4</c:v>
                </c:pt>
                <c:pt idx="59">
                  <c:v>3.6586103589435166E-4</c:v>
                </c:pt>
                <c:pt idx="60">
                  <c:v>4.0385712793151605E-4</c:v>
                </c:pt>
                <c:pt idx="61">
                  <c:v>6.2709948923110376E-4</c:v>
                </c:pt>
                <c:pt idx="62">
                  <c:v>9.0372345318026723E-4</c:v>
                </c:pt>
                <c:pt idx="63">
                  <c:v>1.598706322338151E-3</c:v>
                </c:pt>
                <c:pt idx="64">
                  <c:v>2.454551965867773E-3</c:v>
                </c:pt>
                <c:pt idx="65">
                  <c:v>3.4346315543067659E-3</c:v>
                </c:pt>
                <c:pt idx="66">
                  <c:v>5.0671017288810207E-3</c:v>
                </c:pt>
                <c:pt idx="67">
                  <c:v>8.0437738362584329E-3</c:v>
                </c:pt>
                <c:pt idx="68">
                  <c:v>1.1187243340402549E-2</c:v>
                </c:pt>
                <c:pt idx="69">
                  <c:v>1.4396001749170818E-2</c:v>
                </c:pt>
                <c:pt idx="70">
                  <c:v>1.7627158200746285E-2</c:v>
                </c:pt>
                <c:pt idx="71">
                  <c:v>2.0863082811204012E-2</c:v>
                </c:pt>
                <c:pt idx="72">
                  <c:v>2.4096640974754439E-2</c:v>
                </c:pt>
                <c:pt idx="73">
                  <c:v>2.7325028968313462E-2</c:v>
                </c:pt>
                <c:pt idx="74">
                  <c:v>3.376242713014968E-2</c:v>
                </c:pt>
                <c:pt idx="75">
                  <c:v>4.2089972020407568E-2</c:v>
                </c:pt>
                <c:pt idx="76">
                  <c:v>8.7988672739547524E-2</c:v>
                </c:pt>
                <c:pt idx="77">
                  <c:v>0.17553581452127326</c:v>
                </c:pt>
                <c:pt idx="78">
                  <c:v>0.33491510964009408</c:v>
                </c:pt>
                <c:pt idx="79">
                  <c:v>0.59983309014529551</c:v>
                </c:pt>
                <c:pt idx="80">
                  <c:v>0.75272131039291046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F0-4002-A141-B176B4DFD928}"/>
            </c:ext>
          </c:extLst>
        </c:ser>
        <c:ser>
          <c:idx val="3"/>
          <c:order val="3"/>
          <c:tx>
            <c:strRef>
              <c:f>'Ac227 Dose 1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power'!$H$475:$H$555</c:f>
              <c:numCache>
                <c:formatCode>0.00E+00</c:formatCode>
                <c:ptCount val="81"/>
                <c:pt idx="0">
                  <c:v>1.5723480244336152E-7</c:v>
                </c:pt>
                <c:pt idx="1">
                  <c:v>4.0353023839493168E-7</c:v>
                </c:pt>
                <c:pt idx="2">
                  <c:v>5.8121669587926566E-7</c:v>
                </c:pt>
                <c:pt idx="3">
                  <c:v>7.510113195358761E-7</c:v>
                </c:pt>
                <c:pt idx="4">
                  <c:v>1.6200385976097488E-6</c:v>
                </c:pt>
                <c:pt idx="5">
                  <c:v>2.5963750830956941E-6</c:v>
                </c:pt>
                <c:pt idx="6">
                  <c:v>3.7060772210642596E-6</c:v>
                </c:pt>
                <c:pt idx="7">
                  <c:v>4.9491161695171029E-6</c:v>
                </c:pt>
                <c:pt idx="8">
                  <c:v>6.3243540202761273E-6</c:v>
                </c:pt>
                <c:pt idx="9">
                  <c:v>7.8268577827550392E-6</c:v>
                </c:pt>
                <c:pt idx="10">
                  <c:v>9.4437426790631804E-6</c:v>
                </c:pt>
                <c:pt idx="11">
                  <c:v>1.1157444896253371E-5</c:v>
                </c:pt>
                <c:pt idx="12">
                  <c:v>1.4069056873953772E-5</c:v>
                </c:pt>
                <c:pt idx="13">
                  <c:v>1.7159543006808937E-5</c:v>
                </c:pt>
                <c:pt idx="14">
                  <c:v>2.0379136184366273E-5</c:v>
                </c:pt>
                <c:pt idx="15">
                  <c:v>2.4939797059659444E-5</c:v>
                </c:pt>
                <c:pt idx="16">
                  <c:v>2.9158123257883424E-5</c:v>
                </c:pt>
                <c:pt idx="17">
                  <c:v>3.33868293904547E-5</c:v>
                </c:pt>
                <c:pt idx="18">
                  <c:v>3.7573223079087498E-5</c:v>
                </c:pt>
                <c:pt idx="19">
                  <c:v>4.1672450001030908E-5</c:v>
                </c:pt>
                <c:pt idx="20">
                  <c:v>4.5647828330711319E-5</c:v>
                </c:pt>
                <c:pt idx="21">
                  <c:v>4.947108939443224E-5</c:v>
                </c:pt>
                <c:pt idx="22">
                  <c:v>5.3122534011624929E-5</c:v>
                </c:pt>
                <c:pt idx="23">
                  <c:v>5.6591113818894652E-5</c:v>
                </c:pt>
                <c:pt idx="24">
                  <c:v>5.9874446506363705E-5</c:v>
                </c:pt>
                <c:pt idx="25">
                  <c:v>6.297877344217663E-5</c:v>
                </c:pt>
                <c:pt idx="26">
                  <c:v>6.5918867653819683E-5</c:v>
                </c:pt>
                <c:pt idx="27">
                  <c:v>6.8717899555558148E-5</c:v>
                </c:pt>
                <c:pt idx="28">
                  <c:v>7.1407267219545688E-5</c:v>
                </c:pt>
                <c:pt idx="29">
                  <c:v>7.4026397383669128E-5</c:v>
                </c:pt>
                <c:pt idx="30">
                  <c:v>7.6622522790695418E-5</c:v>
                </c:pt>
                <c:pt idx="31">
                  <c:v>7.9250440872617901E-5</c:v>
                </c:pt>
                <c:pt idx="32">
                  <c:v>8.1955490492693821E-5</c:v>
                </c:pt>
                <c:pt idx="33">
                  <c:v>8.4754324529543276E-5</c:v>
                </c:pt>
                <c:pt idx="34">
                  <c:v>8.764821614506811E-5</c:v>
                </c:pt>
                <c:pt idx="35">
                  <c:v>9.063869154150968E-5</c:v>
                </c:pt>
                <c:pt idx="36">
                  <c:v>9.3727524817987861E-5</c:v>
                </c:pt>
                <c:pt idx="37">
                  <c:v>9.6916732198659524E-5</c:v>
                </c:pt>
                <c:pt idx="38">
                  <c:v>1.0020856575523308E-4</c:v>
                </c:pt>
                <c:pt idx="39">
                  <c:v>1.036055067354594E-4</c:v>
                </c:pt>
                <c:pt idx="40">
                  <c:v>1.0711025859403336E-4</c:v>
                </c:pt>
                <c:pt idx="41">
                  <c:v>1.1072573981111952E-4</c:v>
                </c:pt>
                <c:pt idx="42">
                  <c:v>1.1445507657259501E-4</c:v>
                </c:pt>
                <c:pt idx="43">
                  <c:v>1.18301595376094E-4</c:v>
                </c:pt>
                <c:pt idx="44">
                  <c:v>1.2226731201165706E-4</c:v>
                </c:pt>
                <c:pt idx="45">
                  <c:v>1.2635743499771345E-4</c:v>
                </c:pt>
                <c:pt idx="46">
                  <c:v>1.3057735104999029E-4</c:v>
                </c:pt>
                <c:pt idx="47">
                  <c:v>1.3492961065223998E-4</c:v>
                </c:pt>
                <c:pt idx="48">
                  <c:v>1.394186624105982E-4</c:v>
                </c:pt>
                <c:pt idx="49">
                  <c:v>1.4404729058563692E-4</c:v>
                </c:pt>
                <c:pt idx="50">
                  <c:v>1.4881628477295326E-4</c:v>
                </c:pt>
                <c:pt idx="51">
                  <c:v>1.5372639593720056E-4</c:v>
                </c:pt>
                <c:pt idx="52">
                  <c:v>1.7479483322444629E-4</c:v>
                </c:pt>
                <c:pt idx="53">
                  <c:v>1.9817103814019394E-4</c:v>
                </c:pt>
                <c:pt idx="54">
                  <c:v>2.2388628391136202E-4</c:v>
                </c:pt>
                <c:pt idx="55">
                  <c:v>2.5196389222448978E-4</c:v>
                </c:pt>
                <c:pt idx="56">
                  <c:v>2.8240797951563064E-4</c:v>
                </c:pt>
                <c:pt idx="57">
                  <c:v>3.1523993130754024E-4</c:v>
                </c:pt>
                <c:pt idx="58">
                  <c:v>3.5047511001143881E-4</c:v>
                </c:pt>
                <c:pt idx="59">
                  <c:v>3.880995201091176E-4</c:v>
                </c:pt>
                <c:pt idx="60">
                  <c:v>4.2811801119203928E-4</c:v>
                </c:pt>
                <c:pt idx="61">
                  <c:v>6.6324278234639023E-4</c:v>
                </c:pt>
                <c:pt idx="62">
                  <c:v>9.5459047209812313E-4</c:v>
                </c:pt>
                <c:pt idx="63">
                  <c:v>1.6865648479095813E-3</c:v>
                </c:pt>
                <c:pt idx="64">
                  <c:v>2.5879641607770101E-3</c:v>
                </c:pt>
                <c:pt idx="65">
                  <c:v>3.6202099567956276E-3</c:v>
                </c:pt>
                <c:pt idx="66">
                  <c:v>5.3395708073914324E-3</c:v>
                </c:pt>
                <c:pt idx="67">
                  <c:v>8.4746807568396622E-3</c:v>
                </c:pt>
                <c:pt idx="68">
                  <c:v>1.1785466144926003E-2</c:v>
                </c:pt>
                <c:pt idx="69">
                  <c:v>1.5165015537609442E-2</c:v>
                </c:pt>
                <c:pt idx="70">
                  <c:v>1.8568155142556764E-2</c:v>
                </c:pt>
                <c:pt idx="71">
                  <c:v>2.1976316698801738E-2</c:v>
                </c:pt>
                <c:pt idx="72">
                  <c:v>2.5381985850449804E-2</c:v>
                </c:pt>
                <c:pt idx="73">
                  <c:v>2.8782209642046211E-2</c:v>
                </c:pt>
                <c:pt idx="74">
                  <c:v>3.5562247986112835E-2</c:v>
                </c:pt>
                <c:pt idx="75">
                  <c:v>4.4333038956075072E-2</c:v>
                </c:pt>
                <c:pt idx="76">
                  <c:v>9.2674766932994479E-2</c:v>
                </c:pt>
                <c:pt idx="77">
                  <c:v>0.18488173677874753</c:v>
                </c:pt>
                <c:pt idx="78">
                  <c:v>0.35274423417127854</c:v>
                </c:pt>
                <c:pt idx="79">
                  <c:v>0.63176287193495884</c:v>
                </c:pt>
                <c:pt idx="80">
                  <c:v>0.79278879725060747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F0-4002-A141-B176B4DFD928}"/>
            </c:ext>
          </c:extLst>
        </c:ser>
        <c:ser>
          <c:idx val="4"/>
          <c:order val="4"/>
          <c:tx>
            <c:strRef>
              <c:f>'Ac227 Dose 1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power'!$I$475:$I$555</c:f>
              <c:numCache>
                <c:formatCode>0.00E+00</c:formatCode>
                <c:ptCount val="81"/>
                <c:pt idx="0">
                  <c:v>1.3325859324197677E-7</c:v>
                </c:pt>
                <c:pt idx="1">
                  <c:v>3.5091332358625304E-7</c:v>
                </c:pt>
                <c:pt idx="2">
                  <c:v>5.2099421535140363E-7</c:v>
                </c:pt>
                <c:pt idx="3">
                  <c:v>6.9600291908776308E-7</c:v>
                </c:pt>
                <c:pt idx="4">
                  <c:v>1.6465491580288307E-6</c:v>
                </c:pt>
                <c:pt idx="5">
                  <c:v>2.7199021258740126E-6</c:v>
                </c:pt>
                <c:pt idx="6">
                  <c:v>3.9062296698434381E-6</c:v>
                </c:pt>
                <c:pt idx="7">
                  <c:v>5.2012638686293864E-6</c:v>
                </c:pt>
                <c:pt idx="8">
                  <c:v>6.604830619947929E-6</c:v>
                </c:pt>
                <c:pt idx="9">
                  <c:v>8.1201481424874809E-6</c:v>
                </c:pt>
                <c:pt idx="10">
                  <c:v>9.7504842665042467E-6</c:v>
                </c:pt>
                <c:pt idx="11">
                  <c:v>1.1496446049041461E-5</c:v>
                </c:pt>
                <c:pt idx="12">
                  <c:v>1.4523038758191795E-5</c:v>
                </c:pt>
                <c:pt idx="13">
                  <c:v>1.782139757949218E-5</c:v>
                </c:pt>
                <c:pt idx="14">
                  <c:v>2.1359282135860895E-5</c:v>
                </c:pt>
                <c:pt idx="15">
                  <c:v>2.6570071881112449E-5</c:v>
                </c:pt>
                <c:pt idx="16">
                  <c:v>3.1622329329858228E-5</c:v>
                </c:pt>
                <c:pt idx="17">
                  <c:v>3.6946802852369765E-5</c:v>
                </c:pt>
                <c:pt idx="18">
                  <c:v>4.2515506797461821E-5</c:v>
                </c:pt>
                <c:pt idx="19">
                  <c:v>4.8303928512892253E-5</c:v>
                </c:pt>
                <c:pt idx="20">
                  <c:v>5.4290702099660335E-5</c:v>
                </c:pt>
                <c:pt idx="21">
                  <c:v>6.0457226843198184E-5</c:v>
                </c:pt>
                <c:pt idx="22">
                  <c:v>6.6787241336441956E-5</c:v>
                </c:pt>
                <c:pt idx="23">
                  <c:v>7.3266363353258749E-5</c:v>
                </c:pt>
                <c:pt idx="24">
                  <c:v>7.9881604479752985E-5</c:v>
                </c:pt>
                <c:pt idx="25">
                  <c:v>8.6620867491267413E-5</c:v>
                </c:pt>
                <c:pt idx="26">
                  <c:v>9.3472433506029375E-5</c:v>
                </c:pt>
                <c:pt idx="27">
                  <c:v>1.0042444499662905E-4</c:v>
                </c:pt>
                <c:pt idx="28">
                  <c:v>1.0746438987151581E-4</c:v>
                </c:pt>
                <c:pt idx="29">
                  <c:v>1.145785910282349E-4</c:v>
                </c:pt>
                <c:pt idx="30">
                  <c:v>1.2175170504006268E-4</c:v>
                </c:pt>
                <c:pt idx="31">
                  <c:v>1.289662329725642E-4</c:v>
                </c:pt>
                <c:pt idx="32">
                  <c:v>1.3620619150642461E-4</c:v>
                </c:pt>
                <c:pt idx="33">
                  <c:v>1.4346257363599107E-4</c:v>
                </c:pt>
                <c:pt idx="34">
                  <c:v>1.5073156876141644E-4</c:v>
                </c:pt>
                <c:pt idx="35">
                  <c:v>1.5801121400245451E-4</c:v>
                </c:pt>
                <c:pt idx="36">
                  <c:v>1.6530135115670245E-4</c:v>
                </c:pt>
                <c:pt idx="37">
                  <c:v>1.7260357972383018E-4</c:v>
                </c:pt>
                <c:pt idx="38">
                  <c:v>1.7992120684622812E-4</c:v>
                </c:pt>
                <c:pt idx="39">
                  <c:v>1.8725919492331136E-4</c:v>
                </c:pt>
                <c:pt idx="40">
                  <c:v>1.9462410755856466E-4</c:v>
                </c:pt>
                <c:pt idx="41">
                  <c:v>2.0202405441534463E-4</c:v>
                </c:pt>
                <c:pt idx="42">
                  <c:v>2.0946863547973115E-4</c:v>
                </c:pt>
                <c:pt idx="43">
                  <c:v>2.1696888515864424E-4</c:v>
                </c:pt>
                <c:pt idx="44">
                  <c:v>2.245343778128562E-4</c:v>
                </c:pt>
                <c:pt idx="45">
                  <c:v>2.3218168886610449E-4</c:v>
                </c:pt>
                <c:pt idx="46">
                  <c:v>2.3992866284777624E-4</c:v>
                </c:pt>
                <c:pt idx="47">
                  <c:v>2.4778868241910867E-4</c:v>
                </c:pt>
                <c:pt idx="48">
                  <c:v>2.5583414353318022E-4</c:v>
                </c:pt>
                <c:pt idx="49">
                  <c:v>2.6412975917727106E-4</c:v>
                </c:pt>
                <c:pt idx="50">
                  <c:v>2.7267694449672022E-4</c:v>
                </c:pt>
                <c:pt idx="51">
                  <c:v>2.814770454009183E-4</c:v>
                </c:pt>
                <c:pt idx="52">
                  <c:v>3.1923675548071112E-4</c:v>
                </c:pt>
                <c:pt idx="53">
                  <c:v>3.6113254055247855E-4</c:v>
                </c:pt>
                <c:pt idx="54">
                  <c:v>4.072204497652678E-4</c:v>
                </c:pt>
                <c:pt idx="55">
                  <c:v>4.5754228119409911E-4</c:v>
                </c:pt>
                <c:pt idx="56">
                  <c:v>5.1210541248306745E-4</c:v>
                </c:pt>
                <c:pt idx="57">
                  <c:v>5.7094817163572359E-4</c:v>
                </c:pt>
                <c:pt idx="58">
                  <c:v>6.3409809179018747E-4</c:v>
                </c:pt>
                <c:pt idx="59">
                  <c:v>7.0153008960958084E-4</c:v>
                </c:pt>
                <c:pt idx="60">
                  <c:v>7.7325285672893756E-4</c:v>
                </c:pt>
                <c:pt idx="61">
                  <c:v>1.1946530332261557E-3</c:v>
                </c:pt>
                <c:pt idx="62">
                  <c:v>1.7168182108068721E-3</c:v>
                </c:pt>
                <c:pt idx="63">
                  <c:v>3.028692453763181E-3</c:v>
                </c:pt>
                <c:pt idx="64">
                  <c:v>4.6442169587820421E-3</c:v>
                </c:pt>
                <c:pt idx="65">
                  <c:v>6.4942498519356207E-3</c:v>
                </c:pt>
                <c:pt idx="66">
                  <c:v>9.5757582882706662E-3</c:v>
                </c:pt>
                <c:pt idx="67">
                  <c:v>1.5194629832725633E-2</c:v>
                </c:pt>
                <c:pt idx="68">
                  <c:v>2.1128354042362903E-2</c:v>
                </c:pt>
                <c:pt idx="69">
                  <c:v>2.7185319897410857E-2</c:v>
                </c:pt>
                <c:pt idx="70">
                  <c:v>3.3284565090202778E-2</c:v>
                </c:pt>
                <c:pt idx="71">
                  <c:v>3.9392810828334096E-2</c:v>
                </c:pt>
                <c:pt idx="72">
                  <c:v>4.5496589577590174E-2</c:v>
                </c:pt>
                <c:pt idx="73">
                  <c:v>5.159060893111949E-2</c:v>
                </c:pt>
                <c:pt idx="74">
                  <c:v>6.3742069369849677E-2</c:v>
                </c:pt>
                <c:pt idx="75">
                  <c:v>7.9461437621083375E-2</c:v>
                </c:pt>
                <c:pt idx="76">
                  <c:v>0.16610144837640006</c:v>
                </c:pt>
                <c:pt idx="77">
                  <c:v>0.33135852944237765</c:v>
                </c:pt>
                <c:pt idx="78">
                  <c:v>0.63220852360160606</c:v>
                </c:pt>
                <c:pt idx="79">
                  <c:v>1.1322770728334612</c:v>
                </c:pt>
                <c:pt idx="80">
                  <c:v>1.4208742844989941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F0-4002-A141-B176B4DFD928}"/>
            </c:ext>
          </c:extLst>
        </c:ser>
        <c:ser>
          <c:idx val="5"/>
          <c:order val="5"/>
          <c:tx>
            <c:strRef>
              <c:f>'Ac227 Dose 1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power'!$J$475:$J$555</c:f>
              <c:numCache>
                <c:formatCode>0.00E+00</c:formatCode>
                <c:ptCount val="81"/>
                <c:pt idx="0">
                  <c:v>5.0269983795787019E-7</c:v>
                </c:pt>
                <c:pt idx="1">
                  <c:v>1.3191894044586007E-6</c:v>
                </c:pt>
                <c:pt idx="2">
                  <c:v>1.9506846495151048E-6</c:v>
                </c:pt>
                <c:pt idx="3">
                  <c:v>2.5955205100271318E-6</c:v>
                </c:pt>
                <c:pt idx="4">
                  <c:v>6.2586286704882456E-6</c:v>
                </c:pt>
                <c:pt idx="5">
                  <c:v>1.0900749419878829E-5</c:v>
                </c:pt>
                <c:pt idx="6">
                  <c:v>1.6838636079363636E-5</c:v>
                </c:pt>
                <c:pt idx="7">
                  <c:v>2.4341429812838362E-5</c:v>
                </c:pt>
                <c:pt idx="8">
                  <c:v>3.361992535068226E-5</c:v>
                </c:pt>
                <c:pt idx="9">
                  <c:v>4.47492511611831E-5</c:v>
                </c:pt>
                <c:pt idx="10">
                  <c:v>5.7619370754814225E-5</c:v>
                </c:pt>
                <c:pt idx="11">
                  <c:v>7.2020202633563281E-5</c:v>
                </c:pt>
                <c:pt idx="12">
                  <c:v>9.8131378305123921E-5</c:v>
                </c:pt>
                <c:pt idx="13">
                  <c:v>1.2812760559826819E-4</c:v>
                </c:pt>
                <c:pt idx="14">
                  <c:v>1.6200297633413418E-4</c:v>
                </c:pt>
                <c:pt idx="15">
                  <c:v>2.149844289575838E-4</c:v>
                </c:pt>
                <c:pt idx="16">
                  <c:v>2.6969211697871912E-4</c:v>
                </c:pt>
                <c:pt idx="17">
                  <c:v>3.3077644815239287E-4</c:v>
                </c:pt>
                <c:pt idx="18">
                  <c:v>3.9829870546882154E-4</c:v>
                </c:pt>
                <c:pt idx="19">
                  <c:v>4.7229629121117581E-4</c:v>
                </c:pt>
                <c:pt idx="20">
                  <c:v>5.5278357492443211E-4</c:v>
                </c:pt>
                <c:pt idx="21">
                  <c:v>6.3975281347325723E-4</c:v>
                </c:pt>
                <c:pt idx="22">
                  <c:v>7.3317512415031782E-4</c:v>
                </c:pt>
                <c:pt idx="23">
                  <c:v>8.3300149446434684E-4</c:v>
                </c:pt>
                <c:pt idx="24">
                  <c:v>9.39163813849897E-4</c:v>
                </c:pt>
                <c:pt idx="25">
                  <c:v>1.0515759143373542E-3</c:v>
                </c:pt>
                <c:pt idx="26">
                  <c:v>1.1701346093650853E-3</c:v>
                </c:pt>
                <c:pt idx="27">
                  <c:v>1.2947207213712874E-3</c:v>
                </c:pt>
                <c:pt idx="28">
                  <c:v>1.425200090445044E-3</c:v>
                </c:pt>
                <c:pt idx="29">
                  <c:v>1.5614245577149158E-3</c:v>
                </c:pt>
                <c:pt idx="30">
                  <c:v>1.7032329184193599E-3</c:v>
                </c:pt>
                <c:pt idx="31">
                  <c:v>1.8504518408073421E-3</c:v>
                </c:pt>
                <c:pt idx="32">
                  <c:v>2.0028624843315226E-3</c:v>
                </c:pt>
                <c:pt idx="33">
                  <c:v>2.1601658270231131E-3</c:v>
                </c:pt>
                <c:pt idx="34">
                  <c:v>2.3220165130450878E-3</c:v>
                </c:pt>
                <c:pt idx="35">
                  <c:v>2.4880587653330747E-3</c:v>
                </c:pt>
                <c:pt idx="36">
                  <c:v>2.6579287822203717E-3</c:v>
                </c:pt>
                <c:pt idx="37">
                  <c:v>2.8312570266496922E-3</c:v>
                </c:pt>
                <c:pt idx="38">
                  <c:v>3.0076704058962997E-3</c:v>
                </c:pt>
                <c:pt idx="39">
                  <c:v>3.1867943412567214E-3</c:v>
                </c:pt>
                <c:pt idx="40">
                  <c:v>3.368254728174036E-3</c:v>
                </c:pt>
                <c:pt idx="41">
                  <c:v>3.5516797882487712E-3</c:v>
                </c:pt>
                <c:pt idx="42">
                  <c:v>3.736701815333027E-3</c:v>
                </c:pt>
                <c:pt idx="43">
                  <c:v>3.9229588185052573E-3</c:v>
                </c:pt>
                <c:pt idx="44">
                  <c:v>4.110026085680815E-3</c:v>
                </c:pt>
                <c:pt idx="45">
                  <c:v>4.2976275691318407E-3</c:v>
                </c:pt>
                <c:pt idx="46">
                  <c:v>4.4854972809321905E-3</c:v>
                </c:pt>
                <c:pt idx="47">
                  <c:v>4.673240600110715E-3</c:v>
                </c:pt>
                <c:pt idx="48">
                  <c:v>4.8637948852580104E-3</c:v>
                </c:pt>
                <c:pt idx="49">
                  <c:v>5.0602740039192989E-3</c:v>
                </c:pt>
                <c:pt idx="50">
                  <c:v>5.2627114733790024E-3</c:v>
                </c:pt>
                <c:pt idx="51">
                  <c:v>5.4711391710892841E-3</c:v>
                </c:pt>
                <c:pt idx="52">
                  <c:v>6.3654663525406323E-3</c:v>
                </c:pt>
                <c:pt idx="53">
                  <c:v>7.3577552048318118E-3</c:v>
                </c:pt>
                <c:pt idx="54">
                  <c:v>8.4493332349109464E-3</c:v>
                </c:pt>
                <c:pt idx="55">
                  <c:v>9.6411904173976486E-3</c:v>
                </c:pt>
                <c:pt idx="56">
                  <c:v>1.0933501489535273E-2</c:v>
                </c:pt>
                <c:pt idx="57">
                  <c:v>1.2327174238362274E-2</c:v>
                </c:pt>
                <c:pt idx="58">
                  <c:v>1.3822860777831842E-2</c:v>
                </c:pt>
                <c:pt idx="59">
                  <c:v>1.5419967016783727E-2</c:v>
                </c:pt>
                <c:pt idx="60">
                  <c:v>1.7118698813934689E-2</c:v>
                </c:pt>
                <c:pt idx="61">
                  <c:v>2.7099433075756803E-2</c:v>
                </c:pt>
                <c:pt idx="62">
                  <c:v>3.9466755561310359E-2</c:v>
                </c:pt>
                <c:pt idx="63">
                  <c:v>7.0538095665417827E-2</c:v>
                </c:pt>
                <c:pt idx="64">
                  <c:v>0.1088012993310703</c:v>
                </c:pt>
                <c:pt idx="65">
                  <c:v>0.15261876242678807</c:v>
                </c:pt>
                <c:pt idx="66">
                  <c:v>0.22560334701873616</c:v>
                </c:pt>
                <c:pt idx="67">
                  <c:v>0.35868460057366724</c:v>
                </c:pt>
                <c:pt idx="68">
                  <c:v>0.49922304318089517</c:v>
                </c:pt>
                <c:pt idx="69">
                  <c:v>0.64268042645648771</c:v>
                </c:pt>
                <c:pt idx="70">
                  <c:v>0.78713918291207263</c:v>
                </c:pt>
                <c:pt idx="71">
                  <c:v>0.93181111453049381</c:v>
                </c:pt>
                <c:pt idx="72">
                  <c:v>1.0763772468839861</c:v>
                </c:pt>
                <c:pt idx="73">
                  <c:v>1.2207122309353717</c:v>
                </c:pt>
                <c:pt idx="74">
                  <c:v>1.5085158539431351</c:v>
                </c:pt>
                <c:pt idx="75">
                  <c:v>1.8808242819637453</c:v>
                </c:pt>
                <c:pt idx="76">
                  <c:v>3.9328664310157029</c:v>
                </c:pt>
                <c:pt idx="77">
                  <c:v>7.8469298391377098</c:v>
                </c:pt>
                <c:pt idx="78">
                  <c:v>14.972469912075518</c:v>
                </c:pt>
                <c:pt idx="79">
                  <c:v>26.816440515184659</c:v>
                </c:pt>
                <c:pt idx="80">
                  <c:v>33.651777183240199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F0-4002-A141-B176B4DFD928}"/>
            </c:ext>
          </c:extLst>
        </c:ser>
        <c:ser>
          <c:idx val="6"/>
          <c:order val="6"/>
          <c:tx>
            <c:strRef>
              <c:f>'Ac227 Dose 1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power'!$K$475:$K$555</c:f>
              <c:numCache>
                <c:formatCode>0.00E+00</c:formatCode>
                <c:ptCount val="81"/>
                <c:pt idx="0">
                  <c:v>1.9144204404064273E-7</c:v>
                </c:pt>
                <c:pt idx="1">
                  <c:v>5.1291654942197275E-7</c:v>
                </c:pt>
                <c:pt idx="2">
                  <c:v>7.761925535482702E-7</c:v>
                </c:pt>
                <c:pt idx="3">
                  <c:v>1.0581413935136105E-6</c:v>
                </c:pt>
                <c:pt idx="4">
                  <c:v>2.7718221403418893E-6</c:v>
                </c:pt>
                <c:pt idx="5">
                  <c:v>5.0478746038136809E-6</c:v>
                </c:pt>
                <c:pt idx="6">
                  <c:v>7.9868180407756667E-6</c:v>
                </c:pt>
                <c:pt idx="7">
                  <c:v>1.1673880980419727E-5</c:v>
                </c:pt>
                <c:pt idx="8">
                  <c:v>1.616696608267398E-5</c:v>
                </c:pt>
                <c:pt idx="9">
                  <c:v>2.1472045224056088E-5</c:v>
                </c:pt>
                <c:pt idx="10">
                  <c:v>2.7530463333437083E-5</c:v>
                </c:pt>
                <c:pt idx="11">
                  <c:v>3.4252157601257243E-5</c:v>
                </c:pt>
                <c:pt idx="12">
                  <c:v>4.6314284620733995E-5</c:v>
                </c:pt>
                <c:pt idx="13">
                  <c:v>5.997742586189696E-5</c:v>
                </c:pt>
                <c:pt idx="14">
                  <c:v>7.5161511242345463E-5</c:v>
                </c:pt>
                <c:pt idx="15">
                  <c:v>9.8393594142891032E-5</c:v>
                </c:pt>
                <c:pt idx="16">
                  <c:v>1.2176568063352801E-4</c:v>
                </c:pt>
                <c:pt idx="17">
                  <c:v>1.4716102377982103E-4</c:v>
                </c:pt>
                <c:pt idx="18">
                  <c:v>1.7442843743316306E-4</c:v>
                </c:pt>
                <c:pt idx="19">
                  <c:v>2.0341057220552822E-4</c:v>
                </c:pt>
                <c:pt idx="20">
                  <c:v>2.3394960535113075E-4</c:v>
                </c:pt>
                <c:pt idx="21">
                  <c:v>2.6589288213659207E-4</c:v>
                </c:pt>
                <c:pt idx="22">
                  <c:v>2.9909845621257306E-4</c:v>
                </c:pt>
                <c:pt idx="23">
                  <c:v>3.3344048592240323E-4</c:v>
                </c:pt>
                <c:pt idx="24">
                  <c:v>3.6881445176820745E-4</c:v>
                </c:pt>
                <c:pt idx="25">
                  <c:v>4.0514216784259864E-4</c:v>
                </c:pt>
                <c:pt idx="26">
                  <c:v>4.4237656696432805E-4</c:v>
                </c:pt>
                <c:pt idx="27">
                  <c:v>4.8050624516376284E-4</c:v>
                </c:pt>
                <c:pt idx="28">
                  <c:v>5.1955975639940844E-4</c:v>
                </c:pt>
                <c:pt idx="29">
                  <c:v>5.5960965283796389E-4</c:v>
                </c:pt>
                <c:pt idx="30">
                  <c:v>6.0077626979016864E-4</c:v>
                </c:pt>
                <c:pt idx="31">
                  <c:v>6.4323125754014087E-4</c:v>
                </c:pt>
                <c:pt idx="32">
                  <c:v>6.8712795381111131E-4</c:v>
                </c:pt>
                <c:pt idx="33">
                  <c:v>7.3251186914863396E-4</c:v>
                </c:pt>
                <c:pt idx="34">
                  <c:v>7.793659711507184E-4</c:v>
                </c:pt>
                <c:pt idx="35">
                  <c:v>8.2767418265595712E-4</c:v>
                </c:pt>
                <c:pt idx="36">
                  <c:v>8.7742143593768729E-4</c:v>
                </c:pt>
                <c:pt idx="37">
                  <c:v>9.2859371593156795E-4</c:v>
                </c:pt>
                <c:pt idx="38">
                  <c:v>9.8117809362232135E-4</c:v>
                </c:pt>
                <c:pt idx="39">
                  <c:v>1.0351627506830212E-3</c:v>
                </c:pt>
                <c:pt idx="40">
                  <c:v>1.0905369963456132E-3</c:v>
                </c:pt>
                <c:pt idx="41">
                  <c:v>1.1472912774154473E-3</c:v>
                </c:pt>
                <c:pt idx="42">
                  <c:v>1.2054171822641221E-3</c:v>
                </c:pt>
                <c:pt idx="43">
                  <c:v>1.2649074395614257E-3</c:v>
                </c:pt>
                <c:pt idx="44">
                  <c:v>1.3257329481216268E-3</c:v>
                </c:pt>
                <c:pt idx="45">
                  <c:v>1.3879116601083323E-3</c:v>
                </c:pt>
                <c:pt idx="46">
                  <c:v>1.4514626392292916E-3</c:v>
                </c:pt>
                <c:pt idx="47">
                  <c:v>1.5163601160760756E-3</c:v>
                </c:pt>
                <c:pt idx="48">
                  <c:v>1.5829626999673298E-3</c:v>
                </c:pt>
                <c:pt idx="49">
                  <c:v>1.6516361332275836E-3</c:v>
                </c:pt>
                <c:pt idx="50">
                  <c:v>1.7223921308269087E-3</c:v>
                </c:pt>
                <c:pt idx="51">
                  <c:v>1.7952418345807738E-3</c:v>
                </c:pt>
                <c:pt idx="52">
                  <c:v>2.1078273063942251E-3</c:v>
                </c:pt>
                <c:pt idx="53">
                  <c:v>2.4546523671793649E-3</c:v>
                </c:pt>
                <c:pt idx="54">
                  <c:v>2.8361810075140498E-3</c:v>
                </c:pt>
                <c:pt idx="55">
                  <c:v>3.2527592435878509E-3</c:v>
                </c:pt>
                <c:pt idx="56">
                  <c:v>3.704448149608049E-3</c:v>
                </c:pt>
                <c:pt idx="57">
                  <c:v>4.1915650155392196E-3</c:v>
                </c:pt>
                <c:pt idx="58">
                  <c:v>4.7143377684218928E-3</c:v>
                </c:pt>
                <c:pt idx="59">
                  <c:v>5.2725587613573965E-3</c:v>
                </c:pt>
                <c:pt idx="60">
                  <c:v>5.8662999461385869E-3</c:v>
                </c:pt>
                <c:pt idx="61">
                  <c:v>9.3547688118766972E-3</c:v>
                </c:pt>
                <c:pt idx="62">
                  <c:v>1.3677398621631809E-2</c:v>
                </c:pt>
                <c:pt idx="63">
                  <c:v>2.4537461591603173E-2</c:v>
                </c:pt>
                <c:pt idx="64">
                  <c:v>3.7911226606228102E-2</c:v>
                </c:pt>
                <c:pt idx="65">
                  <c:v>5.3226317838517279E-2</c:v>
                </c:pt>
                <c:pt idx="66">
                  <c:v>7.8735909051835376E-2</c:v>
                </c:pt>
                <c:pt idx="67">
                  <c:v>0.12525050381623115</c:v>
                </c:pt>
                <c:pt idx="68">
                  <c:v>0.17437153726063154</c:v>
                </c:pt>
                <c:pt idx="69">
                  <c:v>0.22451279961559184</c:v>
                </c:pt>
                <c:pt idx="70">
                  <c:v>0.27500406218794604</c:v>
                </c:pt>
                <c:pt idx="71">
                  <c:v>0.32556983379931426</c:v>
                </c:pt>
                <c:pt idx="72">
                  <c:v>0.37609862642376229</c:v>
                </c:pt>
                <c:pt idx="73">
                  <c:v>0.42654662803282867</c:v>
                </c:pt>
                <c:pt idx="74">
                  <c:v>0.52713982608536547</c:v>
                </c:pt>
                <c:pt idx="75">
                  <c:v>0.65726916582441253</c:v>
                </c:pt>
                <c:pt idx="76">
                  <c:v>1.3744994777797577</c:v>
                </c:pt>
                <c:pt idx="77">
                  <c:v>2.7425439502177689</c:v>
                </c:pt>
                <c:pt idx="78">
                  <c:v>5.2330645916795522</c:v>
                </c:pt>
                <c:pt idx="79">
                  <c:v>9.3727723137565704</c:v>
                </c:pt>
                <c:pt idx="80">
                  <c:v>11.761860984773511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3F0-4002-A141-B176B4DFD928}"/>
            </c:ext>
          </c:extLst>
        </c:ser>
        <c:ser>
          <c:idx val="7"/>
          <c:order val="7"/>
          <c:tx>
            <c:strRef>
              <c:f>'Ac227 Dose 1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power'!$L$475:$L$555</c:f>
              <c:numCache>
                <c:formatCode>0.00E+00</c:formatCode>
                <c:ptCount val="81"/>
                <c:pt idx="0">
                  <c:v>1.613500565890784E-8</c:v>
                </c:pt>
                <c:pt idx="1">
                  <c:v>4.6823025919069685E-8</c:v>
                </c:pt>
                <c:pt idx="2">
                  <c:v>7.6843716510329567E-8</c:v>
                </c:pt>
                <c:pt idx="3">
                  <c:v>1.1308685968373131E-7</c:v>
                </c:pt>
                <c:pt idx="4">
                  <c:v>3.4620431903652476E-7</c:v>
                </c:pt>
                <c:pt idx="5">
                  <c:v>6.4266242546205771E-7</c:v>
                </c:pt>
                <c:pt idx="6">
                  <c:v>9.9145316398572886E-7</c:v>
                </c:pt>
                <c:pt idx="7">
                  <c:v>1.3894199321809718E-6</c:v>
                </c:pt>
                <c:pt idx="8">
                  <c:v>1.8335076781978203E-6</c:v>
                </c:pt>
                <c:pt idx="9">
                  <c:v>2.3214410243508072E-6</c:v>
                </c:pt>
                <c:pt idx="10">
                  <c:v>2.8522057511110327E-6</c:v>
                </c:pt>
                <c:pt idx="11">
                  <c:v>3.4256748541346809E-6</c:v>
                </c:pt>
                <c:pt idx="12">
                  <c:v>4.4309327439632908E-6</c:v>
                </c:pt>
                <c:pt idx="13">
                  <c:v>5.5402086075861666E-6</c:v>
                </c:pt>
                <c:pt idx="14">
                  <c:v>6.7436124659778495E-6</c:v>
                </c:pt>
                <c:pt idx="15">
                  <c:v>8.5372793497480113E-6</c:v>
                </c:pt>
                <c:pt idx="16">
                  <c:v>1.0295937804786614E-5</c:v>
                </c:pt>
                <c:pt idx="17">
                  <c:v>1.2165565909588443E-5</c:v>
                </c:pt>
                <c:pt idx="18">
                  <c:v>1.4134414739762214E-5</c:v>
                </c:pt>
                <c:pt idx="19">
                  <c:v>1.6191395045648163E-5</c:v>
                </c:pt>
                <c:pt idx="20">
                  <c:v>1.8326226275024326E-5</c:v>
                </c:pt>
                <c:pt idx="21">
                  <c:v>2.0529571329746462E-5</c:v>
                </c:pt>
                <c:pt idx="22">
                  <c:v>2.2793157473337135E-5</c:v>
                </c:pt>
                <c:pt idx="23">
                  <c:v>2.5109883957054187E-5</c:v>
                </c:pt>
                <c:pt idx="24">
                  <c:v>2.7473917022043647E-5</c:v>
                </c:pt>
                <c:pt idx="25">
                  <c:v>2.988077300375615E-5</c:v>
                </c:pt>
                <c:pt idx="26">
                  <c:v>3.2327390319624201E-5</c:v>
                </c:pt>
                <c:pt idx="27">
                  <c:v>3.4812191140239458E-5</c:v>
                </c:pt>
                <c:pt idx="28">
                  <c:v>3.7335133553794767E-5</c:v>
                </c:pt>
                <c:pt idx="29">
                  <c:v>3.9897755026066287E-5</c:v>
                </c:pt>
                <c:pt idx="30">
                  <c:v>4.2503207939430001E-5</c:v>
                </c:pt>
                <c:pt idx="31">
                  <c:v>4.5156287968078744E-5</c:v>
                </c:pt>
                <c:pt idx="32">
                  <c:v>4.7860985269896004E-5</c:v>
                </c:pt>
                <c:pt idx="33">
                  <c:v>5.0617571822710419E-5</c:v>
                </c:pt>
                <c:pt idx="34">
                  <c:v>5.3424392278720434E-5</c:v>
                </c:pt>
                <c:pt idx="35">
                  <c:v>5.628010446307948E-5</c:v>
                </c:pt>
                <c:pt idx="36">
                  <c:v>5.918367536070013E-5</c:v>
                </c:pt>
                <c:pt idx="37">
                  <c:v>6.2134376053119835E-5</c:v>
                </c:pt>
                <c:pt idx="38">
                  <c:v>6.5131775779112374E-5</c:v>
                </c:pt>
                <c:pt idx="39">
                  <c:v>6.8175735277333665E-5</c:v>
                </c:pt>
                <c:pt idx="40">
                  <c:v>7.1266399550117335E-5</c:v>
                </c:pt>
                <c:pt idx="41">
                  <c:v>7.4404190172399463E-5</c:v>
                </c:pt>
                <c:pt idx="42">
                  <c:v>7.7589797254952152E-5</c:v>
                </c:pt>
                <c:pt idx="43">
                  <c:v>8.0824171157636645E-5</c:v>
                </c:pt>
                <c:pt idx="44">
                  <c:v>8.4107278723902519E-5</c:v>
                </c:pt>
                <c:pt idx="45">
                  <c:v>8.7441800672019752E-5</c:v>
                </c:pt>
                <c:pt idx="46">
                  <c:v>9.083065239055878E-5</c:v>
                </c:pt>
                <c:pt idx="47">
                  <c:v>9.4274504756128942E-5</c:v>
                </c:pt>
                <c:pt idx="48">
                  <c:v>9.7801027245449231E-5</c:v>
                </c:pt>
                <c:pt idx="49">
                  <c:v>1.0143719858688757E-4</c:v>
                </c:pt>
                <c:pt idx="50">
                  <c:v>1.0518363907327654E-4</c:v>
                </c:pt>
                <c:pt idx="51">
                  <c:v>1.0904093864963819E-4</c:v>
                </c:pt>
                <c:pt idx="52">
                  <c:v>1.2559194360741555E-4</c:v>
                </c:pt>
                <c:pt idx="53">
                  <c:v>1.4395589144937428E-4</c:v>
                </c:pt>
                <c:pt idx="54">
                  <c:v>1.6415734988913818E-4</c:v>
                </c:pt>
                <c:pt idx="55">
                  <c:v>1.8621464004584253E-4</c:v>
                </c:pt>
                <c:pt idx="56">
                  <c:v>2.101309957214348E-4</c:v>
                </c:pt>
                <c:pt idx="57">
                  <c:v>2.3592321701780802E-4</c:v>
                </c:pt>
                <c:pt idx="58">
                  <c:v>2.6360337238317232E-4</c:v>
                </c:pt>
                <c:pt idx="59">
                  <c:v>2.9316046717715161E-4</c:v>
                </c:pt>
                <c:pt idx="60">
                  <c:v>3.2459831115607703E-4</c:v>
                </c:pt>
                <c:pt idx="61">
                  <c:v>5.0930832073176459E-4</c:v>
                </c:pt>
                <c:pt idx="62">
                  <c:v>7.3818609613455067E-4</c:v>
                </c:pt>
                <c:pt idx="63">
                  <c:v>1.3132126801116868E-3</c:v>
                </c:pt>
                <c:pt idx="64">
                  <c:v>2.0213366046724101E-3</c:v>
                </c:pt>
                <c:pt idx="65">
                  <c:v>2.832251294481493E-3</c:v>
                </c:pt>
                <c:pt idx="66">
                  <c:v>4.1829518506943959E-3</c:v>
                </c:pt>
                <c:pt idx="67">
                  <c:v>6.6458407498111395E-3</c:v>
                </c:pt>
                <c:pt idx="68">
                  <c:v>9.2467372769364058E-3</c:v>
                </c:pt>
                <c:pt idx="69">
                  <c:v>1.1901653633130446E-2</c:v>
                </c:pt>
                <c:pt idx="70">
                  <c:v>1.4575102057688707E-2</c:v>
                </c:pt>
                <c:pt idx="71">
                  <c:v>1.725249564152442E-2</c:v>
                </c:pt>
                <c:pt idx="72">
                  <c:v>1.9927931234823018E-2</c:v>
                </c:pt>
                <c:pt idx="73">
                  <c:v>2.2599089046149316E-2</c:v>
                </c:pt>
                <c:pt idx="74">
                  <c:v>2.7925371518675187E-2</c:v>
                </c:pt>
                <c:pt idx="75">
                  <c:v>3.4815555296821524E-2</c:v>
                </c:pt>
                <c:pt idx="76">
                  <c:v>7.2791992205973752E-2</c:v>
                </c:pt>
                <c:pt idx="77">
                  <c:v>0.14522821489547327</c:v>
                </c:pt>
                <c:pt idx="78">
                  <c:v>0.27709812953079249</c:v>
                </c:pt>
                <c:pt idx="79">
                  <c:v>0.49629041199469393</c:v>
                </c:pt>
                <c:pt idx="80">
                  <c:v>0.62278963222131201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3F0-4002-A141-B176B4DFD928}"/>
            </c:ext>
          </c:extLst>
        </c:ser>
        <c:ser>
          <c:idx val="8"/>
          <c:order val="8"/>
          <c:tx>
            <c:strRef>
              <c:f>'Ac227 Dose 1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power'!$M$475:$M$555</c:f>
              <c:numCache>
                <c:formatCode>0.00E+00</c:formatCode>
                <c:ptCount val="81"/>
                <c:pt idx="0">
                  <c:v>2.5761879941685879E-8</c:v>
                </c:pt>
                <c:pt idx="1">
                  <c:v>6.9564649647786961E-8</c:v>
                </c:pt>
                <c:pt idx="2">
                  <c:v>1.0617487753193853E-7</c:v>
                </c:pt>
                <c:pt idx="3">
                  <c:v>1.4597778236046611E-7</c:v>
                </c:pt>
                <c:pt idx="4">
                  <c:v>3.8558513143841834E-7</c:v>
                </c:pt>
                <c:pt idx="5">
                  <c:v>6.8983310045721478E-7</c:v>
                </c:pt>
                <c:pt idx="6">
                  <c:v>1.0590922249173139E-6</c:v>
                </c:pt>
                <c:pt idx="7">
                  <c:v>1.4946128730745411E-6</c:v>
                </c:pt>
                <c:pt idx="8">
                  <c:v>1.9971308221494752E-6</c:v>
                </c:pt>
                <c:pt idx="9">
                  <c:v>2.5666303703044333E-6</c:v>
                </c:pt>
                <c:pt idx="10">
                  <c:v>3.2025143222334117E-6</c:v>
                </c:pt>
                <c:pt idx="11">
                  <c:v>3.9038954386181229E-6</c:v>
                </c:pt>
                <c:pt idx="12">
                  <c:v>5.1632878114736923E-6</c:v>
                </c:pt>
                <c:pt idx="13">
                  <c:v>6.591806701564748E-6</c:v>
                </c:pt>
                <c:pt idx="14">
                  <c:v>8.1827067226347394E-6</c:v>
                </c:pt>
                <c:pt idx="15">
                  <c:v>1.0625360008652644E-5</c:v>
                </c:pt>
                <c:pt idx="16">
                  <c:v>1.3094170241784845E-5</c:v>
                </c:pt>
                <c:pt idx="17">
                  <c:v>1.5790880173831317E-5</c:v>
                </c:pt>
                <c:pt idx="18">
                  <c:v>1.8703603878944825E-5</c:v>
                </c:pt>
                <c:pt idx="19">
                  <c:v>2.1819517321992243E-5</c:v>
                </c:pt>
                <c:pt idx="20">
                  <c:v>2.5125242478862883E-5</c:v>
                </c:pt>
                <c:pt idx="21">
                  <c:v>2.8607229020373052E-5</c:v>
                </c:pt>
                <c:pt idx="22">
                  <c:v>3.2252129896867814E-5</c:v>
                </c:pt>
                <c:pt idx="23">
                  <c:v>3.6047167813613417E-5</c:v>
                </c:pt>
                <c:pt idx="24">
                  <c:v>3.9980490148185135E-5</c:v>
                </c:pt>
                <c:pt idx="25">
                  <c:v>4.4041510379620905E-5</c:v>
                </c:pt>
                <c:pt idx="26">
                  <c:v>4.8221234580346872E-5</c:v>
                </c:pt>
                <c:pt idx="27">
                  <c:v>5.2512571925451905E-5</c:v>
                </c:pt>
                <c:pt idx="28">
                  <c:v>5.6910628536785907E-5</c:v>
                </c:pt>
                <c:pt idx="29">
                  <c:v>6.1412984287480298E-5</c:v>
                </c:pt>
                <c:pt idx="30">
                  <c:v>6.6019952453691023E-5</c:v>
                </c:pt>
                <c:pt idx="31">
                  <c:v>7.0734822320611118E-5</c:v>
                </c:pt>
                <c:pt idx="32">
                  <c:v>7.5560879782848395E-5</c:v>
                </c:pt>
                <c:pt idx="33">
                  <c:v>8.0497361742287789E-5</c:v>
                </c:pt>
                <c:pt idx="34">
                  <c:v>8.5541211740858747E-5</c:v>
                </c:pt>
                <c:pt idx="35">
                  <c:v>9.0689783983390385E-5</c:v>
                </c:pt>
                <c:pt idx="36">
                  <c:v>9.5940840928995444E-5</c:v>
                </c:pt>
                <c:pt idx="37">
                  <c:v>1.0129254917250744E-4</c:v>
                </c:pt>
                <c:pt idx="38">
                  <c:v>1.0674347386941329E-4</c:v>
                </c:pt>
                <c:pt idx="39">
                  <c:v>1.1229257193787819E-4</c:v>
                </c:pt>
                <c:pt idx="40">
                  <c:v>1.1793918424411566E-4</c:v>
                </c:pt>
                <c:pt idx="41">
                  <c:v>1.2368302695658727E-4</c:v>
                </c:pt>
                <c:pt idx="42">
                  <c:v>1.2952418223369694E-4</c:v>
                </c:pt>
                <c:pt idx="43">
                  <c:v>1.3546308839059828E-4</c:v>
                </c:pt>
                <c:pt idx="44">
                  <c:v>1.4149825775312683E-4</c:v>
                </c:pt>
                <c:pt idx="45">
                  <c:v>1.4763308191563439E-4</c:v>
                </c:pt>
                <c:pt idx="46">
                  <c:v>1.5387127721030379E-4</c:v>
                </c:pt>
                <c:pt idx="47">
                  <c:v>1.6021233008005321E-4</c:v>
                </c:pt>
                <c:pt idx="48">
                  <c:v>1.6670594913722201E-4</c:v>
                </c:pt>
                <c:pt idx="49">
                  <c:v>1.734014718765215E-4</c:v>
                </c:pt>
                <c:pt idx="50">
                  <c:v>1.8030004048416229E-4</c:v>
                </c:pt>
                <c:pt idx="51">
                  <c:v>1.8740274126492464E-4</c:v>
                </c:pt>
                <c:pt idx="52">
                  <c:v>2.1787920115837441E-4</c:v>
                </c:pt>
                <c:pt idx="53">
                  <c:v>2.5169395266854593E-4</c:v>
                </c:pt>
                <c:pt idx="54">
                  <c:v>2.8889223395111858E-4</c:v>
                </c:pt>
                <c:pt idx="55">
                  <c:v>3.2950778089427279E-4</c:v>
                </c:pt>
                <c:pt idx="56">
                  <c:v>3.735465481113754E-4</c:v>
                </c:pt>
                <c:pt idx="57">
                  <c:v>4.2103947074097865E-4</c:v>
                </c:pt>
                <c:pt idx="58">
                  <c:v>4.7200877121481949E-4</c:v>
                </c:pt>
                <c:pt idx="59">
                  <c:v>5.2643420437453324E-4</c:v>
                </c:pt>
                <c:pt idx="60">
                  <c:v>5.8432278537637946E-4</c:v>
                </c:pt>
                <c:pt idx="61">
                  <c:v>9.2444154028660259E-4</c:v>
                </c:pt>
                <c:pt idx="62">
                  <c:v>1.345889323086478E-3</c:v>
                </c:pt>
                <c:pt idx="63">
                  <c:v>2.4047237968210585E-3</c:v>
                </c:pt>
                <c:pt idx="64">
                  <c:v>3.7086392050710041E-3</c:v>
                </c:pt>
                <c:pt idx="65">
                  <c:v>5.2018300465952643E-3</c:v>
                </c:pt>
                <c:pt idx="66">
                  <c:v>7.6889642982311147E-3</c:v>
                </c:pt>
                <c:pt idx="67">
                  <c:v>1.222404449109174E-2</c:v>
                </c:pt>
                <c:pt idx="68">
                  <c:v>1.7013247255404769E-2</c:v>
                </c:pt>
                <c:pt idx="69">
                  <c:v>2.1901920303139585E-2</c:v>
                </c:pt>
                <c:pt idx="70">
                  <c:v>2.6824717673819484E-2</c:v>
                </c:pt>
                <c:pt idx="71">
                  <c:v>3.1754779527157641E-2</c:v>
                </c:pt>
                <c:pt idx="72">
                  <c:v>3.6681236003044189E-2</c:v>
                </c:pt>
                <c:pt idx="73">
                  <c:v>4.1599815516109195E-2</c:v>
                </c:pt>
                <c:pt idx="74">
                  <c:v>5.1407451642690241E-2</c:v>
                </c:pt>
                <c:pt idx="75">
                  <c:v>6.4094802659070735E-2</c:v>
                </c:pt>
                <c:pt idx="76">
                  <c:v>0.13402332719945187</c:v>
                </c:pt>
                <c:pt idx="77">
                  <c:v>0.2674049340119235</c:v>
                </c:pt>
                <c:pt idx="78">
                  <c:v>0.51022572796301513</c:v>
                </c:pt>
                <c:pt idx="79">
                  <c:v>0.91383897214404364</c:v>
                </c:pt>
                <c:pt idx="80">
                  <c:v>1.1467703513336562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3F0-4002-A141-B176B4DFD928}"/>
            </c:ext>
          </c:extLst>
        </c:ser>
        <c:ser>
          <c:idx val="9"/>
          <c:order val="9"/>
          <c:tx>
            <c:strRef>
              <c:f>'Ac227 Dose 1 nCi R power'!$N$473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power'!$N$475:$N$555</c:f>
              <c:numCache>
                <c:formatCode>0.00E+00</c:formatCode>
                <c:ptCount val="81"/>
                <c:pt idx="0">
                  <c:v>2.142231668963969E-8</c:v>
                </c:pt>
                <c:pt idx="1">
                  <c:v>8.6162959597067568E-8</c:v>
                </c:pt>
                <c:pt idx="2">
                  <c:v>1.793056250060855E-7</c:v>
                </c:pt>
                <c:pt idx="3">
                  <c:v>3.1425435031598173E-7</c:v>
                </c:pt>
                <c:pt idx="4">
                  <c:v>1.2861526175660067E-6</c:v>
                </c:pt>
                <c:pt idx="5">
                  <c:v>2.5733026294606882E-6</c:v>
                </c:pt>
                <c:pt idx="6">
                  <c:v>4.1081050863446168E-6</c:v>
                </c:pt>
                <c:pt idx="7">
                  <c:v>5.8916854436305335E-6</c:v>
                </c:pt>
                <c:pt idx="8">
                  <c:v>7.9246153468200082E-6</c:v>
                </c:pt>
                <c:pt idx="9">
                  <c:v>1.0206579754260235E-5</c:v>
                </c:pt>
                <c:pt idx="10">
                  <c:v>1.2736697066683741E-5</c:v>
                </c:pt>
                <c:pt idx="11">
                  <c:v>1.5513324508829305E-5</c:v>
                </c:pt>
                <c:pt idx="12">
                  <c:v>2.0470580974095386E-5</c:v>
                </c:pt>
                <c:pt idx="13">
                  <c:v>2.6057106372387811E-5</c:v>
                </c:pt>
                <c:pt idx="14">
                  <c:v>3.224040602989653E-5</c:v>
                </c:pt>
                <c:pt idx="15">
                  <c:v>4.1667984068639062E-5</c:v>
                </c:pt>
                <c:pt idx="16">
                  <c:v>5.1128313458400745E-5</c:v>
                </c:pt>
                <c:pt idx="17">
                  <c:v>6.1394959167758472E-5</c:v>
                </c:pt>
                <c:pt idx="18">
                  <c:v>7.2415389743067549E-5</c:v>
                </c:pt>
                <c:pt idx="19">
                  <c:v>8.4134581689961218E-5</c:v>
                </c:pt>
                <c:pt idx="20">
                  <c:v>9.6496362803113702E-5</c:v>
                </c:pt>
                <c:pt idx="21">
                  <c:v>1.0944473357964458E-4</c:v>
                </c:pt>
                <c:pt idx="22">
                  <c:v>1.2292515575574681E-4</c:v>
                </c:pt>
                <c:pt idx="23">
                  <c:v>1.3688579918585229E-4</c:v>
                </c:pt>
                <c:pt idx="24">
                  <c:v>1.5127874011772115E-4</c:v>
                </c:pt>
                <c:pt idx="25">
                  <c:v>1.6606110559703441E-4</c:v>
                </c:pt>
                <c:pt idx="26">
                  <c:v>1.8119616028499443E-4</c:v>
                </c:pt>
                <c:pt idx="27">
                  <c:v>1.9665433324585487E-4</c:v>
                </c:pt>
                <c:pt idx="28">
                  <c:v>2.1241418339824211E-4</c:v>
                </c:pt>
                <c:pt idx="29">
                  <c:v>2.2846330327390342E-4</c:v>
                </c:pt>
                <c:pt idx="30">
                  <c:v>2.4479916152016137E-4</c:v>
                </c:pt>
                <c:pt idx="31">
                  <c:v>2.6142988523979659E-4</c:v>
                </c:pt>
                <c:pt idx="32">
                  <c:v>2.783628277005826E-4</c:v>
                </c:pt>
                <c:pt idx="33">
                  <c:v>2.9558942537734903E-4</c:v>
                </c:pt>
                <c:pt idx="34">
                  <c:v>3.130922717068596E-4</c:v>
                </c:pt>
                <c:pt idx="35">
                  <c:v>3.308555243518179E-4</c:v>
                </c:pt>
                <c:pt idx="36">
                  <c:v>3.4886489976500773E-4</c:v>
                </c:pt>
                <c:pt idx="37">
                  <c:v>3.6710766080818804E-4</c:v>
                </c:pt>
                <c:pt idx="38">
                  <c:v>3.8557259842587568E-4</c:v>
                </c:pt>
                <c:pt idx="39">
                  <c:v>4.0425000829547112E-4</c:v>
                </c:pt>
                <c:pt idx="40">
                  <c:v>4.2313166327078924E-4</c:v>
                </c:pt>
                <c:pt idx="41">
                  <c:v>4.4221078235484167E-4</c:v>
                </c:pt>
                <c:pt idx="42">
                  <c:v>4.6148199685680058E-4</c:v>
                </c:pt>
                <c:pt idx="43">
                  <c:v>4.8094131431382023E-4</c:v>
                </c:pt>
                <c:pt idx="44">
                  <c:v>5.0057871396485393E-4</c:v>
                </c:pt>
                <c:pt idx="45">
                  <c:v>5.2040020786544249E-4</c:v>
                </c:pt>
                <c:pt idx="46">
                  <c:v>5.4041306748015753E-4</c:v>
                </c:pt>
                <c:pt idx="47">
                  <c:v>5.6061104974287359E-4</c:v>
                </c:pt>
                <c:pt idx="48">
                  <c:v>5.8122151208797623E-4</c:v>
                </c:pt>
                <c:pt idx="49">
                  <c:v>6.0247280787299219E-4</c:v>
                </c:pt>
                <c:pt idx="50">
                  <c:v>6.2436856234690476E-4</c:v>
                </c:pt>
                <c:pt idx="51">
                  <c:v>6.4691222339348592E-4</c:v>
                </c:pt>
                <c:pt idx="52">
                  <c:v>7.4364317165453802E-4</c:v>
                </c:pt>
                <c:pt idx="53">
                  <c:v>8.5096971122725757E-4</c:v>
                </c:pt>
                <c:pt idx="54">
                  <c:v>9.6903542603549078E-4</c:v>
                </c:pt>
                <c:pt idx="55">
                  <c:v>1.0979473923100576E-3</c:v>
                </c:pt>
                <c:pt idx="56">
                  <c:v>1.2377245097328605E-3</c:v>
                </c:pt>
                <c:pt idx="57">
                  <c:v>1.3884649650781247E-3</c:v>
                </c:pt>
                <c:pt idx="58">
                  <c:v>1.550239291370424E-3</c:v>
                </c:pt>
                <c:pt idx="59">
                  <c:v>1.7229832313642268E-3</c:v>
                </c:pt>
                <c:pt idx="60">
                  <c:v>1.9067190508581051E-3</c:v>
                </c:pt>
                <c:pt idx="61">
                  <c:v>2.9862410753602152E-3</c:v>
                </c:pt>
                <c:pt idx="62">
                  <c:v>4.323897870646725E-3</c:v>
                </c:pt>
                <c:pt idx="63">
                  <c:v>7.6845920934639662E-3</c:v>
                </c:pt>
                <c:pt idx="64">
                  <c:v>1.1823162463289719E-2</c:v>
                </c:pt>
                <c:pt idx="65">
                  <c:v>1.6562484764512889E-2</c:v>
                </c:pt>
                <c:pt idx="66">
                  <c:v>2.4456539896060038E-2</c:v>
                </c:pt>
                <c:pt idx="67">
                  <c:v>3.8850685706597839E-2</c:v>
                </c:pt>
                <c:pt idx="68">
                  <c:v>5.4051405423588966E-2</c:v>
                </c:pt>
                <c:pt idx="69">
                  <c:v>6.9567839461496125E-2</c:v>
                </c:pt>
                <c:pt idx="70">
                  <c:v>8.5192582605145381E-2</c:v>
                </c:pt>
                <c:pt idx="71">
                  <c:v>0.10084038289843129</c:v>
                </c:pt>
                <c:pt idx="72">
                  <c:v>0.116476739881669</c:v>
                </c:pt>
                <c:pt idx="73">
                  <c:v>0.13208809573006988</c:v>
                </c:pt>
                <c:pt idx="74">
                  <c:v>0.16321710303736015</c:v>
                </c:pt>
                <c:pt idx="75">
                  <c:v>0.20348619921933106</c:v>
                </c:pt>
                <c:pt idx="76">
                  <c:v>0.42543627192909295</c:v>
                </c:pt>
                <c:pt idx="77">
                  <c:v>0.84878364733492906</c:v>
                </c:pt>
                <c:pt idx="78">
                  <c:v>1.6194862072289973</c:v>
                </c:pt>
                <c:pt idx="79">
                  <c:v>2.9005369584266987</c:v>
                </c:pt>
                <c:pt idx="80">
                  <c:v>3.6398509492097486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3F0-4002-A141-B176B4DFD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345152"/>
        <c:axId val="699345728"/>
      </c:scatterChart>
      <c:valAx>
        <c:axId val="699345152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45728"/>
        <c:crossesAt val="1.0000000000000005E-7"/>
        <c:crossBetween val="midCat"/>
        <c:majorUnit val="10"/>
      </c:valAx>
      <c:valAx>
        <c:axId val="699345728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45152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DOTA-Tras-Ac-225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power'!$E$34:$N$34</c:f>
              <c:numCache>
                <c:formatCode>0.000</c:formatCode>
                <c:ptCount val="10"/>
                <c:pt idx="0">
                  <c:v>49.456792724017724</c:v>
                </c:pt>
                <c:pt idx="1">
                  <c:v>34.240317378468177</c:v>
                </c:pt>
                <c:pt idx="2">
                  <c:v>19.17651874309685</c:v>
                </c:pt>
                <c:pt idx="3">
                  <c:v>26.63987819320765</c:v>
                </c:pt>
                <c:pt idx="4">
                  <c:v>28.256865768647316</c:v>
                </c:pt>
                <c:pt idx="5">
                  <c:v>132.48223187592444</c:v>
                </c:pt>
                <c:pt idx="6">
                  <c:v>36.517426755399129</c:v>
                </c:pt>
                <c:pt idx="7">
                  <c:v>3.1120968554922346</c:v>
                </c:pt>
                <c:pt idx="8">
                  <c:v>6.2157547390040788</c:v>
                </c:pt>
                <c:pt idx="9">
                  <c:v>5.1983110408980959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7-4DD5-9D4D-5F3B32CFC414}"/>
            </c:ext>
          </c:extLst>
        </c:ser>
        <c:ser>
          <c:idx val="1"/>
          <c:order val="1"/>
          <c:tx>
            <c:strRef>
              <c:f>'Ac225 Dose 200 nCi R power'!$D$35</c:f>
              <c:strCache>
                <c:ptCount val="1"/>
                <c:pt idx="0">
                  <c:v>DOTA-Tras-Ac-225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power'!$E$35:$N$35</c:f>
              <c:numCache>
                <c:formatCode>0.000</c:formatCode>
                <c:ptCount val="10"/>
                <c:pt idx="0">
                  <c:v>37.152719689795873</c:v>
                </c:pt>
                <c:pt idx="1">
                  <c:v>26.488243293046242</c:v>
                </c:pt>
                <c:pt idx="2">
                  <c:v>14.105872137706152</c:v>
                </c:pt>
                <c:pt idx="3">
                  <c:v>21.886998486810853</c:v>
                </c:pt>
                <c:pt idx="4">
                  <c:v>23.015825675719441</c:v>
                </c:pt>
                <c:pt idx="5">
                  <c:v>190.0189352424982</c:v>
                </c:pt>
                <c:pt idx="6">
                  <c:v>46.388658377782406</c:v>
                </c:pt>
                <c:pt idx="7">
                  <c:v>5.5530930366078399</c:v>
                </c:pt>
                <c:pt idx="8">
                  <c:v>5.8651521256706696</c:v>
                </c:pt>
                <c:pt idx="9">
                  <c:v>14.493873098597149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7-4DD5-9D4D-5F3B32CFC414}"/>
            </c:ext>
          </c:extLst>
        </c:ser>
        <c:ser>
          <c:idx val="2"/>
          <c:order val="2"/>
          <c:tx>
            <c:strRef>
              <c:f>'Ac225 Dose 200 nCi R power'!$D$36</c:f>
              <c:strCache>
                <c:ptCount val="1"/>
                <c:pt idx="0">
                  <c:v>DOTA-Tras-Ac-225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power'!$E$36:$N$36</c:f>
              <c:numCache>
                <c:formatCode>0.000</c:formatCode>
                <c:ptCount val="10"/>
                <c:pt idx="0">
                  <c:v>4.8368834544557791</c:v>
                </c:pt>
                <c:pt idx="1">
                  <c:v>7.5492215595295429</c:v>
                </c:pt>
                <c:pt idx="2">
                  <c:v>8.0453886795698928</c:v>
                </c:pt>
                <c:pt idx="3">
                  <c:v>20.406313009884123</c:v>
                </c:pt>
                <c:pt idx="4">
                  <c:v>24.85629934950077</c:v>
                </c:pt>
                <c:pt idx="5">
                  <c:v>237.97532012191959</c:v>
                </c:pt>
                <c:pt idx="6">
                  <c:v>56.482482059864772</c:v>
                </c:pt>
                <c:pt idx="7">
                  <c:v>5.8853193074210184</c:v>
                </c:pt>
                <c:pt idx="8">
                  <c:v>6.1370595756313211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17-4DD5-9D4D-5F3B32CFC414}"/>
            </c:ext>
          </c:extLst>
        </c:ser>
        <c:ser>
          <c:idx val="3"/>
          <c:order val="3"/>
          <c:tx>
            <c:strRef>
              <c:f>'Ac225 Dose 200 nCi R power'!$D$37</c:f>
              <c:strCache>
                <c:ptCount val="1"/>
                <c:pt idx="0">
                  <c:v>DOTA-Tras-Ac-225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power'!$E$37:$N$37</c:f>
              <c:numCache>
                <c:formatCode>0.000</c:formatCode>
                <c:ptCount val="10"/>
                <c:pt idx="0">
                  <c:v>0.32995105177781542</c:v>
                </c:pt>
                <c:pt idx="1">
                  <c:v>6.3050575326573028</c:v>
                </c:pt>
                <c:pt idx="2">
                  <c:v>3.7247419406316249</c:v>
                </c:pt>
                <c:pt idx="3">
                  <c:v>3.0960520411755983</c:v>
                </c:pt>
                <c:pt idx="4">
                  <c:v>6.9068007821686264</c:v>
                </c:pt>
                <c:pt idx="5">
                  <c:v>359.39811229870816</c:v>
                </c:pt>
                <c:pt idx="6">
                  <c:v>45.534843419079252</c:v>
                </c:pt>
                <c:pt idx="7">
                  <c:v>2.9637918722091054</c:v>
                </c:pt>
                <c:pt idx="8">
                  <c:v>4.1172003357436013</c:v>
                </c:pt>
                <c:pt idx="9">
                  <c:v>17.381002561148502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17-4DD5-9D4D-5F3B32CFC414}"/>
            </c:ext>
          </c:extLst>
        </c:ser>
        <c:ser>
          <c:idx val="4"/>
          <c:order val="4"/>
          <c:tx>
            <c:strRef>
              <c:f>'Ac225 Dose 200 nCi R power'!$D$38</c:f>
              <c:strCache>
                <c:ptCount val="1"/>
                <c:pt idx="0">
                  <c:v>DOTA-Tras-Ac-225 @ 10 d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plus>
            <c:minus>
              <c:numRef>
                <c:f>'Ac225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power'!$E$38:$N$38</c:f>
              <c:numCache>
                <c:formatCode>0.000</c:formatCode>
                <c:ptCount val="10"/>
                <c:pt idx="0">
                  <c:v>0.13610519374951011</c:v>
                </c:pt>
                <c:pt idx="1">
                  <c:v>3.1781254647457504</c:v>
                </c:pt>
                <c:pt idx="2">
                  <c:v>4.1829297767773612</c:v>
                </c:pt>
                <c:pt idx="3">
                  <c:v>5.0236223232894641</c:v>
                </c:pt>
                <c:pt idx="4">
                  <c:v>6.0696877977152344</c:v>
                </c:pt>
                <c:pt idx="5">
                  <c:v>351.28153083912008</c:v>
                </c:pt>
                <c:pt idx="6">
                  <c:v>50.948875991171093</c:v>
                </c:pt>
                <c:pt idx="7">
                  <c:v>2.8596686858886904</c:v>
                </c:pt>
                <c:pt idx="8">
                  <c:v>4.1441396918946323</c:v>
                </c:pt>
                <c:pt idx="9">
                  <c:v>13.886560182922505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17-4DD5-9D4D-5F3B32CFC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333056"/>
        <c:axId val="84457088"/>
      </c:barChart>
      <c:catAx>
        <c:axId val="69233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7088"/>
        <c:crosses val="autoZero"/>
        <c:auto val="1"/>
        <c:lblAlgn val="ctr"/>
        <c:lblOffset val="100"/>
        <c:noMultiLvlLbl val="0"/>
      </c:catAx>
      <c:valAx>
        <c:axId val="8445708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3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46021981627311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DOTA-Tras-Ac-227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power'!$E$34:$N$34</c:f>
              <c:numCache>
                <c:formatCode>0.000</c:formatCode>
                <c:ptCount val="10"/>
                <c:pt idx="0">
                  <c:v>0.32029610423097737</c:v>
                </c:pt>
                <c:pt idx="1">
                  <c:v>0.10644653217238809</c:v>
                </c:pt>
                <c:pt idx="2">
                  <c:v>9.3562517737576137E-2</c:v>
                </c:pt>
                <c:pt idx="3">
                  <c:v>0.15256241690916772</c:v>
                </c:pt>
                <c:pt idx="4">
                  <c:v>0.12929868415254328</c:v>
                </c:pt>
                <c:pt idx="5">
                  <c:v>0.48776162189872552</c:v>
                </c:pt>
                <c:pt idx="6">
                  <c:v>0.18575315695386582</c:v>
                </c:pt>
                <c:pt idx="7">
                  <c:v>1.565553822635923E-2</c:v>
                </c:pt>
                <c:pt idx="8">
                  <c:v>2.4996340548989898E-2</c:v>
                </c:pt>
                <c:pt idx="9">
                  <c:v>2.0785731652140541E-2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8-439F-BEF2-581BF31CA1F7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DOTA-Tras-Ac-227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power'!$E$35:$N$35</c:f>
              <c:numCache>
                <c:formatCode>0.000</c:formatCode>
                <c:ptCount val="10"/>
                <c:pt idx="0">
                  <c:v>0.16499781925434562</c:v>
                </c:pt>
                <c:pt idx="1">
                  <c:v>7.0863014516824419E-2</c:v>
                </c:pt>
                <c:pt idx="2">
                  <c:v>6.9070021568706744E-2</c:v>
                </c:pt>
                <c:pt idx="3">
                  <c:v>9.9825924860589568E-2</c:v>
                </c:pt>
                <c:pt idx="4">
                  <c:v>0.11334900271360654</c:v>
                </c:pt>
                <c:pt idx="5">
                  <c:v>0.42160196891951229</c:v>
                </c:pt>
                <c:pt idx="6">
                  <c:v>0.19758487554561133</c:v>
                </c:pt>
                <c:pt idx="7">
                  <c:v>2.8348588173673975E-2</c:v>
                </c:pt>
                <c:pt idx="8">
                  <c:v>2.8154741694983911E-2</c:v>
                </c:pt>
                <c:pt idx="9">
                  <c:v>0.1221500647182719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48-439F-BEF2-581BF31CA1F7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DOTA-Tras-Ac-227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power'!$E$36:$N$36</c:f>
              <c:numCache>
                <c:formatCode>0.000</c:formatCode>
                <c:ptCount val="10"/>
                <c:pt idx="0">
                  <c:v>1.2054213753305379E-2</c:v>
                </c:pt>
                <c:pt idx="1">
                  <c:v>0.1487932032798526</c:v>
                </c:pt>
                <c:pt idx="2">
                  <c:v>4.538569159939073E-2</c:v>
                </c:pt>
                <c:pt idx="3">
                  <c:v>7.5664777560518856E-2</c:v>
                </c:pt>
                <c:pt idx="4">
                  <c:v>7.6521781092578678E-2</c:v>
                </c:pt>
                <c:pt idx="5">
                  <c:v>0.62003466962832088</c:v>
                </c:pt>
                <c:pt idx="6">
                  <c:v>0.29047092037996941</c:v>
                </c:pt>
                <c:pt idx="7">
                  <c:v>2.5020089771002316E-2</c:v>
                </c:pt>
                <c:pt idx="8">
                  <c:v>3.0306669522527207E-2</c:v>
                </c:pt>
                <c:pt idx="9">
                  <c:v>0.4057454422182632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48-439F-BEF2-581BF31CA1F7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DOTA-Tras-Ac-227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power'!$E$37:$N$37</c:f>
              <c:numCache>
                <c:formatCode>0.000</c:formatCode>
                <c:ptCount val="10"/>
                <c:pt idx="0">
                  <c:v>7.4015660561149146E-4</c:v>
                </c:pt>
                <c:pt idx="1">
                  <c:v>1.1952036555230028E-2</c:v>
                </c:pt>
                <c:pt idx="2">
                  <c:v>1.554593817033042E-2</c:v>
                </c:pt>
                <c:pt idx="3">
                  <c:v>1.2441414321114369E-2</c:v>
                </c:pt>
                <c:pt idx="4">
                  <c:v>3.3838744583395967E-2</c:v>
                </c:pt>
                <c:pt idx="5">
                  <c:v>0.70142986155597553</c:v>
                </c:pt>
                <c:pt idx="6">
                  <c:v>0.20193431254704677</c:v>
                </c:pt>
                <c:pt idx="7">
                  <c:v>1.2534338255987569E-2</c:v>
                </c:pt>
                <c:pt idx="8">
                  <c:v>2.2323554896134717E-2</c:v>
                </c:pt>
                <c:pt idx="9">
                  <c:v>7.8537089015243228E-2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48-439F-BEF2-581BF31CA1F7}"/>
            </c:ext>
          </c:extLst>
        </c:ser>
        <c:ser>
          <c:idx val="4"/>
          <c:order val="4"/>
          <c:tx>
            <c:strRef>
              <c:f>'Ac227 Dose 1 nCi R power'!$D$38</c:f>
              <c:strCache>
                <c:ptCount val="1"/>
                <c:pt idx="0">
                  <c:v>DOTA-Tras-Ac-227 @ 10 d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plus>
            <c:minus>
              <c:numRef>
                <c:f>'Ac227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power'!$E$38:$N$38</c:f>
              <c:numCache>
                <c:formatCode>0.000</c:formatCode>
                <c:ptCount val="10"/>
                <c:pt idx="0">
                  <c:v>6.2982325554080128E-5</c:v>
                </c:pt>
                <c:pt idx="1">
                  <c:v>9.2547237611995889E-3</c:v>
                </c:pt>
                <c:pt idx="2">
                  <c:v>1.3356769711682719E-2</c:v>
                </c:pt>
                <c:pt idx="3">
                  <c:v>1.4067703833351998E-2</c:v>
                </c:pt>
                <c:pt idx="4">
                  <c:v>2.5212710890395812E-2</c:v>
                </c:pt>
                <c:pt idx="5">
                  <c:v>0.5971553441407973</c:v>
                </c:pt>
                <c:pt idx="6">
                  <c:v>0.20871789303244967</c:v>
                </c:pt>
                <c:pt idx="7">
                  <c:v>1.1051348171480435E-2</c:v>
                </c:pt>
                <c:pt idx="8">
                  <c:v>2.0349578178236603E-2</c:v>
                </c:pt>
                <c:pt idx="9">
                  <c:v>6.4588669444390082E-2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48-439F-BEF2-581BF31CA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146432"/>
        <c:axId val="656231808"/>
      </c:barChart>
      <c:catAx>
        <c:axId val="69614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31808"/>
        <c:crosses val="autoZero"/>
        <c:auto val="1"/>
        <c:lblAlgn val="ctr"/>
        <c:lblOffset val="100"/>
        <c:noMultiLvlLbl val="0"/>
      </c:catAx>
      <c:valAx>
        <c:axId val="65623180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%RD/g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4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46021981627311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Comparison!$D$97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Comparison!$D$98:$D$179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1.0563370076831673E-4</c:v>
                </c:pt>
                <c:pt idx="2">
                  <c:v>1.0644233168783606E-4</c:v>
                </c:pt>
                <c:pt idx="3">
                  <c:v>1.0714186903599328E-4</c:v>
                </c:pt>
                <c:pt idx="4">
                  <c:v>1.0718416238572097E-4</c:v>
                </c:pt>
                <c:pt idx="5">
                  <c:v>1.1082337241961918E-4</c:v>
                </c:pt>
                <c:pt idx="6">
                  <c:v>1.1803986022445424E-4</c:v>
                </c:pt>
                <c:pt idx="7">
                  <c:v>1.2510983537742409E-4</c:v>
                </c:pt>
                <c:pt idx="8">
                  <c:v>1.3070788084125609E-4</c:v>
                </c:pt>
                <c:pt idx="9">
                  <c:v>1.3447159503898198E-4</c:v>
                </c:pt>
                <c:pt idx="10">
                  <c:v>1.3666215256187536E-4</c:v>
                </c:pt>
                <c:pt idx="11">
                  <c:v>1.3800714676732317E-4</c:v>
                </c:pt>
                <c:pt idx="12">
                  <c:v>1.3936136042714113E-4</c:v>
                </c:pt>
                <c:pt idx="13">
                  <c:v>1.4216080427273371E-4</c:v>
                </c:pt>
                <c:pt idx="14">
                  <c:v>1.4557543994395773E-4</c:v>
                </c:pt>
                <c:pt idx="15">
                  <c:v>1.494091510239314E-4</c:v>
                </c:pt>
                <c:pt idx="16">
                  <c:v>1.5510172245693311E-4</c:v>
                </c:pt>
                <c:pt idx="17">
                  <c:v>1.6051741576395256E-4</c:v>
                </c:pt>
                <c:pt idx="18">
                  <c:v>1.6600838528657634E-4</c:v>
                </c:pt>
                <c:pt idx="19">
                  <c:v>1.714513578474454E-4</c:v>
                </c:pt>
                <c:pt idx="20">
                  <c:v>1.7674919990343351E-4</c:v>
                </c:pt>
                <c:pt idx="21">
                  <c:v>1.8182599006617351E-4</c:v>
                </c:pt>
                <c:pt idx="22">
                  <c:v>1.8662358131591461E-4</c:v>
                </c:pt>
                <c:pt idx="23">
                  <c:v>1.9109917522338227E-4</c:v>
                </c:pt>
                <c:pt idx="24">
                  <c:v>1.952235964832173E-4</c:v>
                </c:pt>
                <c:pt idx="25">
                  <c:v>1.9898005720315218E-4</c:v>
                </c:pt>
                <c:pt idx="26">
                  <c:v>2.023632636660704E-4</c:v>
                </c:pt>
                <c:pt idx="27">
                  <c:v>2.0537875852948554E-4</c:v>
                </c:pt>
                <c:pt idx="28">
                  <c:v>2.0804241722617001E-4</c:v>
                </c:pt>
                <c:pt idx="29">
                  <c:v>2.1038003402542752E-4</c:v>
                </c:pt>
                <c:pt idx="30">
                  <c:v>2.124269441129616E-4</c:v>
                </c:pt>
                <c:pt idx="31">
                  <c:v>2.1422763536705052E-4</c:v>
                </c:pt>
                <c:pt idx="32">
                  <c:v>2.1583530878428907E-4</c:v>
                </c:pt>
                <c:pt idx="33">
                  <c:v>2.1729353639779014E-4</c:v>
                </c:pt>
                <c:pt idx="34">
                  <c:v>2.1861614581748055E-4</c:v>
                </c:pt>
                <c:pt idx="35">
                  <c:v>2.1980196451324848E-4</c:v>
                </c:pt>
                <c:pt idx="36">
                  <c:v>2.2085155929412926E-4</c:v>
                </c:pt>
                <c:pt idx="37">
                  <c:v>2.2176717736815266E-4</c:v>
                </c:pt>
                <c:pt idx="38">
                  <c:v>2.2255268914782308E-4</c:v>
                </c:pt>
                <c:pt idx="39">
                  <c:v>2.2321353266403933E-4</c:v>
                </c:pt>
                <c:pt idx="40">
                  <c:v>2.2375665940014181E-4</c:v>
                </c:pt>
                <c:pt idx="41">
                  <c:v>2.2419048131088409E-4</c:v>
                </c:pt>
                <c:pt idx="42">
                  <c:v>2.2452481875268455E-4</c:v>
                </c:pt>
                <c:pt idx="43">
                  <c:v>2.2477084901909435E-4</c:v>
                </c:pt>
                <c:pt idx="44">
                  <c:v>2.2494105514932579E-4</c:v>
                </c:pt>
                <c:pt idx="45">
                  <c:v>2.250490489726024E-4</c:v>
                </c:pt>
                <c:pt idx="46">
                  <c:v>2.2510989672907164E-4</c:v>
                </c:pt>
                <c:pt idx="47">
                  <c:v>2.2513981431053376E-4</c:v>
                </c:pt>
                <c:pt idx="48">
                  <c:v>2.2515586301741344E-4</c:v>
                </c:pt>
                <c:pt idx="49">
                  <c:v>2.2517552648109997E-4</c:v>
                </c:pt>
                <c:pt idx="50">
                  <c:v>2.2520739182188126E-4</c:v>
                </c:pt>
                <c:pt idx="51">
                  <c:v>2.2525139646918375E-4</c:v>
                </c:pt>
                <c:pt idx="52">
                  <c:v>2.2530747838144904E-4</c:v>
                </c:pt>
                <c:pt idx="53">
                  <c:v>2.2565120403111649E-4</c:v>
                </c:pt>
                <c:pt idx="54">
                  <c:v>2.2618330762677586E-4</c:v>
                </c:pt>
                <c:pt idx="55">
                  <c:v>2.2690002777784083E-4</c:v>
                </c:pt>
                <c:pt idx="56">
                  <c:v>2.2779768951238142E-4</c:v>
                </c:pt>
                <c:pt idx="57">
                  <c:v>2.2887178894943593E-4</c:v>
                </c:pt>
                <c:pt idx="58">
                  <c:v>2.3011968895155692E-4</c:v>
                </c:pt>
                <c:pt idx="59">
                  <c:v>2.3153879924335237E-4</c:v>
                </c:pt>
                <c:pt idx="60">
                  <c:v>2.3312477498274782E-4</c:v>
                </c:pt>
                <c:pt idx="61">
                  <c:v>2.348750511437192E-4</c:v>
                </c:pt>
                <c:pt idx="62">
                  <c:v>2.4593211116763649E-4</c:v>
                </c:pt>
                <c:pt idx="63">
                  <c:v>2.6057705879697717E-4</c:v>
                </c:pt>
                <c:pt idx="64">
                  <c:v>2.9890065316968289E-4</c:v>
                </c:pt>
                <c:pt idx="65">
                  <c:v>3.4722183011167004E-4</c:v>
                </c:pt>
                <c:pt idx="66">
                  <c:v>4.0309112396953538E-4</c:v>
                </c:pt>
                <c:pt idx="67">
                  <c:v>4.9660660960018318E-4</c:v>
                </c:pt>
                <c:pt idx="68">
                  <c:v>6.6762353112967616E-4</c:v>
                </c:pt>
                <c:pt idx="69">
                  <c:v>8.4846592607185946E-4</c:v>
                </c:pt>
                <c:pt idx="70">
                  <c:v>1.0331208478131413E-3</c:v>
                </c:pt>
                <c:pt idx="71">
                  <c:v>1.2190774287926473E-3</c:v>
                </c:pt>
                <c:pt idx="72">
                  <c:v>1.4053111734177871E-3</c:v>
                </c:pt>
                <c:pt idx="73">
                  <c:v>1.5914092938521065E-3</c:v>
                </c:pt>
                <c:pt idx="74">
                  <c:v>1.7772099766087104E-3</c:v>
                </c:pt>
                <c:pt idx="75">
                  <c:v>2.1476961532134074E-3</c:v>
                </c:pt>
                <c:pt idx="76">
                  <c:v>2.6269643717061497E-3</c:v>
                </c:pt>
                <c:pt idx="77">
                  <c:v>5.2685338662681238E-3</c:v>
                </c:pt>
                <c:pt idx="78">
                  <c:v>1.0307061219905102E-2</c:v>
                </c:pt>
                <c:pt idx="79">
                  <c:v>1.9479684354326857E-2</c:v>
                </c:pt>
                <c:pt idx="80">
                  <c:v>3.4726287088356324E-2</c:v>
                </c:pt>
                <c:pt idx="81">
                  <c:v>4.3525334825255467E-2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C3-448D-9817-F5458592A689}"/>
            </c:ext>
          </c:extLst>
        </c:ser>
        <c:ser>
          <c:idx val="1"/>
          <c:order val="1"/>
          <c:tx>
            <c:strRef>
              <c:f>Comparison!$E$97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Comparison!$E$98:$E$179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5.0707304347179065E-5</c:v>
                </c:pt>
                <c:pt idx="2">
                  <c:v>5.1703046990723381E-5</c:v>
                </c:pt>
                <c:pt idx="3">
                  <c:v>5.2808039699279827E-5</c:v>
                </c:pt>
                <c:pt idx="4">
                  <c:v>5.3767849911361608E-5</c:v>
                </c:pt>
                <c:pt idx="5">
                  <c:v>6.2918358061842583E-5</c:v>
                </c:pt>
                <c:pt idx="6">
                  <c:v>7.9335525753479772E-5</c:v>
                </c:pt>
                <c:pt idx="7">
                  <c:v>1.0393763458352859E-4</c:v>
                </c:pt>
                <c:pt idx="8">
                  <c:v>1.378515248238034E-4</c:v>
                </c:pt>
                <c:pt idx="9">
                  <c:v>1.8175120843547823E-4</c:v>
                </c:pt>
                <c:pt idx="10">
                  <c:v>2.3481515319817884E-4</c:v>
                </c:pt>
                <c:pt idx="11">
                  <c:v>2.9411015517712125E-4</c:v>
                </c:pt>
                <c:pt idx="12">
                  <c:v>3.5587698510999068E-4</c:v>
                </c:pt>
                <c:pt idx="13">
                  <c:v>4.5617939797609893E-4</c:v>
                </c:pt>
                <c:pt idx="14">
                  <c:v>5.5736749422776312E-4</c:v>
                </c:pt>
                <c:pt idx="15">
                  <c:v>6.577478604894054E-4</c:v>
                </c:pt>
                <c:pt idx="16">
                  <c:v>7.9186448907818559E-4</c:v>
                </c:pt>
                <c:pt idx="17">
                  <c:v>9.0795739587587042E-4</c:v>
                </c:pt>
                <c:pt idx="18">
                  <c:v>1.0165963671345246E-3</c:v>
                </c:pt>
                <c:pt idx="19">
                  <c:v>1.116062380401702E-3</c:v>
                </c:pt>
                <c:pt idx="20">
                  <c:v>1.204935799800134E-3</c:v>
                </c:pt>
                <c:pt idx="21">
                  <c:v>1.2821230636336125E-3</c:v>
                </c:pt>
                <c:pt idx="22">
                  <c:v>1.3468751521656444E-3</c:v>
                </c:pt>
                <c:pt idx="23">
                  <c:v>1.3987989519022566E-3</c:v>
                </c:pt>
                <c:pt idx="24">
                  <c:v>1.4378626001575281E-3</c:v>
                </c:pt>
                <c:pt idx="25">
                  <c:v>1.464395890607843E-3</c:v>
                </c:pt>
                <c:pt idx="26">
                  <c:v>1.4790868241877494E-3</c:v>
                </c:pt>
                <c:pt idx="27">
                  <c:v>1.4829753876383386E-3</c:v>
                </c:pt>
                <c:pt idx="28">
                  <c:v>1.4774456288536291E-3</c:v>
                </c:pt>
                <c:pt idx="29">
                  <c:v>1.4642170760052937E-3</c:v>
                </c:pt>
                <c:pt idx="30">
                  <c:v>1.4453365194794961E-3</c:v>
                </c:pt>
                <c:pt idx="31">
                  <c:v>1.4231711475617939E-3</c:v>
                </c:pt>
                <c:pt idx="32">
                  <c:v>1.4004040049735824E-3</c:v>
                </c:pt>
                <c:pt idx="33">
                  <c:v>1.3791614861971258E-3</c:v>
                </c:pt>
                <c:pt idx="34">
                  <c:v>1.3600643834848715E-3</c:v>
                </c:pt>
                <c:pt idx="35">
                  <c:v>1.3429538443883188E-3</c:v>
                </c:pt>
                <c:pt idx="36">
                  <c:v>1.3276943253475667E-3</c:v>
                </c:pt>
                <c:pt idx="37">
                  <c:v>1.3141706146289872E-3</c:v>
                </c:pt>
                <c:pt idx="38">
                  <c:v>1.302285340971093E-3</c:v>
                </c:pt>
                <c:pt idx="39">
                  <c:v>1.2919568868686947E-3</c:v>
                </c:pt>
                <c:pt idx="40">
                  <c:v>1.2831176410692657E-3</c:v>
                </c:pt>
                <c:pt idx="41">
                  <c:v>1.275712537284782E-3</c:v>
                </c:pt>
                <c:pt idx="42">
                  <c:v>1.2696978361040109E-3</c:v>
                </c:pt>
                <c:pt idx="43">
                  <c:v>1.2650401151458042E-3</c:v>
                </c:pt>
                <c:pt idx="44">
                  <c:v>1.2617154390494063E-3</c:v>
                </c:pt>
                <c:pt idx="45">
                  <c:v>1.2597025227957133E-3</c:v>
                </c:pt>
                <c:pt idx="46">
                  <c:v>1.2590008544264542E-3</c:v>
                </c:pt>
                <c:pt idx="47">
                  <c:v>1.2596174401451261E-3</c:v>
                </c:pt>
                <c:pt idx="48">
                  <c:v>1.26155470934493E-3</c:v>
                </c:pt>
                <c:pt idx="49">
                  <c:v>1.2645018164012284E-3</c:v>
                </c:pt>
                <c:pt idx="50">
                  <c:v>1.2681336367269119E-3</c:v>
                </c:pt>
                <c:pt idx="51">
                  <c:v>1.2724295092750263E-3</c:v>
                </c:pt>
                <c:pt idx="52">
                  <c:v>1.2773702149075259E-3</c:v>
                </c:pt>
                <c:pt idx="53">
                  <c:v>1.3032334147724807E-3</c:v>
                </c:pt>
                <c:pt idx="54">
                  <c:v>1.3381754639287984E-3</c:v>
                </c:pt>
                <c:pt idx="55">
                  <c:v>1.3814460862593243E-3</c:v>
                </c:pt>
                <c:pt idx="56">
                  <c:v>1.432457637138727E-3</c:v>
                </c:pt>
                <c:pt idx="57">
                  <c:v>1.4906929004588436E-3</c:v>
                </c:pt>
                <c:pt idx="58">
                  <c:v>1.5558237229566457E-3</c:v>
                </c:pt>
                <c:pt idx="59">
                  <c:v>1.6275867787886051E-3</c:v>
                </c:pt>
                <c:pt idx="60">
                  <c:v>1.7056731431888742E-3</c:v>
                </c:pt>
                <c:pt idx="61">
                  <c:v>1.7899068692246878E-3</c:v>
                </c:pt>
                <c:pt idx="62">
                  <c:v>2.2948549687889452E-3</c:v>
                </c:pt>
                <c:pt idx="63">
                  <c:v>2.9304576268131843E-3</c:v>
                </c:pt>
                <c:pt idx="64">
                  <c:v>4.5338087001900451E-3</c:v>
                </c:pt>
                <c:pt idx="65">
                  <c:v>6.5272452021429223E-3</c:v>
                </c:pt>
                <c:pt idx="66">
                  <c:v>8.8302955071368535E-3</c:v>
                </c:pt>
                <c:pt idx="67">
                  <c:v>1.2695395593643476E-2</c:v>
                </c:pt>
                <c:pt idx="68">
                  <c:v>1.9793683860580554E-2</c:v>
                </c:pt>
                <c:pt idx="69">
                  <c:v>2.7326635335980239E-2</c:v>
                </c:pt>
                <c:pt idx="70">
                  <c:v>3.5026567728946301E-2</c:v>
                </c:pt>
                <c:pt idx="71">
                  <c:v>4.2782881303239442E-2</c:v>
                </c:pt>
                <c:pt idx="72">
                  <c:v>5.0551247273914857E-2</c:v>
                </c:pt>
                <c:pt idx="73">
                  <c:v>5.8314062925655948E-2</c:v>
                </c:pt>
                <c:pt idx="74">
                  <c:v>6.606449405852792E-2</c:v>
                </c:pt>
                <c:pt idx="75">
                  <c:v>8.1518846967475231E-2</c:v>
                </c:pt>
                <c:pt idx="76">
                  <c:v>0.10151090501582945</c:v>
                </c:pt>
                <c:pt idx="77">
                  <c:v>0.21170058357255814</c:v>
                </c:pt>
                <c:pt idx="78">
                  <c:v>0.42187628051241122</c:v>
                </c:pt>
                <c:pt idx="79">
                  <c:v>0.80450047300629834</c:v>
                </c:pt>
                <c:pt idx="80">
                  <c:v>1.440492922918597</c:v>
                </c:pt>
                <c:pt idx="81">
                  <c:v>1.8075338975348991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DC3-448D-9817-F5458592A689}"/>
            </c:ext>
          </c:extLst>
        </c:ser>
        <c:ser>
          <c:idx val="2"/>
          <c:order val="2"/>
          <c:tx>
            <c:strRef>
              <c:f>Comparison!$F$97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Comparison!$F$98:$F$179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7.9580913201929285E-5</c:v>
                </c:pt>
                <c:pt idx="2">
                  <c:v>8.2429236216692494E-5</c:v>
                </c:pt>
                <c:pt idx="3">
                  <c:v>8.5779814345525088E-5</c:v>
                </c:pt>
                <c:pt idx="4">
                  <c:v>8.9115482475777134E-5</c:v>
                </c:pt>
                <c:pt idx="5">
                  <c:v>1.0525186894303108E-4</c:v>
                </c:pt>
                <c:pt idx="6">
                  <c:v>1.2203161106774995E-4</c:v>
                </c:pt>
                <c:pt idx="7">
                  <c:v>1.3896305337336118E-4</c:v>
                </c:pt>
                <c:pt idx="8">
                  <c:v>1.5602142178575284E-4</c:v>
                </c:pt>
                <c:pt idx="9">
                  <c:v>1.7318618765912425E-4</c:v>
                </c:pt>
                <c:pt idx="10">
                  <c:v>1.9043101284234301E-4</c:v>
                </c:pt>
                <c:pt idx="11">
                  <c:v>2.0764406996098036E-4</c:v>
                </c:pt>
                <c:pt idx="12">
                  <c:v>2.2470621252233006E-4</c:v>
                </c:pt>
                <c:pt idx="13">
                  <c:v>2.5161620276723911E-4</c:v>
                </c:pt>
                <c:pt idx="14">
                  <c:v>2.7809816189941472E-4</c:v>
                </c:pt>
                <c:pt idx="15">
                  <c:v>3.0394850403676053E-4</c:v>
                </c:pt>
                <c:pt idx="16">
                  <c:v>3.3833588528844394E-4</c:v>
                </c:pt>
                <c:pt idx="17">
                  <c:v>3.6850592812033952E-4</c:v>
                </c:pt>
                <c:pt idx="18">
                  <c:v>3.9768218103060848E-4</c:v>
                </c:pt>
                <c:pt idx="19">
                  <c:v>4.2585907799396741E-4</c:v>
                </c:pt>
                <c:pt idx="20">
                  <c:v>4.530415132598019E-4</c:v>
                </c:pt>
                <c:pt idx="21">
                  <c:v>4.7924451538003995E-4</c:v>
                </c:pt>
                <c:pt idx="22">
                  <c:v>5.0449275601652742E-4</c:v>
                </c:pt>
                <c:pt idx="23">
                  <c:v>5.288199266868035E-4</c:v>
                </c:pt>
                <c:pt idx="24">
                  <c:v>5.5226800686894689E-4</c:v>
                </c:pt>
                <c:pt idx="25">
                  <c:v>5.7488643745716363E-4</c:v>
                </c:pt>
                <c:pt idx="26">
                  <c:v>5.9673120788800182E-4</c:v>
                </c:pt>
                <c:pt idx="27">
                  <c:v>6.17863862688492E-4</c:v>
                </c:pt>
                <c:pt idx="28">
                  <c:v>6.3835043239296137E-4</c:v>
                </c:pt>
                <c:pt idx="29">
                  <c:v>6.5826029459669939E-4</c:v>
                </c:pt>
                <c:pt idx="30">
                  <c:v>6.7766497274801747E-4</c:v>
                </c:pt>
                <c:pt idx="31">
                  <c:v>6.9663688290050145E-4</c:v>
                </c:pt>
                <c:pt idx="32">
                  <c:v>7.1524804182864659E-4</c:v>
                </c:pt>
                <c:pt idx="33">
                  <c:v>7.3354558065787958E-4</c:v>
                </c:pt>
                <c:pt idx="34">
                  <c:v>7.51531195032763E-4</c:v>
                </c:pt>
                <c:pt idx="35">
                  <c:v>7.691879323159992E-4</c:v>
                </c:pt>
                <c:pt idx="36">
                  <c:v>7.8650351680542422E-4</c:v>
                </c:pt>
                <c:pt idx="37">
                  <c:v>8.0346983698548408E-4</c:v>
                </c:pt>
                <c:pt idx="38">
                  <c:v>8.2008248681935997E-4</c:v>
                </c:pt>
                <c:pt idx="39">
                  <c:v>8.3634035317846345E-4</c:v>
                </c:pt>
                <c:pt idx="40">
                  <c:v>8.5224524300059757E-4</c:v>
                </c:pt>
                <c:pt idx="41">
                  <c:v>8.6780154489862359E-4</c:v>
                </c:pt>
                <c:pt idx="42">
                  <c:v>8.8301592087351049E-4</c:v>
                </c:pt>
                <c:pt idx="43">
                  <c:v>8.978970245257028E-4</c:v>
                </c:pt>
                <c:pt idx="44">
                  <c:v>9.1245524275885529E-4</c:v>
                </c:pt>
                <c:pt idx="45">
                  <c:v>9.2669022273077705E-4</c:v>
                </c:pt>
                <c:pt idx="46">
                  <c:v>9.4062784714256365E-4</c:v>
                </c:pt>
                <c:pt idx="47">
                  <c:v>9.5429408844512531E-4</c:v>
                </c:pt>
                <c:pt idx="48">
                  <c:v>9.6769183861849378E-4</c:v>
                </c:pt>
                <c:pt idx="49">
                  <c:v>9.8136642912847495E-4</c:v>
                </c:pt>
                <c:pt idx="50">
                  <c:v>9.9583335216200074E-4</c:v>
                </c:pt>
                <c:pt idx="51">
                  <c:v>1.0110631610260842E-3</c:v>
                </c:pt>
                <c:pt idx="52">
                  <c:v>1.0270294174473758E-3</c:v>
                </c:pt>
                <c:pt idx="53">
                  <c:v>1.0978103194010031E-3</c:v>
                </c:pt>
                <c:pt idx="54">
                  <c:v>1.1788256652870703E-3</c:v>
                </c:pt>
                <c:pt idx="55">
                  <c:v>1.269249412586899E-3</c:v>
                </c:pt>
                <c:pt idx="56">
                  <c:v>1.3684995503723952E-3</c:v>
                </c:pt>
                <c:pt idx="57">
                  <c:v>1.4760723603095844E-3</c:v>
                </c:pt>
                <c:pt idx="58">
                  <c:v>1.5917399067871666E-3</c:v>
                </c:pt>
                <c:pt idx="59">
                  <c:v>1.7153422694929123E-3</c:v>
                </c:pt>
                <c:pt idx="60">
                  <c:v>1.8466104317448574E-3</c:v>
                </c:pt>
                <c:pt idx="61">
                  <c:v>1.9854667089372544E-3</c:v>
                </c:pt>
                <c:pt idx="62">
                  <c:v>2.7854232247758104E-3</c:v>
                </c:pt>
                <c:pt idx="63">
                  <c:v>3.7580151667535506E-3</c:v>
                </c:pt>
                <c:pt idx="64">
                  <c:v>6.1606729491090195E-3</c:v>
                </c:pt>
                <c:pt idx="65">
                  <c:v>9.1256956217248501E-3</c:v>
                </c:pt>
                <c:pt idx="66">
                  <c:v>1.2549307855197736E-2</c:v>
                </c:pt>
                <c:pt idx="67">
                  <c:v>1.8300983954020151E-2</c:v>
                </c:pt>
                <c:pt idx="68">
                  <c:v>2.8882421538410176E-2</c:v>
                </c:pt>
                <c:pt idx="69">
                  <c:v>4.0128547298266468E-2</c:v>
                </c:pt>
                <c:pt idx="70">
                  <c:v>5.1629079060181667E-2</c:v>
                </c:pt>
                <c:pt idx="71">
                  <c:v>6.3215143804024834E-2</c:v>
                </c:pt>
                <c:pt idx="72">
                  <c:v>7.4819522155750759E-2</c:v>
                </c:pt>
                <c:pt idx="73">
                  <c:v>8.6415677059521287E-2</c:v>
                </c:pt>
                <c:pt idx="74">
                  <c:v>9.7993346218709823E-2</c:v>
                </c:pt>
                <c:pt idx="75">
                  <c:v>0.12107921428928792</c:v>
                </c:pt>
                <c:pt idx="76">
                  <c:v>0.15094355365927659</c:v>
                </c:pt>
                <c:pt idx="77">
                  <c:v>0.31554601502281843</c:v>
                </c:pt>
                <c:pt idx="78">
                  <c:v>0.62950860652176721</c:v>
                </c:pt>
                <c:pt idx="79">
                  <c:v>1.2010765127766543</c:v>
                </c:pt>
                <c:pt idx="80">
                  <c:v>2.1511284962149362</c:v>
                </c:pt>
                <c:pt idx="81">
                  <c:v>2.6994180332769311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DC3-448D-9817-F5458592A689}"/>
            </c:ext>
          </c:extLst>
        </c:ser>
        <c:ser>
          <c:idx val="3"/>
          <c:order val="3"/>
          <c:tx>
            <c:strRef>
              <c:f>Comparison!$G$97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Comparison!$G$98:$G$179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9.3409729222711227E-5</c:v>
                </c:pt>
                <c:pt idx="2">
                  <c:v>9.5077049454074568E-5</c:v>
                </c:pt>
                <c:pt idx="3">
                  <c:v>9.6930455717274811E-5</c:v>
                </c:pt>
                <c:pt idx="4">
                  <c:v>9.8440694856644865E-5</c:v>
                </c:pt>
                <c:pt idx="5">
                  <c:v>1.0721251831302952E-4</c:v>
                </c:pt>
                <c:pt idx="6">
                  <c:v>1.1798028270218247E-4</c:v>
                </c:pt>
                <c:pt idx="7">
                  <c:v>1.2929661535395181E-4</c:v>
                </c:pt>
                <c:pt idx="8">
                  <c:v>1.4068551999913854E-4</c:v>
                </c:pt>
                <c:pt idx="9">
                  <c:v>1.5201217137689524E-4</c:v>
                </c:pt>
                <c:pt idx="10">
                  <c:v>1.6319605383538301E-4</c:v>
                </c:pt>
                <c:pt idx="11">
                  <c:v>1.7409139933634678E-4</c:v>
                </c:pt>
                <c:pt idx="12">
                  <c:v>1.8456917970940476E-4</c:v>
                </c:pt>
                <c:pt idx="13">
                  <c:v>2.0046346915344855E-4</c:v>
                </c:pt>
                <c:pt idx="14">
                  <c:v>2.1546566595433418E-4</c:v>
                </c:pt>
                <c:pt idx="15">
                  <c:v>2.2953709175024042E-4</c:v>
                </c:pt>
                <c:pt idx="16">
                  <c:v>2.4746511107589847E-4</c:v>
                </c:pt>
                <c:pt idx="17">
                  <c:v>2.6255493087253722E-4</c:v>
                </c:pt>
                <c:pt idx="18">
                  <c:v>2.7666030599954121E-4</c:v>
                </c:pt>
                <c:pt idx="19">
                  <c:v>2.8988533079563164E-4</c:v>
                </c:pt>
                <c:pt idx="20">
                  <c:v>3.0232599176283444E-4</c:v>
                </c:pt>
                <c:pt idx="21">
                  <c:v>3.1407301351196986E-4</c:v>
                </c:pt>
                <c:pt idx="22">
                  <c:v>3.2521387781532166E-4</c:v>
                </c:pt>
                <c:pt idx="23">
                  <c:v>3.3583431405929194E-4</c:v>
                </c:pt>
                <c:pt idx="24">
                  <c:v>3.4601940844002576E-4</c:v>
                </c:pt>
                <c:pt idx="25">
                  <c:v>3.5585439117425413E-4</c:v>
                </c:pt>
                <c:pt idx="26">
                  <c:v>3.6542510322676227E-4</c:v>
                </c:pt>
                <c:pt idx="27">
                  <c:v>3.7481810073220634E-4</c:v>
                </c:pt>
                <c:pt idx="28">
                  <c:v>3.8412031937598047E-4</c:v>
                </c:pt>
                <c:pt idx="29">
                  <c:v>3.934181914593933E-4</c:v>
                </c:pt>
                <c:pt idx="30">
                  <c:v>4.0279608806927905E-4</c:v>
                </c:pt>
                <c:pt idx="31">
                  <c:v>4.1233395475540096E-4</c:v>
                </c:pt>
                <c:pt idx="32">
                  <c:v>4.2210403235415871E-4</c:v>
                </c:pt>
                <c:pt idx="33">
                  <c:v>4.3214798961231155E-4</c:v>
                </c:pt>
                <c:pt idx="34">
                  <c:v>4.4246147239528592E-4</c:v>
                </c:pt>
                <c:pt idx="35">
                  <c:v>4.5302005998005743E-4</c:v>
                </c:pt>
                <c:pt idx="36">
                  <c:v>4.6379947963400708E-4</c:v>
                </c:pt>
                <c:pt idx="37">
                  <c:v>4.747754929380609E-4</c:v>
                </c:pt>
                <c:pt idx="38">
                  <c:v>4.8592380795654875E-4</c:v>
                </c:pt>
                <c:pt idx="39">
                  <c:v>4.9722001640504392E-4</c:v>
                </c:pt>
                <c:pt idx="40">
                  <c:v>5.0863955504344097E-4</c:v>
                </c:pt>
                <c:pt idx="41">
                  <c:v>5.2015769048418994E-4</c:v>
                </c:pt>
                <c:pt idx="42">
                  <c:v>5.3174952650923419E-4</c:v>
                </c:pt>
                <c:pt idx="43">
                  <c:v>5.4339003282696677E-4</c:v>
                </c:pt>
                <c:pt idx="44">
                  <c:v>5.5505409399117533E-4</c:v>
                </c:pt>
                <c:pt idx="45">
                  <c:v>5.6670960773840516E-4</c:v>
                </c:pt>
                <c:pt idx="46">
                  <c:v>5.7833865150247032E-4</c:v>
                </c:pt>
                <c:pt idx="47">
                  <c:v>5.8992312354650203E-4</c:v>
                </c:pt>
                <c:pt idx="48">
                  <c:v>6.0143143239052598E-4</c:v>
                </c:pt>
                <c:pt idx="49">
                  <c:v>6.1311663163771709E-4</c:v>
                </c:pt>
                <c:pt idx="50">
                  <c:v>6.252413047288471E-4</c:v>
                </c:pt>
                <c:pt idx="51">
                  <c:v>6.3779763813546868E-4</c:v>
                </c:pt>
                <c:pt idx="52">
                  <c:v>6.5077846750080063E-4</c:v>
                </c:pt>
                <c:pt idx="53">
                  <c:v>7.0682334448823143E-4</c:v>
                </c:pt>
                <c:pt idx="54">
                  <c:v>7.6921372570869651E-4</c:v>
                </c:pt>
                <c:pt idx="55">
                  <c:v>8.3769548064882798E-4</c:v>
                </c:pt>
                <c:pt idx="56">
                  <c:v>9.1207812430541609E-4</c:v>
                </c:pt>
                <c:pt idx="57">
                  <c:v>9.9216353221600077E-4</c:v>
                </c:pt>
                <c:pt idx="58">
                  <c:v>1.0778891892451992E-3</c:v>
                </c:pt>
                <c:pt idx="59">
                  <c:v>1.1692117259990138E-3</c:v>
                </c:pt>
                <c:pt idx="60">
                  <c:v>1.2660009101053413E-3</c:v>
                </c:pt>
                <c:pt idx="61">
                  <c:v>1.3682360513953796E-3</c:v>
                </c:pt>
                <c:pt idx="62">
                  <c:v>1.9565000178500798E-3</c:v>
                </c:pt>
                <c:pt idx="63">
                  <c:v>2.6707740608011895E-3</c:v>
                </c:pt>
                <c:pt idx="64">
                  <c:v>4.4352105622062999E-3</c:v>
                </c:pt>
                <c:pt idx="65">
                  <c:v>6.6080187817103269E-3</c:v>
                </c:pt>
                <c:pt idx="66">
                  <c:v>9.1118500612457631E-3</c:v>
                </c:pt>
                <c:pt idx="67">
                  <c:v>1.3311222195839094E-2</c:v>
                </c:pt>
                <c:pt idx="68">
                  <c:v>2.1024585259624792E-2</c:v>
                </c:pt>
                <c:pt idx="69">
                  <c:v>2.9213453267006546E-2</c:v>
                </c:pt>
                <c:pt idx="70">
                  <c:v>3.7584983849303345E-2</c:v>
                </c:pt>
                <c:pt idx="71">
                  <c:v>4.6018125859668475E-2</c:v>
                </c:pt>
                <c:pt idx="72">
                  <c:v>5.446444737777574E-2</c:v>
                </c:pt>
                <c:pt idx="73">
                  <c:v>6.2904750895015876E-2</c:v>
                </c:pt>
                <c:pt idx="74">
                  <c:v>7.1331592635327623E-2</c:v>
                </c:pt>
                <c:pt idx="75">
                  <c:v>8.8134709182496357E-2</c:v>
                </c:pt>
                <c:pt idx="76">
                  <c:v>0.10987155509440961</c:v>
                </c:pt>
                <c:pt idx="77">
                  <c:v>0.22967793320022398</c:v>
                </c:pt>
                <c:pt idx="78">
                  <c:v>0.45819651448934595</c:v>
                </c:pt>
                <c:pt idx="79">
                  <c:v>0.87421387000986184</c:v>
                </c:pt>
                <c:pt idx="80">
                  <c:v>1.5657119569944047</c:v>
                </c:pt>
                <c:pt idx="81">
                  <c:v>1.9647860840962508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DC3-448D-9817-F5458592A689}"/>
            </c:ext>
          </c:extLst>
        </c:ser>
        <c:ser>
          <c:idx val="4"/>
          <c:order val="4"/>
          <c:tx>
            <c:strRef>
              <c:f>Comparison!$H$97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Comparison!$H$98:$H$179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7.4635750511708383E-5</c:v>
                </c:pt>
                <c:pt idx="2">
                  <c:v>7.8033764015301752E-5</c:v>
                </c:pt>
                <c:pt idx="3">
                  <c:v>8.2109662731510833E-5</c:v>
                </c:pt>
                <c:pt idx="4">
                  <c:v>8.6328330251476005E-5</c:v>
                </c:pt>
                <c:pt idx="5">
                  <c:v>1.0305007097709968E-4</c:v>
                </c:pt>
                <c:pt idx="6">
                  <c:v>1.1611439602848302E-4</c:v>
                </c:pt>
                <c:pt idx="7">
                  <c:v>1.2685116623708078E-4</c:v>
                </c:pt>
                <c:pt idx="8">
                  <c:v>1.3618611854433087E-4</c:v>
                </c:pt>
                <c:pt idx="9">
                  <c:v>1.4463111036779457E-4</c:v>
                </c:pt>
                <c:pt idx="10">
                  <c:v>1.5258100761280345E-4</c:v>
                </c:pt>
                <c:pt idx="11">
                  <c:v>1.6032222033605456E-4</c:v>
                </c:pt>
                <c:pt idx="12">
                  <c:v>1.6802162861127463E-4</c:v>
                </c:pt>
                <c:pt idx="13">
                  <c:v>1.8034030693100879E-4</c:v>
                </c:pt>
                <c:pt idx="14">
                  <c:v>1.9263481592690366E-4</c:v>
                </c:pt>
                <c:pt idx="15">
                  <c:v>2.0477648558159958E-4</c:v>
                </c:pt>
                <c:pt idx="16">
                  <c:v>2.2124904104503862E-4</c:v>
                </c:pt>
                <c:pt idx="17">
                  <c:v>2.3613659666549985E-4</c:v>
                </c:pt>
                <c:pt idx="18">
                  <c:v>2.5109180528107245E-4</c:v>
                </c:pt>
                <c:pt idx="19">
                  <c:v>2.6621130486956804E-4</c:v>
                </c:pt>
                <c:pt idx="20">
                  <c:v>2.8158701204338015E-4</c:v>
                </c:pt>
                <c:pt idx="21">
                  <c:v>2.9730363788427395E-4</c:v>
                </c:pt>
                <c:pt idx="22">
                  <c:v>3.1343661879459906E-4</c:v>
                </c:pt>
                <c:pt idx="23">
                  <c:v>3.3004989468115345E-4</c:v>
                </c:pt>
                <c:pt idx="24">
                  <c:v>3.4719322727583534E-4</c:v>
                </c:pt>
                <c:pt idx="25">
                  <c:v>3.6489886834153534E-4</c:v>
                </c:pt>
                <c:pt idx="26">
                  <c:v>3.8317745339964135E-4</c:v>
                </c:pt>
                <c:pt idx="27">
                  <c:v>4.0201305263992785E-4</c:v>
                </c:pt>
                <c:pt idx="28">
                  <c:v>4.2135737975190004E-4</c:v>
                </c:pt>
                <c:pt idx="29">
                  <c:v>4.4112325846041835E-4</c:v>
                </c:pt>
                <c:pt idx="30">
                  <c:v>4.6117758863121919E-4</c:v>
                </c:pt>
                <c:pt idx="31">
                  <c:v>4.8133424803159129E-4</c:v>
                </c:pt>
                <c:pt idx="32">
                  <c:v>5.0134761328872045E-4</c:v>
                </c:pt>
                <c:pt idx="33">
                  <c:v>5.2099976166642824E-4</c:v>
                </c:pt>
                <c:pt idx="34">
                  <c:v>5.4021529666726197E-4</c:v>
                </c:pt>
                <c:pt idx="35">
                  <c:v>5.5900469883756886E-4</c:v>
                </c:pt>
                <c:pt idx="36">
                  <c:v>5.7738293713877E-4</c:v>
                </c:pt>
                <c:pt idx="37">
                  <c:v>5.9536907346287847E-4</c:v>
                </c:pt>
                <c:pt idx="38">
                  <c:v>6.1298589386509894E-4</c:v>
                </c:pt>
                <c:pt idx="39">
                  <c:v>6.3025956357724367E-4</c:v>
                </c:pt>
                <c:pt idx="40">
                  <c:v>6.4721930325601046E-4</c:v>
                </c:pt>
                <c:pt idx="41">
                  <c:v>6.6389708420555864E-4</c:v>
                </c:pt>
                <c:pt idx="42">
                  <c:v>6.8032734058162128E-4</c:v>
                </c:pt>
                <c:pt idx="43">
                  <c:v>6.9654669680950358E-4</c:v>
                </c:pt>
                <c:pt idx="44">
                  <c:v>7.1259370864792113E-4</c:v>
                </c:pt>
                <c:pt idx="45">
                  <c:v>7.2849940616478048E-4</c:v>
                </c:pt>
                <c:pt idx="46">
                  <c:v>7.4431490911829046E-4</c:v>
                </c:pt>
                <c:pt idx="47">
                  <c:v>7.6009211497002414E-4</c:v>
                </c:pt>
                <c:pt idx="48">
                  <c:v>7.7586573318550334E-4</c:v>
                </c:pt>
                <c:pt idx="49">
                  <c:v>7.9193175107605482E-4</c:v>
                </c:pt>
                <c:pt idx="50">
                  <c:v>8.0855871177549804E-4</c:v>
                </c:pt>
                <c:pt idx="51">
                  <c:v>8.2573932472265992E-4</c:v>
                </c:pt>
                <c:pt idx="52">
                  <c:v>8.4346685234476212E-4</c:v>
                </c:pt>
                <c:pt idx="53">
                  <c:v>9.1973063292384322E-4</c:v>
                </c:pt>
                <c:pt idx="54">
                  <c:v>1.0043143751275814E-3</c:v>
                </c:pt>
                <c:pt idx="55">
                  <c:v>1.0969662346568035E-3</c:v>
                </c:pt>
                <c:pt idx="56">
                  <c:v>1.1974919364063897E-3</c:v>
                </c:pt>
                <c:pt idx="57">
                  <c:v>1.3056718083072441E-3</c:v>
                </c:pt>
                <c:pt idx="58">
                  <c:v>1.4214477501869459E-3</c:v>
                </c:pt>
                <c:pt idx="59">
                  <c:v>1.544779109704847E-3</c:v>
                </c:pt>
                <c:pt idx="60">
                  <c:v>1.6755089130265828E-3</c:v>
                </c:pt>
                <c:pt idx="61">
                  <c:v>1.8136163600105198E-3</c:v>
                </c:pt>
                <c:pt idx="62">
                  <c:v>2.6090364167978214E-3</c:v>
                </c:pt>
                <c:pt idx="63">
                  <c:v>3.5755588453071055E-3</c:v>
                </c:pt>
                <c:pt idx="64">
                  <c:v>5.9648426276955229E-3</c:v>
                </c:pt>
                <c:pt idx="65">
                  <c:v>8.9055270129102301E-3</c:v>
                </c:pt>
                <c:pt idx="66">
                  <c:v>1.2291650483961325E-2</c:v>
                </c:pt>
                <c:pt idx="67">
                  <c:v>1.7966851381170341E-2</c:v>
                </c:pt>
                <c:pt idx="68">
                  <c:v>2.8383897579711121E-2</c:v>
                </c:pt>
                <c:pt idx="69">
                  <c:v>3.9437811416834716E-2</c:v>
                </c:pt>
                <c:pt idx="70">
                  <c:v>5.0736767083624811E-2</c:v>
                </c:pt>
                <c:pt idx="71">
                  <c:v>6.2118493517851474E-2</c:v>
                </c:pt>
                <c:pt idx="72">
                  <c:v>7.3517918363840945E-2</c:v>
                </c:pt>
                <c:pt idx="73">
                  <c:v>8.4909201835057027E-2</c:v>
                </c:pt>
                <c:pt idx="74">
                  <c:v>9.6282312822603286E-2</c:v>
                </c:pt>
                <c:pt idx="75">
                  <c:v>0.11896028652891905</c:v>
                </c:pt>
                <c:pt idx="76">
                  <c:v>0.14829696409519791</c:v>
                </c:pt>
                <c:pt idx="77">
                  <c:v>0.30999112602571932</c:v>
                </c:pt>
                <c:pt idx="78">
                  <c:v>0.61840642970975723</c:v>
                </c:pt>
                <c:pt idx="79">
                  <c:v>1.1798755160172607</c:v>
                </c:pt>
                <c:pt idx="80">
                  <c:v>2.1131413856510362</c:v>
                </c:pt>
                <c:pt idx="81">
                  <c:v>2.6517433995802078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DC3-448D-9817-F5458592A689}"/>
            </c:ext>
          </c:extLst>
        </c:ser>
        <c:ser>
          <c:idx val="5"/>
          <c:order val="5"/>
          <c:tx>
            <c:strRef>
              <c:f>Comparison!$I$97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Comparison!$I$98:$I$179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6.0051903481534485E-5</c:v>
                </c:pt>
                <c:pt idx="2">
                  <c:v>5.8931941038238546E-5</c:v>
                </c:pt>
                <c:pt idx="3">
                  <c:v>5.7880637103528335E-5</c:v>
                </c:pt>
                <c:pt idx="4">
                  <c:v>5.6789309026923274E-5</c:v>
                </c:pt>
                <c:pt idx="5">
                  <c:v>5.7438393626972049E-5</c:v>
                </c:pt>
                <c:pt idx="6">
                  <c:v>6.2490602905310671E-5</c:v>
                </c:pt>
                <c:pt idx="7">
                  <c:v>6.979352774443893E-5</c:v>
                </c:pt>
                <c:pt idx="8">
                  <c:v>7.8675527143761599E-5</c:v>
                </c:pt>
                <c:pt idx="9">
                  <c:v>8.876195322430274E-5</c:v>
                </c:pt>
                <c:pt idx="10">
                  <c:v>9.9575415528646181E-5</c:v>
                </c:pt>
                <c:pt idx="11">
                  <c:v>1.1049111361425868E-4</c:v>
                </c:pt>
                <c:pt idx="12">
                  <c:v>1.2099095560932975E-4</c:v>
                </c:pt>
                <c:pt idx="13">
                  <c:v>1.3687267376696522E-4</c:v>
                </c:pt>
                <c:pt idx="14">
                  <c:v>1.5197933421308733E-4</c:v>
                </c:pt>
                <c:pt idx="15">
                  <c:v>1.6642919457815573E-4</c:v>
                </c:pt>
                <c:pt idx="16">
                  <c:v>1.8545945562592033E-4</c:v>
                </c:pt>
                <c:pt idx="17">
                  <c:v>2.0211379067841656E-4</c:v>
                </c:pt>
                <c:pt idx="18">
                  <c:v>2.1832196399285784E-4</c:v>
                </c:pt>
                <c:pt idx="19">
                  <c:v>2.3415405034925654E-4</c:v>
                </c:pt>
                <c:pt idx="20">
                  <c:v>2.4965917280723147E-4</c:v>
                </c:pt>
                <c:pt idx="21">
                  <c:v>2.6487340003817473E-4</c:v>
                </c:pt>
                <c:pt idx="22">
                  <c:v>2.7982434474809029E-4</c:v>
                </c:pt>
                <c:pt idx="23">
                  <c:v>2.945339753036971E-4</c:v>
                </c:pt>
                <c:pt idx="24">
                  <c:v>3.0902040720676057E-4</c:v>
                </c:pt>
                <c:pt idx="25">
                  <c:v>3.2329908505663414E-4</c:v>
                </c:pt>
                <c:pt idx="26">
                  <c:v>3.3738358583514371E-4</c:v>
                </c:pt>
                <c:pt idx="27">
                  <c:v>3.5128617898956934E-4</c:v>
                </c:pt>
                <c:pt idx="28">
                  <c:v>3.6501822571418784E-4</c:v>
                </c:pt>
                <c:pt idx="29">
                  <c:v>3.7859046931700441E-4</c:v>
                </c:pt>
                <c:pt idx="30">
                  <c:v>3.9201325031444666E-4</c:v>
                </c:pt>
                <c:pt idx="31">
                  <c:v>4.0529666866576526E-4</c:v>
                </c:pt>
                <c:pt idx="32">
                  <c:v>4.1845070846550041E-4</c:v>
                </c:pt>
                <c:pt idx="33">
                  <c:v>4.3147022704464555E-4</c:v>
                </c:pt>
                <c:pt idx="34">
                  <c:v>4.4432243897077014E-4</c:v>
                </c:pt>
                <c:pt idx="35">
                  <c:v>4.5696486861501653E-4</c:v>
                </c:pt>
                <c:pt idx="36">
                  <c:v>4.6936047076722072E-4</c:v>
                </c:pt>
                <c:pt idx="37">
                  <c:v>4.814769619115876E-4</c:v>
                </c:pt>
                <c:pt idx="38">
                  <c:v>4.9328628304651299E-4</c:v>
                </c:pt>
                <c:pt idx="39">
                  <c:v>5.0476416054817035E-4</c:v>
                </c:pt>
                <c:pt idx="40">
                  <c:v>5.15889741240743E-4</c:v>
                </c:pt>
                <c:pt idx="41">
                  <c:v>5.2664528445791779E-4</c:v>
                </c:pt>
                <c:pt idx="42">
                  <c:v>5.3701589853428144E-4</c:v>
                </c:pt>
                <c:pt idx="43">
                  <c:v>5.4698931245130062E-4</c:v>
                </c:pt>
                <c:pt idx="44">
                  <c:v>5.5655567571499625E-4</c:v>
                </c:pt>
                <c:pt idx="45">
                  <c:v>5.6569774937001015E-4</c:v>
                </c:pt>
                <c:pt idx="46">
                  <c:v>5.7442020039871614E-4</c:v>
                </c:pt>
                <c:pt idx="47">
                  <c:v>5.8272849273389613E-4</c:v>
                </c:pt>
                <c:pt idx="48">
                  <c:v>5.9061123333530052E-4</c:v>
                </c:pt>
                <c:pt idx="49">
                  <c:v>5.9858122780873807E-4</c:v>
                </c:pt>
                <c:pt idx="50">
                  <c:v>6.0712234622803775E-4</c:v>
                </c:pt>
                <c:pt idx="51">
                  <c:v>6.1620297347417491E-4</c:v>
                </c:pt>
                <c:pt idx="52">
                  <c:v>6.2579546924805378E-4</c:v>
                </c:pt>
                <c:pt idx="53">
                  <c:v>6.6883303352946487E-4</c:v>
                </c:pt>
                <c:pt idx="54">
                  <c:v>7.1854993271605627E-4</c:v>
                </c:pt>
                <c:pt idx="55">
                  <c:v>7.7420461604630925E-4</c:v>
                </c:pt>
                <c:pt idx="56">
                  <c:v>8.3530925194759886E-4</c:v>
                </c:pt>
                <c:pt idx="57">
                  <c:v>9.0147479465884652E-4</c:v>
                </c:pt>
                <c:pt idx="58">
                  <c:v>9.7252641474180072E-4</c:v>
                </c:pt>
                <c:pt idx="59">
                  <c:v>1.0483478180712672E-3</c:v>
                </c:pt>
                <c:pt idx="60">
                  <c:v>1.1287563548439926E-3</c:v>
                </c:pt>
                <c:pt idx="61">
                  <c:v>1.2137035610864503E-3</c:v>
                </c:pt>
                <c:pt idx="62">
                  <c:v>1.701226155825786E-3</c:v>
                </c:pt>
                <c:pt idx="63">
                  <c:v>2.2922018748271554E-3</c:v>
                </c:pt>
                <c:pt idx="64">
                  <c:v>3.7489592357043029E-3</c:v>
                </c:pt>
                <c:pt idx="65">
                  <c:v>5.5480762312058798E-3</c:v>
                </c:pt>
                <c:pt idx="66">
                  <c:v>7.6282791281026387E-3</c:v>
                </c:pt>
                <c:pt idx="67">
                  <c:v>1.1127472161460834E-2</c:v>
                </c:pt>
                <c:pt idx="68">
                  <c:v>1.7573194195885218E-2</c:v>
                </c:pt>
                <c:pt idx="69">
                  <c:v>2.4430061347750536E-2</c:v>
                </c:pt>
                <c:pt idx="70">
                  <c:v>3.1443855888828039E-2</c:v>
                </c:pt>
                <c:pt idx="71">
                  <c:v>3.8510273777564233E-2</c:v>
                </c:pt>
                <c:pt idx="72">
                  <c:v>4.5587967975320887E-2</c:v>
                </c:pt>
                <c:pt idx="73">
                  <c:v>5.2660669683092388E-2</c:v>
                </c:pt>
                <c:pt idx="74">
                  <c:v>5.9722101492217447E-2</c:v>
                </c:pt>
                <c:pt idx="75">
                  <c:v>7.3802595935839904E-2</c:v>
                </c:pt>
                <c:pt idx="76">
                  <c:v>9.2017404933154454E-2</c:v>
                </c:pt>
                <c:pt idx="77">
                  <c:v>0.19241146892399189</c:v>
                </c:pt>
                <c:pt idx="78">
                  <c:v>0.38390301917831943</c:v>
                </c:pt>
                <c:pt idx="79">
                  <c:v>0.73251278164021105</c:v>
                </c:pt>
                <c:pt idx="80">
                  <c:v>1.3119669333664508</c:v>
                </c:pt>
                <c:pt idx="81">
                  <c:v>1.6463787909669458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DC3-448D-9817-F5458592A689}"/>
            </c:ext>
          </c:extLst>
        </c:ser>
        <c:ser>
          <c:idx val="6"/>
          <c:order val="6"/>
          <c:tx>
            <c:strRef>
              <c:f>Comparison!$J$97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Comparison!$J$98:$J$179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8.2968420878792371E-5</c:v>
                </c:pt>
                <c:pt idx="2">
                  <c:v>8.4429843750780399E-5</c:v>
                </c:pt>
                <c:pt idx="3">
                  <c:v>8.6239431566733087E-5</c:v>
                </c:pt>
                <c:pt idx="4">
                  <c:v>8.8034403953533957E-5</c:v>
                </c:pt>
                <c:pt idx="5">
                  <c:v>1.0054754699953795E-4</c:v>
                </c:pt>
                <c:pt idx="6">
                  <c:v>1.1610244818703473E-4</c:v>
                </c:pt>
                <c:pt idx="7">
                  <c:v>1.3369275765494484E-4</c:v>
                </c:pt>
                <c:pt idx="8">
                  <c:v>1.5286456742165592E-4</c:v>
                </c:pt>
                <c:pt idx="9">
                  <c:v>1.732602976693995E-4</c:v>
                </c:pt>
                <c:pt idx="10">
                  <c:v>1.943625369350535E-4</c:v>
                </c:pt>
                <c:pt idx="11">
                  <c:v>2.1550769669731874E-4</c:v>
                </c:pt>
                <c:pt idx="12">
                  <c:v>2.3616500269983901E-4</c:v>
                </c:pt>
                <c:pt idx="13">
                  <c:v>2.6825952663858579E-4</c:v>
                </c:pt>
                <c:pt idx="14">
                  <c:v>2.996277512617735E-4</c:v>
                </c:pt>
                <c:pt idx="15">
                  <c:v>3.3027038521999498E-4</c:v>
                </c:pt>
                <c:pt idx="16">
                  <c:v>3.71320604212918E-4</c:v>
                </c:pt>
                <c:pt idx="17">
                  <c:v>4.0771150541739137E-4</c:v>
                </c:pt>
                <c:pt idx="18">
                  <c:v>4.4331618227621888E-4</c:v>
                </c:pt>
                <c:pt idx="19">
                  <c:v>4.781044312449636E-4</c:v>
                </c:pt>
                <c:pt idx="20">
                  <c:v>5.1203853782353379E-4</c:v>
                </c:pt>
                <c:pt idx="21">
                  <c:v>5.4508423659141816E-4</c:v>
                </c:pt>
                <c:pt idx="22">
                  <c:v>5.77217215843991E-4</c:v>
                </c:pt>
                <c:pt idx="23">
                  <c:v>6.0842726194249301E-4</c:v>
                </c:pt>
                <c:pt idx="24">
                  <c:v>6.3872107405709257E-4</c:v>
                </c:pt>
                <c:pt idx="25">
                  <c:v>6.6812427835079074E-4</c:v>
                </c:pt>
                <c:pt idx="26">
                  <c:v>6.9668291855105619E-4</c:v>
                </c:pt>
                <c:pt idx="27">
                  <c:v>7.2446456516551516E-4</c:v>
                </c:pt>
                <c:pt idx="28">
                  <c:v>7.5155910862137497E-4</c:v>
                </c:pt>
                <c:pt idx="29">
                  <c:v>7.7807925531379581E-4</c:v>
                </c:pt>
                <c:pt idx="30">
                  <c:v>8.0416071611818336E-4</c:v>
                </c:pt>
                <c:pt idx="31">
                  <c:v>8.2996205775799831E-4</c:v>
                </c:pt>
                <c:pt idx="32">
                  <c:v>8.5566417528481489E-4</c:v>
                </c:pt>
                <c:pt idx="33">
                  <c:v>8.8139783592063763E-4</c:v>
                </c:pt>
                <c:pt idx="34">
                  <c:v>9.071687741439129E-4</c:v>
                </c:pt>
                <c:pt idx="35">
                  <c:v>9.3292158490558541E-4</c:v>
                </c:pt>
                <c:pt idx="36">
                  <c:v>9.5860605513827662E-4</c:v>
                </c:pt>
                <c:pt idx="37">
                  <c:v>9.8417645939052716E-4</c:v>
                </c:pt>
                <c:pt idx="38">
                  <c:v>1.0095909935261761E-3</c:v>
                </c:pt>
                <c:pt idx="39">
                  <c:v>1.0348113161932038E-3</c:v>
                </c:pt>
                <c:pt idx="40">
                  <c:v>1.0598021751528578E-3</c:v>
                </c:pt>
                <c:pt idx="41">
                  <c:v>1.0845311008874439E-3</c:v>
                </c:pt>
                <c:pt idx="42">
                  <c:v>1.108968153894166E-3</c:v>
                </c:pt>
                <c:pt idx="43">
                  <c:v>1.1330857150421007E-3</c:v>
                </c:pt>
                <c:pt idx="44">
                  <c:v>1.1568583106146447E-3</c:v>
                </c:pt>
                <c:pt idx="45">
                  <c:v>1.1802420212475031E-3</c:v>
                </c:pt>
                <c:pt idx="46">
                  <c:v>1.2032367609401508E-3</c:v>
                </c:pt>
                <c:pt idx="47">
                  <c:v>1.2258420275097935E-3</c:v>
                </c:pt>
                <c:pt idx="48">
                  <c:v>1.2480192245702827E-3</c:v>
                </c:pt>
                <c:pt idx="49">
                  <c:v>1.2705326585596085E-3</c:v>
                </c:pt>
                <c:pt idx="50">
                  <c:v>1.2941191791989097E-3</c:v>
                </c:pt>
                <c:pt idx="51">
                  <c:v>1.3187325268118133E-3</c:v>
                </c:pt>
                <c:pt idx="52">
                  <c:v>1.3443320965053302E-3</c:v>
                </c:pt>
                <c:pt idx="53">
                  <c:v>1.4559252405028839E-3</c:v>
                </c:pt>
                <c:pt idx="54">
                  <c:v>1.5810551226550981E-3</c:v>
                </c:pt>
                <c:pt idx="55">
                  <c:v>1.7186138971033175E-3</c:v>
                </c:pt>
                <c:pt idx="56">
                  <c:v>1.8678694702179027E-3</c:v>
                </c:pt>
                <c:pt idx="57">
                  <c:v>2.0281929290504553E-3</c:v>
                </c:pt>
                <c:pt idx="58">
                  <c:v>2.199366425861399E-3</c:v>
                </c:pt>
                <c:pt idx="59">
                  <c:v>2.3812561177165691E-3</c:v>
                </c:pt>
                <c:pt idx="60">
                  <c:v>2.5735418691076382E-3</c:v>
                </c:pt>
                <c:pt idx="61">
                  <c:v>2.7761866312985091E-3</c:v>
                </c:pt>
                <c:pt idx="62">
                  <c:v>3.9342979226693314E-3</c:v>
                </c:pt>
                <c:pt idx="63">
                  <c:v>5.3330972947905437E-3</c:v>
                </c:pt>
                <c:pt idx="64">
                  <c:v>8.7748832180226215E-3</c:v>
                </c:pt>
                <c:pt idx="65">
                  <c:v>1.3020438113605096E-2</c:v>
                </c:pt>
                <c:pt idx="66">
                  <c:v>1.792642513915459E-2</c:v>
                </c:pt>
                <c:pt idx="67">
                  <c:v>2.6175954329609227E-2</c:v>
                </c:pt>
                <c:pt idx="68">
                  <c:v>4.1367684949512602E-2</c:v>
                </c:pt>
                <c:pt idx="69">
                  <c:v>5.7525525201654049E-2</c:v>
                </c:pt>
                <c:pt idx="70">
                  <c:v>7.4052355052802193E-2</c:v>
                </c:pt>
                <c:pt idx="71">
                  <c:v>9.0702984361639621E-2</c:v>
                </c:pt>
                <c:pt idx="72">
                  <c:v>0.10738013850265324</c:v>
                </c:pt>
                <c:pt idx="73">
                  <c:v>0.12404551904603059</c:v>
                </c:pt>
                <c:pt idx="74">
                  <c:v>0.14068434230704718</c:v>
                </c:pt>
                <c:pt idx="75">
                  <c:v>0.17386215367333219</c:v>
                </c:pt>
                <c:pt idx="76">
                  <c:v>0.21678163324925301</c:v>
                </c:pt>
                <c:pt idx="77">
                  <c:v>0.45333975355312478</c:v>
                </c:pt>
                <c:pt idx="78">
                  <c:v>0.90455050627495182</c:v>
                </c:pt>
                <c:pt idx="79">
                  <c:v>1.7259782565735724</c:v>
                </c:pt>
                <c:pt idx="80">
                  <c:v>3.0913436923901108</c:v>
                </c:pt>
                <c:pt idx="81">
                  <c:v>3.8793169778255288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DC3-448D-9817-F5458592A689}"/>
            </c:ext>
          </c:extLst>
        </c:ser>
        <c:ser>
          <c:idx val="7"/>
          <c:order val="7"/>
          <c:tx>
            <c:strRef>
              <c:f>Comparison!$K$97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Comparison!$K$98:$K$179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8.2052475072184723E-5</c:v>
                </c:pt>
                <c:pt idx="2">
                  <c:v>8.6014246643518862E-5</c:v>
                </c:pt>
                <c:pt idx="3">
                  <c:v>9.0594566474626599E-5</c:v>
                </c:pt>
                <c:pt idx="4">
                  <c:v>9.5291511510220363E-5</c:v>
                </c:pt>
                <c:pt idx="5">
                  <c:v>1.1581104582710186E-4</c:v>
                </c:pt>
                <c:pt idx="6">
                  <c:v>1.3371442157786732E-4</c:v>
                </c:pt>
                <c:pt idx="7">
                  <c:v>1.501049369277428E-4</c:v>
                </c:pt>
                <c:pt idx="8">
                  <c:v>1.6539937976112624E-4</c:v>
                </c:pt>
                <c:pt idx="9">
                  <c:v>1.7978686808073395E-4</c:v>
                </c:pt>
                <c:pt idx="10">
                  <c:v>1.9346801030532818E-4</c:v>
                </c:pt>
                <c:pt idx="11">
                  <c:v>2.0666126528589527E-4</c:v>
                </c:pt>
                <c:pt idx="12">
                  <c:v>2.1956323143097262E-4</c:v>
                </c:pt>
                <c:pt idx="13">
                  <c:v>2.3985256467719496E-4</c:v>
                </c:pt>
                <c:pt idx="14">
                  <c:v>2.5981243431618317E-4</c:v>
                </c:pt>
                <c:pt idx="15">
                  <c:v>2.7932308471192155E-4</c:v>
                </c:pt>
                <c:pt idx="16">
                  <c:v>3.054661563880998E-4</c:v>
                </c:pt>
                <c:pt idx="17">
                  <c:v>3.2871669265893076E-4</c:v>
                </c:pt>
                <c:pt idx="18">
                  <c:v>3.5163380673917981E-4</c:v>
                </c:pt>
                <c:pt idx="19">
                  <c:v>3.7428888297186475E-4</c:v>
                </c:pt>
                <c:pt idx="20">
                  <c:v>3.9674453554313223E-4</c:v>
                </c:pt>
                <c:pt idx="21">
                  <c:v>4.1905563941492638E-4</c:v>
                </c:pt>
                <c:pt idx="22">
                  <c:v>4.4126974231011826E-4</c:v>
                </c:pt>
                <c:pt idx="23">
                  <c:v>4.634270042222858E-4</c:v>
                </c:pt>
                <c:pt idx="24">
                  <c:v>4.8555975115891972E-4</c:v>
                </c:pt>
                <c:pt idx="25">
                  <c:v>5.0769169642465839E-4</c:v>
                </c:pt>
                <c:pt idx="26">
                  <c:v>5.2983686792224352E-4</c:v>
                </c:pt>
                <c:pt idx="27">
                  <c:v>5.5199827806668149E-4</c:v>
                </c:pt>
                <c:pt idx="28">
                  <c:v>5.7416638068407604E-4</c:v>
                </c:pt>
                <c:pt idx="29">
                  <c:v>5.9631737589255196E-4</c:v>
                </c:pt>
                <c:pt idx="30">
                  <c:v>6.1841144847274562E-4</c:v>
                </c:pt>
                <c:pt idx="31">
                  <c:v>6.4039105669389754E-4</c:v>
                </c:pt>
                <c:pt idx="32">
                  <c:v>6.6217942506379399E-4</c:v>
                </c:pt>
                <c:pt idx="33">
                  <c:v>6.8370656048487256E-4</c:v>
                </c:pt>
                <c:pt idx="34">
                  <c:v>7.0494507042556957E-4</c:v>
                </c:pt>
                <c:pt idx="35">
                  <c:v>7.2589520944154077E-4</c:v>
                </c:pt>
                <c:pt idx="36">
                  <c:v>7.4656064535366944E-4</c:v>
                </c:pt>
                <c:pt idx="37">
                  <c:v>7.6694803195690863E-4</c:v>
                </c:pt>
                <c:pt idx="38">
                  <c:v>7.8706662963786713E-4</c:v>
                </c:pt>
                <c:pt idx="39">
                  <c:v>8.0692796740326062E-4</c:v>
                </c:pt>
                <c:pt idx="40">
                  <c:v>8.2654554096546669E-4</c:v>
                </c:pt>
                <c:pt idx="41">
                  <c:v>8.4593454238039386E-4</c:v>
                </c:pt>
                <c:pt idx="42">
                  <c:v>8.6511161744454526E-4</c:v>
                </c:pt>
                <c:pt idx="43">
                  <c:v>8.840946476227718E-4</c:v>
                </c:pt>
                <c:pt idx="44">
                  <c:v>9.0290255373959348E-4</c:v>
                </c:pt>
                <c:pt idx="45">
                  <c:v>9.2154158405179966E-4</c:v>
                </c:pt>
                <c:pt idx="46">
                  <c:v>9.4004626907736872E-4</c:v>
                </c:pt>
                <c:pt idx="47">
                  <c:v>9.5845066001316078E-4</c:v>
                </c:pt>
                <c:pt idx="48">
                  <c:v>9.767626962501985E-4</c:v>
                </c:pt>
                <c:pt idx="49">
                  <c:v>9.9541832571282854E-4</c:v>
                </c:pt>
                <c:pt idx="50">
                  <c:v>1.0148274175994592E-3</c:v>
                </c:pt>
                <c:pt idx="51">
                  <c:v>1.0349700651151972E-3</c:v>
                </c:pt>
                <c:pt idx="52">
                  <c:v>1.0558283191979391E-3</c:v>
                </c:pt>
                <c:pt idx="53">
                  <c:v>1.1461122924694663E-3</c:v>
                </c:pt>
                <c:pt idx="54">
                  <c:v>1.2467804416148875E-3</c:v>
                </c:pt>
                <c:pt idx="55">
                  <c:v>1.3572600084109799E-3</c:v>
                </c:pt>
                <c:pt idx="56">
                  <c:v>1.4771439037272432E-3</c:v>
                </c:pt>
                <c:pt idx="57">
                  <c:v>1.6060435767558249E-3</c:v>
                </c:pt>
                <c:pt idx="58">
                  <c:v>1.7438303835561708E-3</c:v>
                </c:pt>
                <c:pt idx="59">
                  <c:v>1.8904202637520446E-3</c:v>
                </c:pt>
                <c:pt idx="60">
                  <c:v>2.0455848752481327E-3</c:v>
                </c:pt>
                <c:pt idx="61">
                  <c:v>2.2092928592563721E-3</c:v>
                </c:pt>
                <c:pt idx="62">
                  <c:v>3.1481634832821949E-3</c:v>
                </c:pt>
                <c:pt idx="63">
                  <c:v>4.2850875087376058E-3</c:v>
                </c:pt>
                <c:pt idx="64">
                  <c:v>7.0879601684392416E-3</c:v>
                </c:pt>
                <c:pt idx="65">
                  <c:v>1.0541651694599179E-2</c:v>
                </c:pt>
                <c:pt idx="66">
                  <c:v>1.4526297835945744E-2</c:v>
                </c:pt>
                <c:pt idx="67">
                  <c:v>2.121694202435867E-2</c:v>
                </c:pt>
                <c:pt idx="68">
                  <c:v>3.3520452431536236E-2</c:v>
                </c:pt>
                <c:pt idx="69">
                  <c:v>4.6593211112481471E-2</c:v>
                </c:pt>
                <c:pt idx="70">
                  <c:v>5.9960693983467962E-2</c:v>
                </c:pt>
                <c:pt idx="71">
                  <c:v>7.342734576056846E-2</c:v>
                </c:pt>
                <c:pt idx="72">
                  <c:v>8.691522648652536E-2</c:v>
                </c:pt>
                <c:pt idx="73">
                  <c:v>0.10039353670423243</c:v>
                </c:pt>
                <c:pt idx="74">
                  <c:v>0.11385035819146797</c:v>
                </c:pt>
                <c:pt idx="75">
                  <c:v>0.14068325426079736</c:v>
                </c:pt>
                <c:pt idx="76">
                  <c:v>0.17539482348818963</c:v>
                </c:pt>
                <c:pt idx="77">
                  <c:v>0.36671362883592123</c:v>
                </c:pt>
                <c:pt idx="78">
                  <c:v>0.73163495158896596</c:v>
                </c:pt>
                <c:pt idx="79">
                  <c:v>1.3959730671520743</c:v>
                </c:pt>
                <c:pt idx="80">
                  <c:v>2.5002263631426329</c:v>
                </c:pt>
                <c:pt idx="81">
                  <c:v>3.1375078372222847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DC3-448D-9817-F5458592A689}"/>
            </c:ext>
          </c:extLst>
        </c:ser>
        <c:ser>
          <c:idx val="8"/>
          <c:order val="8"/>
          <c:tx>
            <c:strRef>
              <c:f>Comparison!$L$97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Comparison!$L$98:$L$179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6.5593280357035419E-5</c:v>
                </c:pt>
                <c:pt idx="2">
                  <c:v>6.9401892771525417E-5</c:v>
                </c:pt>
                <c:pt idx="3">
                  <c:v>7.3951116740284768E-5</c:v>
                </c:pt>
                <c:pt idx="4">
                  <c:v>7.8759605208340917E-5</c:v>
                </c:pt>
                <c:pt idx="5">
                  <c:v>1.0041818836588998E-4</c:v>
                </c:pt>
                <c:pt idx="6">
                  <c:v>1.203573244091424E-4</c:v>
                </c:pt>
                <c:pt idx="7">
                  <c:v>1.3946719829151195E-4</c:v>
                </c:pt>
                <c:pt idx="8">
                  <c:v>1.5814445081680509E-4</c:v>
                </c:pt>
                <c:pt idx="9">
                  <c:v>1.7651203065802517E-4</c:v>
                </c:pt>
                <c:pt idx="10">
                  <c:v>1.9463717190988086E-4</c:v>
                </c:pt>
                <c:pt idx="11">
                  <c:v>2.1258319960149031E-4</c:v>
                </c:pt>
                <c:pt idx="12">
                  <c:v>2.3041454709550266E-4</c:v>
                </c:pt>
                <c:pt idx="13">
                  <c:v>2.5893743512914533E-4</c:v>
                </c:pt>
                <c:pt idx="14">
                  <c:v>2.8757084037894483E-4</c:v>
                </c:pt>
                <c:pt idx="15">
                  <c:v>3.1615489623233728E-4</c:v>
                </c:pt>
                <c:pt idx="16">
                  <c:v>3.5534613758255308E-4</c:v>
                </c:pt>
                <c:pt idx="17">
                  <c:v>3.9093921336323504E-4</c:v>
                </c:pt>
                <c:pt idx="18">
                  <c:v>4.2657721407578453E-4</c:v>
                </c:pt>
                <c:pt idx="19">
                  <c:v>4.6223262501610233E-4</c:v>
                </c:pt>
                <c:pt idx="20">
                  <c:v>4.9787158320159747E-4</c:v>
                </c:pt>
                <c:pt idx="21">
                  <c:v>5.3345672956979311E-4</c:v>
                </c:pt>
                <c:pt idx="22">
                  <c:v>5.6894872327120617E-4</c:v>
                </c:pt>
                <c:pt idx="23">
                  <c:v>6.0430701067512116E-4</c:v>
                </c:pt>
                <c:pt idx="24">
                  <c:v>6.3949016146349486E-4</c:v>
                </c:pt>
                <c:pt idx="25">
                  <c:v>6.744559462504747E-4</c:v>
                </c:pt>
                <c:pt idx="26">
                  <c:v>7.0916126039074448E-4</c:v>
                </c:pt>
                <c:pt idx="27">
                  <c:v>7.4356196272117568E-4</c:v>
                </c:pt>
                <c:pt idx="28">
                  <c:v>7.7761267894857662E-4</c:v>
                </c:pt>
                <c:pt idx="29">
                  <c:v>8.1126660983251353E-4</c:v>
                </c:pt>
                <c:pt idx="30">
                  <c:v>8.4447537960946075E-4</c:v>
                </c:pt>
                <c:pt idx="31">
                  <c:v>8.771889578857798E-4</c:v>
                </c:pt>
                <c:pt idx="32">
                  <c:v>9.0935568692043962E-4</c:v>
                </c:pt>
                <c:pt idx="33">
                  <c:v>9.4093824257671164E-4</c:v>
                </c:pt>
                <c:pt idx="34">
                  <c:v>9.7193209585295644E-4</c:v>
                </c:pt>
                <c:pt idx="35">
                  <c:v>1.0023518943762183E-3</c:v>
                </c:pt>
                <c:pt idx="36">
                  <c:v>1.0322151105487014E-3</c:v>
                </c:pt>
                <c:pt idx="37">
                  <c:v>1.0615416287303155E-3</c:v>
                </c:pt>
                <c:pt idx="38">
                  <c:v>1.0903533805055739E-3</c:v>
                </c:pt>
                <c:pt idx="39">
                  <c:v>1.1186740217356138E-3</c:v>
                </c:pt>
                <c:pt idx="40">
                  <c:v>1.1465286462089635E-3</c:v>
                </c:pt>
                <c:pt idx="41">
                  <c:v>1.1739435314885806E-3</c:v>
                </c:pt>
                <c:pt idx="42">
                  <c:v>1.2009459132252096E-3</c:v>
                </c:pt>
                <c:pt idx="43">
                  <c:v>1.2275637847324987E-3</c:v>
                </c:pt>
                <c:pt idx="44">
                  <c:v>1.2538257190490701E-3</c:v>
                </c:pt>
                <c:pt idx="45">
                  <c:v>1.2797401633410075E-3</c:v>
                </c:pt>
                <c:pt idx="46">
                  <c:v>1.3053578614277447E-3</c:v>
                </c:pt>
                <c:pt idx="47">
                  <c:v>1.3307278371125211E-3</c:v>
                </c:pt>
                <c:pt idx="48">
                  <c:v>1.3558590287727277E-3</c:v>
                </c:pt>
                <c:pt idx="49">
                  <c:v>1.3814382087639554E-3</c:v>
                </c:pt>
                <c:pt idx="50">
                  <c:v>1.4081087658647964E-3</c:v>
                </c:pt>
                <c:pt idx="51">
                  <c:v>1.4358344896380833E-3</c:v>
                </c:pt>
                <c:pt idx="52">
                  <c:v>1.4645831246941935E-3</c:v>
                </c:pt>
                <c:pt idx="53">
                  <c:v>1.5892661768422045E-3</c:v>
                </c:pt>
                <c:pt idx="54">
                  <c:v>1.7284635688312442E-3</c:v>
                </c:pt>
                <c:pt idx="55">
                  <c:v>1.8812182027801859E-3</c:v>
                </c:pt>
                <c:pt idx="56">
                  <c:v>2.0468730066926315E-3</c:v>
                </c:pt>
                <c:pt idx="57">
                  <c:v>2.2248298162373449E-3</c:v>
                </c:pt>
                <c:pt idx="58">
                  <c:v>2.4148894991991377E-3</c:v>
                </c:pt>
                <c:pt idx="59">
                  <c:v>2.6169268286401074E-3</c:v>
                </c:pt>
                <c:pt idx="60">
                  <c:v>2.8306127226024819E-3</c:v>
                </c:pt>
                <c:pt idx="61">
                  <c:v>3.0559083379445608E-3</c:v>
                </c:pt>
                <c:pt idx="62">
                  <c:v>4.3454290666345785E-3</c:v>
                </c:pt>
                <c:pt idx="63">
                  <c:v>5.9045946243987436E-3</c:v>
                </c:pt>
                <c:pt idx="64">
                  <c:v>9.7441705341396352E-3</c:v>
                </c:pt>
                <c:pt idx="65">
                  <c:v>1.4477389861175121E-2</c:v>
                </c:pt>
                <c:pt idx="66">
                  <c:v>1.9942354336206843E-2</c:v>
                </c:pt>
                <c:pt idx="67">
                  <c:v>2.912499790250956E-2</c:v>
                </c:pt>
                <c:pt idx="68">
                  <c:v>4.6022794259919765E-2</c:v>
                </c:pt>
                <c:pt idx="69">
                  <c:v>6.3985957904113128E-2</c:v>
                </c:pt>
                <c:pt idx="70">
                  <c:v>8.2356668854555573E-2</c:v>
                </c:pt>
                <c:pt idx="71">
                  <c:v>0.10086431614470566</c:v>
                </c:pt>
                <c:pt idx="72">
                  <c:v>0.11940128988067826</c:v>
                </c:pt>
                <c:pt idx="73">
                  <c:v>0.13792514311565335</c:v>
                </c:pt>
                <c:pt idx="74">
                  <c:v>0.15641947031339343</c:v>
                </c:pt>
                <c:pt idx="75">
                  <c:v>0.19329715335266071</c:v>
                </c:pt>
                <c:pt idx="76">
                  <c:v>0.24100286001902776</c:v>
                </c:pt>
                <c:pt idx="77">
                  <c:v>0.50394109694162981</c:v>
                </c:pt>
                <c:pt idx="78">
                  <c:v>1.005469261131162</c:v>
                </c:pt>
                <c:pt idx="79">
                  <c:v>1.918499700092321</c:v>
                </c:pt>
                <c:pt idx="80">
                  <c:v>3.4361258123739837</c:v>
                </c:pt>
                <c:pt idx="81">
                  <c:v>4.3119710640461131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DDC3-448D-9817-F5458592A689}"/>
            </c:ext>
          </c:extLst>
        </c:ser>
        <c:ser>
          <c:idx val="9"/>
          <c:order val="9"/>
          <c:tx>
            <c:strRef>
              <c:f>Comparison!$M$97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Comparison!$M$98:$M$179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6.5219856945599605E-5</c:v>
                </c:pt>
                <c:pt idx="2">
                  <c:v>8.7234054322090322E-5</c:v>
                </c:pt>
                <c:pt idx="3">
                  <c:v>1.0801304590961606E-4</c:v>
                </c:pt>
                <c:pt idx="4">
                  <c:v>1.2679096782342226E-4</c:v>
                </c:pt>
                <c:pt idx="5">
                  <c:v>1.8187871159443811E-4</c:v>
                </c:pt>
                <c:pt idx="6">
                  <c:v>2.1859407362245209E-4</c:v>
                </c:pt>
                <c:pt idx="7">
                  <c:v>2.5045358269215764E-4</c:v>
                </c:pt>
                <c:pt idx="8">
                  <c:v>2.8038803250925236E-4</c:v>
                </c:pt>
                <c:pt idx="9">
                  <c:v>3.0920941512065629E-4</c:v>
                </c:pt>
                <c:pt idx="10">
                  <c:v>3.3726206752060153E-4</c:v>
                </c:pt>
                <c:pt idx="11">
                  <c:v>3.6471233420162184E-4</c:v>
                </c:pt>
                <c:pt idx="12">
                  <c:v>3.9165078175477041E-4</c:v>
                </c:pt>
                <c:pt idx="13">
                  <c:v>4.3396378225962453E-4</c:v>
                </c:pt>
                <c:pt idx="14">
                  <c:v>4.7543048090656494E-4</c:v>
                </c:pt>
                <c:pt idx="15">
                  <c:v>5.1570570108471696E-4</c:v>
                </c:pt>
                <c:pt idx="16">
                  <c:v>5.6898373251904391E-4</c:v>
                </c:pt>
                <c:pt idx="17">
                  <c:v>6.1539156892389862E-4</c:v>
                </c:pt>
                <c:pt idx="18">
                  <c:v>6.5994722427969912E-4</c:v>
                </c:pt>
                <c:pt idx="19">
                  <c:v>7.0259520134426079E-4</c:v>
                </c:pt>
                <c:pt idx="20">
                  <c:v>7.4329684474363307E-4</c:v>
                </c:pt>
                <c:pt idx="21">
                  <c:v>7.8203358679203457E-4</c:v>
                </c:pt>
                <c:pt idx="22">
                  <c:v>8.1880837930878357E-4</c:v>
                </c:pt>
                <c:pt idx="23">
                  <c:v>8.5364612032488537E-4</c:v>
                </c:pt>
                <c:pt idx="24">
                  <c:v>8.8659350400278187E-4</c:v>
                </c:pt>
                <c:pt idx="25">
                  <c:v>9.1771853235278012E-4</c:v>
                </c:pt>
                <c:pt idx="26">
                  <c:v>9.4710982903642644E-4</c:v>
                </c:pt>
                <c:pt idx="27">
                  <c:v>9.7487584236078252E-4</c:v>
                </c:pt>
                <c:pt idx="28">
                  <c:v>1.0011439936980805E-3</c:v>
                </c:pt>
                <c:pt idx="29">
                  <c:v>1.0260598092615575E-3</c:v>
                </c:pt>
                <c:pt idx="30">
                  <c:v>1.0497860615554285E-3</c:v>
                </c:pt>
                <c:pt idx="31">
                  <c:v>1.072501939165501E-3</c:v>
                </c:pt>
                <c:pt idx="32">
                  <c:v>1.0944022583379706E-3</c:v>
                </c:pt>
                <c:pt idx="33">
                  <c:v>1.115665767389283E-3</c:v>
                </c:pt>
                <c:pt idx="34">
                  <c:v>1.1364172946326469E-3</c:v>
                </c:pt>
                <c:pt idx="35">
                  <c:v>1.1567477119914359E-3</c:v>
                </c:pt>
                <c:pt idx="36">
                  <c:v>1.1767408006292497E-3</c:v>
                </c:pt>
                <c:pt idx="37">
                  <c:v>1.1964740095887271E-3</c:v>
                </c:pt>
                <c:pt idx="38">
                  <c:v>1.2160191359823222E-3</c:v>
                </c:pt>
                <c:pt idx="39">
                  <c:v>1.2354429291014687E-3</c:v>
                </c:pt>
                <c:pt idx="40">
                  <c:v>1.2548076228565816E-3</c:v>
                </c:pt>
                <c:pt idx="41">
                  <c:v>1.2741714018066348E-3</c:v>
                </c:pt>
                <c:pt idx="42">
                  <c:v>1.2935888062776423E-3</c:v>
                </c:pt>
                <c:pt idx="43">
                  <c:v>1.3131110818926498E-3</c:v>
                </c:pt>
                <c:pt idx="44">
                  <c:v>1.3327864784400455E-3</c:v>
                </c:pt>
                <c:pt idx="45">
                  <c:v>1.35264059647731E-3</c:v>
                </c:pt>
                <c:pt idx="46">
                  <c:v>1.3727372631212732E-3</c:v>
                </c:pt>
                <c:pt idx="47">
                  <c:v>1.3931359846185427E-3</c:v>
                </c:pt>
                <c:pt idx="48">
                  <c:v>1.4138552452663115E-3</c:v>
                </c:pt>
                <c:pt idx="49">
                  <c:v>1.4353556896358863E-3</c:v>
                </c:pt>
                <c:pt idx="50">
                  <c:v>1.4580433281205572E-3</c:v>
                </c:pt>
                <c:pt idx="51">
                  <c:v>1.4818714770972875E-3</c:v>
                </c:pt>
                <c:pt idx="52">
                  <c:v>1.5067984931622874E-3</c:v>
                </c:pt>
                <c:pt idx="53">
                  <c:v>1.6167952658760181E-3</c:v>
                </c:pt>
                <c:pt idx="54">
                  <c:v>1.7419758528461162E-3</c:v>
                </c:pt>
                <c:pt idx="55">
                  <c:v>1.8810890776322234E-3</c:v>
                </c:pt>
                <c:pt idx="56">
                  <c:v>2.0332695015915217E-3</c:v>
                </c:pt>
                <c:pt idx="57">
                  <c:v>2.1977730542960456E-3</c:v>
                </c:pt>
                <c:pt idx="58">
                  <c:v>2.3742813252324566E-3</c:v>
                </c:pt>
                <c:pt idx="59">
                  <c:v>2.5625771474788546E-3</c:v>
                </c:pt>
                <c:pt idx="60">
                  <c:v>2.762270835942019E-3</c:v>
                </c:pt>
                <c:pt idx="61">
                  <c:v>2.9732658979374875E-3</c:v>
                </c:pt>
                <c:pt idx="62">
                  <c:v>4.1857768805563618E-3</c:v>
                </c:pt>
                <c:pt idx="63">
                  <c:v>5.6568796977886446E-3</c:v>
                </c:pt>
                <c:pt idx="64">
                  <c:v>9.2863622025908584E-3</c:v>
                </c:pt>
                <c:pt idx="65">
                  <c:v>1.3764652485138298E-2</c:v>
                </c:pt>
                <c:pt idx="66">
                  <c:v>1.8936807143689765E-2</c:v>
                </c:pt>
                <c:pt idx="67">
                  <c:v>2.7628505707012311E-2</c:v>
                </c:pt>
                <c:pt idx="68">
                  <c:v>4.3623724620017838E-2</c:v>
                </c:pt>
                <c:pt idx="69">
                  <c:v>6.062765024557025E-2</c:v>
                </c:pt>
                <c:pt idx="70">
                  <c:v>7.8017391924347562E-2</c:v>
                </c:pt>
                <c:pt idx="71">
                  <c:v>9.5536761602198067E-2</c:v>
                </c:pt>
                <c:pt idx="72">
                  <c:v>0.11308389212043546</c:v>
                </c:pt>
                <c:pt idx="73">
                  <c:v>0.13061860276454881</c:v>
                </c:pt>
                <c:pt idx="74">
                  <c:v>0.14812536400549259</c:v>
                </c:pt>
                <c:pt idx="75">
                  <c:v>0.1830338408096904</c:v>
                </c:pt>
                <c:pt idx="76">
                  <c:v>0.22819214299299431</c:v>
                </c:pt>
                <c:pt idx="77">
                  <c:v>0.47708992039111631</c:v>
                </c:pt>
                <c:pt idx="78">
                  <c:v>0.95183732430739854</c:v>
                </c:pt>
                <c:pt idx="79">
                  <c:v>1.8161134737711515</c:v>
                </c:pt>
                <c:pt idx="80">
                  <c:v>3.2527009046796174</c:v>
                </c:pt>
                <c:pt idx="81">
                  <c:v>4.0817774933008888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DDC3-448D-9817-F5458592A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348608"/>
        <c:axId val="699349184"/>
      </c:scatterChart>
      <c:valAx>
        <c:axId val="699348608"/>
        <c:scaling>
          <c:logBase val="10"/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49184"/>
        <c:crossesAt val="1.0000000000000005E-7"/>
        <c:crossBetween val="midCat"/>
      </c:valAx>
      <c:valAx>
        <c:axId val="69934918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Cumulative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4860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Comparison!$D$8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Comparison!$D$9:$D$90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1.0563370076831673E-4</c:v>
                </c:pt>
                <c:pt idx="2">
                  <c:v>1.0697726186593381E-4</c:v>
                </c:pt>
                <c:pt idx="3">
                  <c:v>1.0886035055049619E-4</c:v>
                </c:pt>
                <c:pt idx="4">
                  <c:v>1.0734280867183862E-4</c:v>
                </c:pt>
                <c:pt idx="5">
                  <c:v>1.1501606419799735E-4</c:v>
                </c:pt>
                <c:pt idx="6">
                  <c:v>1.3969259190180821E-4</c:v>
                </c:pt>
                <c:pt idx="7">
                  <c:v>1.6459454314050564E-4</c:v>
                </c:pt>
                <c:pt idx="8">
                  <c:v>1.8328106765562707E-4</c:v>
                </c:pt>
                <c:pt idx="9">
                  <c:v>1.9125667871028722E-4</c:v>
                </c:pt>
                <c:pt idx="10">
                  <c:v>1.8716568326688948E-4</c:v>
                </c:pt>
                <c:pt idx="11">
                  <c:v>1.8002510970554497E-4</c:v>
                </c:pt>
                <c:pt idx="12">
                  <c:v>1.8820841657589109E-4</c:v>
                </c:pt>
                <c:pt idx="13">
                  <c:v>2.1118335141674056E-4</c:v>
                </c:pt>
                <c:pt idx="14">
                  <c:v>2.4035337064876424E-4</c:v>
                </c:pt>
                <c:pt idx="15">
                  <c:v>2.6895657667982151E-4</c:v>
                </c:pt>
                <c:pt idx="16">
                  <c:v>3.0222912643959496E-4</c:v>
                </c:pt>
                <c:pt idx="17">
                  <c:v>3.3993528109829186E-4</c:v>
                </c:pt>
                <c:pt idx="18">
                  <c:v>3.7611366186814023E-4</c:v>
                </c:pt>
                <c:pt idx="19">
                  <c:v>4.1231430128339954E-4</c:v>
                </c:pt>
                <c:pt idx="20">
                  <c:v>4.4847255482969727E-4</c:v>
                </c:pt>
                <c:pt idx="21">
                  <c:v>4.8452213182150963E-4</c:v>
                </c:pt>
                <c:pt idx="22">
                  <c:v>5.2038735611987966E-4</c:v>
                </c:pt>
                <c:pt idx="23">
                  <c:v>5.5597009565073042E-4</c:v>
                </c:pt>
                <c:pt idx="24">
                  <c:v>5.9112841904854078E-4</c:v>
                </c:pt>
                <c:pt idx="25">
                  <c:v>6.2564241069890645E-4</c:v>
                </c:pt>
                <c:pt idx="26">
                  <c:v>6.5916097016494187E-4</c:v>
                </c:pt>
                <c:pt idx="27">
                  <c:v>6.9112338126923437E-4</c:v>
                </c:pt>
                <c:pt idx="28">
                  <c:v>7.2065572672688435E-4</c:v>
                </c:pt>
                <c:pt idx="29">
                  <c:v>7.4646614500532144E-4</c:v>
                </c:pt>
                <c:pt idx="30">
                  <c:v>7.6682289080651255E-4</c:v>
                </c:pt>
                <c:pt idx="31">
                  <c:v>7.7979968670597525E-4</c:v>
                </c:pt>
                <c:pt idx="32">
                  <c:v>7.8402431676043746E-4</c:v>
                </c:pt>
                <c:pt idx="33">
                  <c:v>7.8009415850757908E-4</c:v>
                </c:pt>
                <c:pt idx="34">
                  <c:v>7.6974079695535489E-4</c:v>
                </c:pt>
                <c:pt idx="35">
                  <c:v>7.5339776980090168E-4</c:v>
                </c:pt>
                <c:pt idx="36">
                  <c:v>7.3080010674351386E-4</c:v>
                </c:pt>
                <c:pt idx="37">
                  <c:v>7.0180151445717038E-4</c:v>
                </c:pt>
                <c:pt idx="38">
                  <c:v>6.6643610764260638E-4</c:v>
                </c:pt>
                <c:pt idx="39">
                  <c:v>6.249948476269939E-4</c:v>
                </c:pt>
                <c:pt idx="40">
                  <c:v>5.7811369247478313E-4</c:v>
                </c:pt>
                <c:pt idx="41">
                  <c:v>5.2686535706393013E-4</c:v>
                </c:pt>
                <c:pt idx="42">
                  <c:v>4.7283955534399216E-4</c:v>
                </c:pt>
                <c:pt idx="43">
                  <c:v>4.1818873399198655E-4</c:v>
                </c:pt>
                <c:pt idx="44">
                  <c:v>3.6561034910701981E-4</c:v>
                </c:pt>
                <c:pt idx="45">
                  <c:v>3.1812870548702469E-4</c:v>
                </c:pt>
                <c:pt idx="46">
                  <c:v>2.7930679170715301E-4</c:v>
                </c:pt>
                <c:pt idx="47">
                  <c:v>2.524027492224169E-4</c:v>
                </c:pt>
                <c:pt idx="48">
                  <c:v>2.3995903797774905E-4</c:v>
                </c:pt>
                <c:pt idx="49">
                  <c:v>2.4354163522361978E-4</c:v>
                </c:pt>
                <c:pt idx="50">
                  <c:v>2.5552563235104706E-4</c:v>
                </c:pt>
                <c:pt idx="51">
                  <c:v>2.6789989669703357E-4</c:v>
                </c:pt>
                <c:pt idx="52">
                  <c:v>2.8067301095420234E-4</c:v>
                </c:pt>
                <c:pt idx="53">
                  <c:v>3.1429948474297843E-4</c:v>
                </c:pt>
                <c:pt idx="54">
                  <c:v>3.7388638856917681E-4</c:v>
                </c:pt>
                <c:pt idx="55">
                  <c:v>4.4097161236801211E-4</c:v>
                </c:pt>
                <c:pt idx="56">
                  <c:v>5.1621945538810651E-4</c:v>
                </c:pt>
                <c:pt idx="57">
                  <c:v>5.9990915375461096E-4</c:v>
                </c:pt>
                <c:pt idx="58">
                  <c:v>6.9362222735310072E-4</c:v>
                </c:pt>
                <c:pt idx="59">
                  <c:v>7.9838735021359815E-4</c:v>
                </c:pt>
                <c:pt idx="60">
                  <c:v>9.1403151950250974E-4</c:v>
                </c:pt>
                <c:pt idx="61">
                  <c:v>1.0426834114767494E-3</c:v>
                </c:pt>
                <c:pt idx="62">
                  <c:v>1.4888459389547682E-3</c:v>
                </c:pt>
                <c:pt idx="63">
                  <c:v>2.6128185943217063E-3</c:v>
                </c:pt>
                <c:pt idx="64">
                  <c:v>5.2944259229687667E-3</c:v>
                </c:pt>
                <c:pt idx="65">
                  <c:v>1.3097463992337292E-2</c:v>
                </c:pt>
                <c:pt idx="66">
                  <c:v>3.0095081502049065E-2</c:v>
                </c:pt>
                <c:pt idx="67">
                  <c:v>7.427772937072398E-2</c:v>
                </c:pt>
                <c:pt idx="68">
                  <c:v>0.26550101899393913</c:v>
                </c:pt>
                <c:pt idx="69">
                  <c:v>1.6013093135840166</c:v>
                </c:pt>
                <c:pt idx="70">
                  <c:v>9.3022901320697642</c:v>
                </c:pt>
                <c:pt idx="71">
                  <c:v>53.391575664890794</c:v>
                </c:pt>
                <c:pt idx="72">
                  <c:v>306.92047338793083</c:v>
                </c:pt>
                <c:pt idx="73">
                  <c:v>1744.6518997434443</c:v>
                </c:pt>
                <c:pt idx="74">
                  <c:v>9973.9231861554363</c:v>
                </c:pt>
                <c:pt idx="75">
                  <c:v>63969.065995778088</c:v>
                </c:pt>
                <c:pt idx="76">
                  <c:v>2100179.9057384501</c:v>
                </c:pt>
                <c:pt idx="77">
                  <c:v>196913799.34179315</c:v>
                </c:pt>
                <c:pt idx="78">
                  <c:v>2.0754603809689416E+19</c:v>
                </c:pt>
                <c:pt idx="79">
                  <c:v>2.2818501470690963E+41</c:v>
                </c:pt>
                <c:pt idx="80">
                  <c:v>2.7132570391103568E+85</c:v>
                </c:pt>
                <c:pt idx="81">
                  <c:v>4.2546917508060977E+173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3C-44F8-A0B4-60525771814D}"/>
            </c:ext>
          </c:extLst>
        </c:ser>
        <c:ser>
          <c:idx val="1"/>
          <c:order val="1"/>
          <c:tx>
            <c:strRef>
              <c:f>Comparison!$E$8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Comparison!$E$9:$E$90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5.0707304347179072E-5</c:v>
                </c:pt>
                <c:pt idx="2">
                  <c:v>5.2359855971302618E-5</c:v>
                </c:pt>
                <c:pt idx="3">
                  <c:v>5.5504387452652633E-5</c:v>
                </c:pt>
                <c:pt idx="4">
                  <c:v>5.7332239236573727E-5</c:v>
                </c:pt>
                <c:pt idx="5">
                  <c:v>7.3141692270936983E-5</c:v>
                </c:pt>
                <c:pt idx="6">
                  <c:v>1.2515632012500758E-4</c:v>
                </c:pt>
                <c:pt idx="7">
                  <c:v>2.2429931720299278E-4</c:v>
                </c:pt>
                <c:pt idx="8">
                  <c:v>3.933762558734648E-4</c:v>
                </c:pt>
                <c:pt idx="9">
                  <c:v>6.5140524483593926E-4</c:v>
                </c:pt>
                <c:pt idx="10">
                  <c:v>9.8073146694551056E-4</c:v>
                </c:pt>
                <c:pt idx="11">
                  <c:v>1.2899757578361227E-3</c:v>
                </c:pt>
                <c:pt idx="12">
                  <c:v>1.494952536484663E-3</c:v>
                </c:pt>
                <c:pt idx="13">
                  <c:v>1.687648211792547E-3</c:v>
                </c:pt>
                <c:pt idx="14">
                  <c:v>1.9162273735853818E-3</c:v>
                </c:pt>
                <c:pt idx="15">
                  <c:v>2.1205346461784418E-3</c:v>
                </c:pt>
                <c:pt idx="16">
                  <c:v>2.3261372981138698E-3</c:v>
                </c:pt>
                <c:pt idx="17">
                  <c:v>2.5118798877705531E-3</c:v>
                </c:pt>
                <c:pt idx="18">
                  <c:v>2.6385984877985041E-3</c:v>
                </c:pt>
                <c:pt idx="19">
                  <c:v>2.7109942278179724E-3</c:v>
                </c:pt>
                <c:pt idx="20">
                  <c:v>2.7274879967740706E-3</c:v>
                </c:pt>
                <c:pt idx="21">
                  <c:v>2.6887112031632036E-3</c:v>
                </c:pt>
                <c:pt idx="22">
                  <c:v>2.5974079559431644E-3</c:v>
                </c:pt>
                <c:pt idx="23">
                  <c:v>2.4583016927851014E-3</c:v>
                </c:pt>
                <c:pt idx="24">
                  <c:v>2.2779501382206974E-3</c:v>
                </c:pt>
                <c:pt idx="25">
                  <c:v>2.0646104514421442E-3</c:v>
                </c:pt>
                <c:pt idx="26">
                  <c:v>1.8281346502955831E-3</c:v>
                </c:pt>
                <c:pt idx="27">
                  <c:v>1.5799141830057186E-3</c:v>
                </c:pt>
                <c:pt idx="28">
                  <c:v>1.332892386921569E-3</c:v>
                </c:pt>
                <c:pt idx="29">
                  <c:v>1.1016652486191666E-3</c:v>
                </c:pt>
                <c:pt idx="30">
                  <c:v>9.0269516020747534E-4</c:v>
                </c:pt>
                <c:pt idx="31">
                  <c:v>7.5467044784287816E-4</c:v>
                </c:pt>
                <c:pt idx="32">
                  <c:v>6.7905716597253612E-4</c:v>
                </c:pt>
                <c:pt idx="33">
                  <c:v>6.7125184901798459E-4</c:v>
                </c:pt>
                <c:pt idx="34">
                  <c:v>6.9010482972782072E-4</c:v>
                </c:pt>
                <c:pt idx="35">
                  <c:v>7.1060816836907969E-4</c:v>
                </c:pt>
                <c:pt idx="36">
                  <c:v>7.3311785865843324E-4</c:v>
                </c:pt>
                <c:pt idx="37">
                  <c:v>7.5804023609409412E-4</c:v>
                </c:pt>
                <c:pt idx="38">
                  <c:v>7.8584462417392658E-4</c:v>
                </c:pt>
                <c:pt idx="39">
                  <c:v>8.1707955667968766E-4</c:v>
                </c:pt>
                <c:pt idx="40">
                  <c:v>8.5239384966228542E-4</c:v>
                </c:pt>
                <c:pt idx="41">
                  <c:v>8.9256433753858919E-4</c:v>
                </c:pt>
                <c:pt idx="42">
                  <c:v>9.3853290533901703E-4</c:v>
                </c:pt>
                <c:pt idx="43">
                  <c:v>9.9145670453937317E-4</c:v>
                </c:pt>
                <c:pt idx="44">
                  <c:v>1.0527774126016783E-3</c:v>
                </c:pt>
                <c:pt idx="45">
                  <c:v>1.1238965750601545E-3</c:v>
                </c:pt>
                <c:pt idx="46">
                  <c:v>1.2079771007501173E-3</c:v>
                </c:pt>
                <c:pt idx="47">
                  <c:v>1.3081695828365571E-3</c:v>
                </c:pt>
                <c:pt idx="48">
                  <c:v>1.4276602986691683E-3</c:v>
                </c:pt>
                <c:pt idx="49">
                  <c:v>1.5325746777039618E-3</c:v>
                </c:pt>
                <c:pt idx="50">
                  <c:v>1.6079883560194093E-3</c:v>
                </c:pt>
                <c:pt idx="51">
                  <c:v>1.6858579333278673E-3</c:v>
                </c:pt>
                <c:pt idx="52">
                  <c:v>1.7662374193569473E-3</c:v>
                </c:pt>
                <c:pt idx="53">
                  <c:v>1.9778442855990781E-3</c:v>
                </c:pt>
                <c:pt idx="54">
                  <c:v>2.3528166382440858E-3</c:v>
                </c:pt>
                <c:pt idx="55">
                  <c:v>2.7749749076003516E-3</c:v>
                </c:pt>
                <c:pt idx="56">
                  <c:v>3.2484994392827887E-3</c:v>
                </c:pt>
                <c:pt idx="57">
                  <c:v>3.7751474285821064E-3</c:v>
                </c:pt>
                <c:pt idx="58">
                  <c:v>4.3648711669276221E-3</c:v>
                </c:pt>
                <c:pt idx="59">
                  <c:v>5.0241439613108773E-3</c:v>
                </c:pt>
                <c:pt idx="60">
                  <c:v>5.7518771282232218E-3</c:v>
                </c:pt>
                <c:pt idx="61">
                  <c:v>6.5614661403746166E-3</c:v>
                </c:pt>
                <c:pt idx="62">
                  <c:v>9.3691067769555679E-3</c:v>
                </c:pt>
                <c:pt idx="63">
                  <c:v>1.644211517022429E-2</c:v>
                </c:pt>
                <c:pt idx="64">
                  <c:v>3.3317108571891588E-2</c:v>
                </c:pt>
                <c:pt idx="65">
                  <c:v>8.2420575185695441E-2</c:v>
                </c:pt>
                <c:pt idx="66">
                  <c:v>0.18938429066195289</c:v>
                </c:pt>
                <c:pt idx="67">
                  <c:v>0.46741973727159675</c:v>
                </c:pt>
                <c:pt idx="68">
                  <c:v>1.6707621193439655</c:v>
                </c:pt>
                <c:pt idx="69">
                  <c:v>10.07682363188947</c:v>
                </c:pt>
                <c:pt idx="70">
                  <c:v>58.53805772460754</c:v>
                </c:pt>
                <c:pt idx="71">
                  <c:v>335.98598774124844</c:v>
                </c:pt>
                <c:pt idx="72">
                  <c:v>1931.4091619338687</c:v>
                </c:pt>
                <c:pt idx="73">
                  <c:v>10978.859202040851</c:v>
                </c:pt>
                <c:pt idx="74">
                  <c:v>62764.553988605876</c:v>
                </c:pt>
                <c:pt idx="75">
                  <c:v>402548.70840250881</c:v>
                </c:pt>
                <c:pt idx="76">
                  <c:v>13216149.013707865</c:v>
                </c:pt>
                <c:pt idx="77">
                  <c:v>1239151992.5724909</c:v>
                </c:pt>
                <c:pt idx="78">
                  <c:v>1.3060592376864889E+20</c:v>
                </c:pt>
                <c:pt idx="79">
                  <c:v>1.4359375350757237E+42</c:v>
                </c:pt>
                <c:pt idx="80">
                  <c:v>1.7074160762797054E+86</c:v>
                </c:pt>
                <c:pt idx="81">
                  <c:v>2.677420159692252E+174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3C-44F8-A0B4-60525771814D}"/>
            </c:ext>
          </c:extLst>
        </c:ser>
        <c:ser>
          <c:idx val="2"/>
          <c:order val="2"/>
          <c:tx>
            <c:strRef>
              <c:f>Comparison!$F$8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Comparison!$F$9:$F$90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7.9580913201929298E-5</c:v>
                </c:pt>
                <c:pt idx="2">
                  <c:v>8.432453326981054E-5</c:v>
                </c:pt>
                <c:pt idx="3">
                  <c:v>9.4136472054527393E-5</c:v>
                </c:pt>
                <c:pt idx="4">
                  <c:v>1.0190844392545206E-4</c:v>
                </c:pt>
                <c:pt idx="5">
                  <c:v>1.2338717717745343E-4</c:v>
                </c:pt>
                <c:pt idx="6">
                  <c:v>1.6518300449324649E-4</c:v>
                </c:pt>
                <c:pt idx="7">
                  <c:v>2.0823904627592164E-4</c:v>
                </c:pt>
                <c:pt idx="8">
                  <c:v>2.5308341668462124E-4</c:v>
                </c:pt>
                <c:pt idx="9">
                  <c:v>2.9864444624350003E-4</c:v>
                </c:pt>
                <c:pt idx="10">
                  <c:v>3.4370595918331885E-4</c:v>
                </c:pt>
                <c:pt idx="11">
                  <c:v>3.8603504884868596E-4</c:v>
                </c:pt>
                <c:pt idx="12">
                  <c:v>4.2496621539129896E-4</c:v>
                </c:pt>
                <c:pt idx="13">
                  <c:v>4.7355520059501793E-4</c:v>
                </c:pt>
                <c:pt idx="14">
                  <c:v>5.3385177176210356E-4</c:v>
                </c:pt>
                <c:pt idx="15">
                  <c:v>5.9160159783088829E-4</c:v>
                </c:pt>
                <c:pt idx="16">
                  <c:v>6.574288010124153E-4</c:v>
                </c:pt>
                <c:pt idx="17">
                  <c:v>7.2929735277157417E-4</c:v>
                </c:pt>
                <c:pt idx="18">
                  <c:v>7.9619190351912326E-4</c:v>
                </c:pt>
                <c:pt idx="19">
                  <c:v>8.6082751729496445E-4</c:v>
                </c:pt>
                <c:pt idx="20">
                  <c:v>9.2301281890460143E-4</c:v>
                </c:pt>
                <c:pt idx="21">
                  <c:v>9.8258089755100123E-4</c:v>
                </c:pt>
                <c:pt idx="22">
                  <c:v>1.0393904536133297E-3</c:v>
                </c:pt>
                <c:pt idx="23">
                  <c:v>1.0933268353419687E-3</c:v>
                </c:pt>
                <c:pt idx="24">
                  <c:v>1.1443032178550608E-3</c:v>
                </c:pt>
                <c:pt idx="25">
                  <c:v>1.1922618743828921E-3</c:v>
                </c:pt>
                <c:pt idx="26">
                  <c:v>1.2371753320422662E-3</c:v>
                </c:pt>
                <c:pt idx="27">
                  <c:v>1.2790471022221231E-3</c:v>
                </c:pt>
                <c:pt idx="28">
                  <c:v>1.3179116049500676E-3</c:v>
                </c:pt>
                <c:pt idx="29">
                  <c:v>1.3538329092801322E-3</c:v>
                </c:pt>
                <c:pt idx="30">
                  <c:v>1.3869019918702279E-3</c:v>
                </c:pt>
                <c:pt idx="31">
                  <c:v>1.4172323874187382E-3</c:v>
                </c:pt>
                <c:pt idx="32">
                  <c:v>1.4449543495989898E-3</c:v>
                </c:pt>
                <c:pt idx="33">
                  <c:v>1.4701427998849925E-3</c:v>
                </c:pt>
                <c:pt idx="34">
                  <c:v>1.4928447476424025E-3</c:v>
                </c:pt>
                <c:pt idx="35">
                  <c:v>1.513174613495837E-3</c:v>
                </c:pt>
                <c:pt idx="36">
                  <c:v>1.5312903182462276E-3</c:v>
                </c:pt>
                <c:pt idx="37">
                  <c:v>1.5473576992656539E-3</c:v>
                </c:pt>
                <c:pt idx="38">
                  <c:v>1.5615482279185211E-3</c:v>
                </c:pt>
                <c:pt idx="39">
                  <c:v>1.5740367976271514E-3</c:v>
                </c:pt>
                <c:pt idx="40">
                  <c:v>1.5849996143613089E-3</c:v>
                </c:pt>
                <c:pt idx="41">
                  <c:v>1.594612215785897E-3</c:v>
                </c:pt>
                <c:pt idx="42">
                  <c:v>1.6030476431597076E-3</c:v>
                </c:pt>
                <c:pt idx="43">
                  <c:v>1.6104747853460824E-3</c:v>
                </c:pt>
                <c:pt idx="44">
                  <c:v>1.6170569096998959E-3</c:v>
                </c:pt>
                <c:pt idx="45">
                  <c:v>1.6223402055771359E-3</c:v>
                </c:pt>
                <c:pt idx="46">
                  <c:v>1.6277004602213026E-3</c:v>
                </c:pt>
                <c:pt idx="47">
                  <c:v>1.6332562250179767E-3</c:v>
                </c:pt>
                <c:pt idx="48">
                  <c:v>1.6379382326293949E-3</c:v>
                </c:pt>
                <c:pt idx="49">
                  <c:v>1.6805447749832169E-3</c:v>
                </c:pt>
                <c:pt idx="50">
                  <c:v>1.7632396445377381E-3</c:v>
                </c:pt>
                <c:pt idx="51">
                  <c:v>1.8486275301525087E-3</c:v>
                </c:pt>
                <c:pt idx="52">
                  <c:v>1.9367676561947709E-3</c:v>
                </c:pt>
                <c:pt idx="53">
                  <c:v>2.1688051670497406E-3</c:v>
                </c:pt>
                <c:pt idx="54">
                  <c:v>2.5799811033145928E-3</c:v>
                </c:pt>
                <c:pt idx="55">
                  <c:v>3.0428987569231644E-3</c:v>
                </c:pt>
                <c:pt idx="56">
                  <c:v>3.5621420858926189E-3</c:v>
                </c:pt>
                <c:pt idx="57">
                  <c:v>4.1396379427329133E-3</c:v>
                </c:pt>
                <c:pt idx="58">
                  <c:v>4.786299512689743E-3</c:v>
                </c:pt>
                <c:pt idx="59">
                  <c:v>5.5092251005959877E-3</c:v>
                </c:pt>
                <c:pt idx="60">
                  <c:v>6.3072209105416175E-3</c:v>
                </c:pt>
                <c:pt idx="61">
                  <c:v>7.1949757482328977E-3</c:v>
                </c:pt>
                <c:pt idx="62">
                  <c:v>1.0273694110528643E-2</c:v>
                </c:pt>
                <c:pt idx="63">
                  <c:v>1.8029601520226968E-2</c:v>
                </c:pt>
                <c:pt idx="64">
                  <c:v>3.6533875668573711E-2</c:v>
                </c:pt>
                <c:pt idx="65">
                  <c:v>9.0378282373126395E-2</c:v>
                </c:pt>
                <c:pt idx="66">
                  <c:v>0.20766934542639348</c:v>
                </c:pt>
                <c:pt idx="67">
                  <c:v>0.51254911660986202</c:v>
                </c:pt>
                <c:pt idx="68">
                  <c:v>1.8320742152088132</c:v>
                </c:pt>
                <c:pt idx="69">
                  <c:v>11.04974103341566</c:v>
                </c:pt>
                <c:pt idx="70">
                  <c:v>64.189907661881506</c:v>
                </c:pt>
                <c:pt idx="71">
                  <c:v>368.42543752063631</c:v>
                </c:pt>
                <c:pt idx="72">
                  <c:v>2117.8867318266193</c:v>
                </c:pt>
                <c:pt idx="73">
                  <c:v>12038.868145014543</c:v>
                </c:pt>
                <c:pt idx="74">
                  <c:v>68824.472173667396</c:v>
                </c:pt>
                <c:pt idx="75">
                  <c:v>441414.78938930656</c:v>
                </c:pt>
                <c:pt idx="76">
                  <c:v>14492168.30573041</c:v>
                </c:pt>
                <c:pt idx="77">
                  <c:v>1358792127.2766821</c:v>
                </c:pt>
                <c:pt idx="78">
                  <c:v>1.4321592674367326E+20</c:v>
                </c:pt>
                <c:pt idx="79">
                  <c:v>1.5745773154682927E+42</c:v>
                </c:pt>
                <c:pt idx="80">
                  <c:v>1.8722671119772127E+86</c:v>
                </c:pt>
                <c:pt idx="81">
                  <c:v>2.9359250973313342E+174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3C-44F8-A0B4-60525771814D}"/>
            </c:ext>
          </c:extLst>
        </c:ser>
        <c:ser>
          <c:idx val="3"/>
          <c:order val="3"/>
          <c:tx>
            <c:strRef>
              <c:f>Comparison!$G$8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Comparison!$G$9:$G$90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9.3409729222711241E-5</c:v>
                </c:pt>
                <c:pt idx="2">
                  <c:v>9.6172952594714305E-5</c:v>
                </c:pt>
                <c:pt idx="3">
                  <c:v>1.0142041138999659E-4</c:v>
                </c:pt>
                <c:pt idx="4">
                  <c:v>1.0398666143833664E-4</c:v>
                </c:pt>
                <c:pt idx="5">
                  <c:v>1.1615741267046995E-4</c:v>
                </c:pt>
                <c:pt idx="6">
                  <c:v>1.4157354503087732E-4</c:v>
                </c:pt>
                <c:pt idx="7">
                  <c:v>1.6670910422941643E-4</c:v>
                </c:pt>
                <c:pt idx="8">
                  <c:v>1.9079055960369374E-4</c:v>
                </c:pt>
                <c:pt idx="9">
                  <c:v>2.1402197016387144E-4</c:v>
                </c:pt>
                <c:pt idx="10">
                  <c:v>2.3640679194057208E-4</c:v>
                </c:pt>
                <c:pt idx="11">
                  <c:v>2.5721829070396793E-4</c:v>
                </c:pt>
                <c:pt idx="12">
                  <c:v>2.7616302511622622E-4</c:v>
                </c:pt>
                <c:pt idx="13">
                  <c:v>2.9919895282851734E-4</c:v>
                </c:pt>
                <c:pt idx="14">
                  <c:v>3.2680417395385911E-4</c:v>
                </c:pt>
                <c:pt idx="15">
                  <c:v>3.5208775639370381E-4</c:v>
                </c:pt>
                <c:pt idx="16">
                  <c:v>3.8013637072362264E-4</c:v>
                </c:pt>
                <c:pt idx="17">
                  <c:v>4.1057219063184917E-4</c:v>
                </c:pt>
                <c:pt idx="18">
                  <c:v>4.3944945554140171E-4</c:v>
                </c:pt>
                <c:pt idx="19">
                  <c:v>4.6848486234894857E-4</c:v>
                </c:pt>
                <c:pt idx="20">
                  <c:v>4.9836406544806651E-4</c:v>
                </c:pt>
                <c:pt idx="21">
                  <c:v>5.2990924639532196E-4</c:v>
                </c:pt>
                <c:pt idx="22">
                  <c:v>5.6413779529321392E-4</c:v>
                </c:pt>
                <c:pt idx="23">
                  <c:v>6.0233479161002032E-4</c:v>
                </c:pt>
                <c:pt idx="24">
                  <c:v>6.4613730910473104E-4</c:v>
                </c:pt>
                <c:pt idx="25">
                  <c:v>6.9761546185500493E-4</c:v>
                </c:pt>
                <c:pt idx="26">
                  <c:v>7.5930202922078346E-4</c:v>
                </c:pt>
                <c:pt idx="27">
                  <c:v>8.3404722114291743E-4</c:v>
                </c:pt>
                <c:pt idx="28">
                  <c:v>9.2442748438166013E-4</c:v>
                </c:pt>
                <c:pt idx="29">
                  <c:v>1.031226021510751E-3</c:v>
                </c:pt>
                <c:pt idx="30">
                  <c:v>1.1504670706711925E-3</c:v>
                </c:pt>
                <c:pt idx="31">
                  <c:v>1.2694677749584679E-3</c:v>
                </c:pt>
                <c:pt idx="32">
                  <c:v>1.3654383494487272E-3</c:v>
                </c:pt>
                <c:pt idx="33">
                  <c:v>1.4268282943709729E-3</c:v>
                </c:pt>
                <c:pt idx="34">
                  <c:v>1.4691593277808563E-3</c:v>
                </c:pt>
                <c:pt idx="35">
                  <c:v>1.5045094273027975E-3</c:v>
                </c:pt>
                <c:pt idx="36">
                  <c:v>1.5327053952668844E-3</c:v>
                </c:pt>
                <c:pt idx="37">
                  <c:v>1.5537783414998803E-3</c:v>
                </c:pt>
                <c:pt idx="38">
                  <c:v>1.567948088808281E-3</c:v>
                </c:pt>
                <c:pt idx="39">
                  <c:v>1.5755966022120661E-3</c:v>
                </c:pt>
                <c:pt idx="40">
                  <c:v>1.5772341372061714E-3</c:v>
                </c:pt>
                <c:pt idx="41">
                  <c:v>1.5734620934058838E-3</c:v>
                </c:pt>
                <c:pt idx="42">
                  <c:v>1.56493623016438E-3</c:v>
                </c:pt>
                <c:pt idx="43">
                  <c:v>1.5523331329823022E-3</c:v>
                </c:pt>
                <c:pt idx="44">
                  <c:v>1.5363218475313006E-3</c:v>
                </c:pt>
                <c:pt idx="45">
                  <c:v>1.5169664698425436E-3</c:v>
                </c:pt>
                <c:pt idx="46">
                  <c:v>1.4960359691685097E-3</c:v>
                </c:pt>
                <c:pt idx="47">
                  <c:v>1.47399221612764E-3</c:v>
                </c:pt>
                <c:pt idx="48">
                  <c:v>1.4502365855094737E-3</c:v>
                </c:pt>
                <c:pt idx="49">
                  <c:v>1.4737895008345263E-3</c:v>
                </c:pt>
                <c:pt idx="50">
                  <c:v>1.5463105263594493E-3</c:v>
                </c:pt>
                <c:pt idx="51">
                  <c:v>1.6211932496232586E-3</c:v>
                </c:pt>
                <c:pt idx="52">
                  <c:v>1.6984896086950454E-3</c:v>
                </c:pt>
                <c:pt idx="53">
                  <c:v>1.9019798413794137E-3</c:v>
                </c:pt>
                <c:pt idx="54">
                  <c:v>2.2625693281242685E-3</c:v>
                </c:pt>
                <c:pt idx="55">
                  <c:v>2.6685348149088012E-3</c:v>
                </c:pt>
                <c:pt idx="56">
                  <c:v>3.1238963012584831E-3</c:v>
                </c:pt>
                <c:pt idx="57">
                  <c:v>3.6303435814835296E-3</c:v>
                </c:pt>
                <c:pt idx="58">
                  <c:v>4.1974472056074789E-3</c:v>
                </c:pt>
                <c:pt idx="59">
                  <c:v>4.8314321830987767E-3</c:v>
                </c:pt>
                <c:pt idx="60">
                  <c:v>5.5312515892312654E-3</c:v>
                </c:pt>
                <c:pt idx="61">
                  <c:v>6.3097870847330321E-3</c:v>
                </c:pt>
                <c:pt idx="62">
                  <c:v>9.0097346647808468E-3</c:v>
                </c:pt>
                <c:pt idx="63">
                  <c:v>1.5811442706134441E-2</c:v>
                </c:pt>
                <c:pt idx="64">
                  <c:v>3.2039159674085799E-2</c:v>
                </c:pt>
                <c:pt idx="65">
                  <c:v>7.9259157892000859E-2</c:v>
                </c:pt>
                <c:pt idx="66">
                  <c:v>0.1821200514801242</c:v>
                </c:pt>
                <c:pt idx="67">
                  <c:v>0.44949085437439179</c:v>
                </c:pt>
                <c:pt idx="68">
                  <c:v>1.6066764678444041</c:v>
                </c:pt>
                <c:pt idx="69">
                  <c:v>9.6903055273556102</c:v>
                </c:pt>
                <c:pt idx="70">
                  <c:v>56.292705424979502</c:v>
                </c:pt>
                <c:pt idx="71">
                  <c:v>323.09852718068942</c:v>
                </c:pt>
                <c:pt idx="72">
                  <c:v>1857.3258361140604</c:v>
                </c:pt>
                <c:pt idx="73">
                  <c:v>10557.741595567339</c:v>
                </c:pt>
                <c:pt idx="74">
                  <c:v>60357.085392766174</c:v>
                </c:pt>
                <c:pt idx="75">
                  <c:v>387108.09244671278</c:v>
                </c:pt>
                <c:pt idx="76">
                  <c:v>12709215.37542828</c:v>
                </c:pt>
                <c:pt idx="77">
                  <c:v>1191621669.8344054</c:v>
                </c:pt>
                <c:pt idx="78">
                  <c:v>1.2559625445815347E+20</c:v>
                </c:pt>
                <c:pt idx="79">
                  <c:v>1.3808590823249914E+42</c:v>
                </c:pt>
                <c:pt idx="80">
                  <c:v>1.6419244839325111E+86</c:v>
                </c:pt>
                <c:pt idx="81">
                  <c:v>2.5747219878308319E+174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3C-44F8-A0B4-60525771814D}"/>
            </c:ext>
          </c:extLst>
        </c:ser>
        <c:ser>
          <c:idx val="4"/>
          <c:order val="4"/>
          <c:tx>
            <c:strRef>
              <c:f>Comparison!$H$8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Comparison!$H$9:$H$90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7.4635750511708397E-5</c:v>
                </c:pt>
                <c:pt idx="2">
                  <c:v>8.0271276564964687E-5</c:v>
                </c:pt>
                <c:pt idx="3">
                  <c:v>9.2027136745942049E-5</c:v>
                </c:pt>
                <c:pt idx="4">
                  <c:v>1.0191665503233938E-4</c:v>
                </c:pt>
                <c:pt idx="5">
                  <c:v>1.2008108748917945E-4</c:v>
                </c:pt>
                <c:pt idx="6">
                  <c:v>1.4414804080753449E-4</c:v>
                </c:pt>
                <c:pt idx="7">
                  <c:v>1.6097867649143952E-4</c:v>
                </c:pt>
                <c:pt idx="8">
                  <c:v>1.7503966309423397E-4</c:v>
                </c:pt>
                <c:pt idx="9">
                  <c:v>1.8778282725299633E-4</c:v>
                </c:pt>
                <c:pt idx="10">
                  <c:v>2.0065465500642541E-4</c:v>
                </c:pt>
                <c:pt idx="11">
                  <c:v>2.145336308405963E-4</c:v>
                </c:pt>
                <c:pt idx="12">
                  <c:v>2.2959976138277839E-4</c:v>
                </c:pt>
                <c:pt idx="13">
                  <c:v>2.4994821636471857E-4</c:v>
                </c:pt>
                <c:pt idx="14">
                  <c:v>2.7526235067132322E-4</c:v>
                </c:pt>
                <c:pt idx="15">
                  <c:v>3.0003816466213639E-4</c:v>
                </c:pt>
                <c:pt idx="16">
                  <c:v>3.3009149711974226E-4</c:v>
                </c:pt>
                <c:pt idx="17">
                  <c:v>3.6546552180860277E-4</c:v>
                </c:pt>
                <c:pt idx="18">
                  <c:v>4.0247924885726874E-4</c:v>
                </c:pt>
                <c:pt idx="19">
                  <c:v>4.4332343172450833E-4</c:v>
                </c:pt>
                <c:pt idx="20">
                  <c:v>4.8905699930526427E-4</c:v>
                </c:pt>
                <c:pt idx="21">
                  <c:v>5.4088213953807089E-4</c:v>
                </c:pt>
                <c:pt idx="22">
                  <c:v>6.0016418878582512E-4</c:v>
                </c:pt>
                <c:pt idx="23">
                  <c:v>6.6843027381350607E-4</c:v>
                </c:pt>
                <c:pt idx="24">
                  <c:v>7.4732395171377966E-4</c:v>
                </c:pt>
                <c:pt idx="25">
                  <c:v>8.3847419832063712E-4</c:v>
                </c:pt>
                <c:pt idx="26">
                  <c:v>9.4320860553943084E-4</c:v>
                </c:pt>
                <c:pt idx="27">
                  <c:v>1.0620054085489893E-3</c:v>
                </c:pt>
                <c:pt idx="28">
                  <c:v>1.1935576149166337E-3</c:v>
                </c:pt>
                <c:pt idx="29">
                  <c:v>1.3333787690653169E-3</c:v>
                </c:pt>
                <c:pt idx="30">
                  <c:v>1.4721455383594206E-3</c:v>
                </c:pt>
                <c:pt idx="31">
                  <c:v>1.5945916590730809E-3</c:v>
                </c:pt>
                <c:pt idx="32">
                  <c:v>1.6805825765296176E-3</c:v>
                </c:pt>
                <c:pt idx="33">
                  <c:v>1.726594754606386E-3</c:v>
                </c:pt>
                <c:pt idx="34">
                  <c:v>1.7556315291760683E-3</c:v>
                </c:pt>
                <c:pt idx="35">
                  <c:v>1.782837465208701E-3</c:v>
                </c:pt>
                <c:pt idx="36">
                  <c:v>1.8085140860951176E-3</c:v>
                </c:pt>
                <c:pt idx="37">
                  <c:v>1.8329776960767314E-3</c:v>
                </c:pt>
                <c:pt idx="38">
                  <c:v>1.8565561404534359E-3</c:v>
                </c:pt>
                <c:pt idx="39">
                  <c:v>1.8795853567356515E-3</c:v>
                </c:pt>
                <c:pt idx="40">
                  <c:v>1.9024057494733324E-3</c:v>
                </c:pt>
                <c:pt idx="41">
                  <c:v>1.9253584285094478E-3</c:v>
                </c:pt>
                <c:pt idx="42">
                  <c:v>1.9487813619232441E-3</c:v>
                </c:pt>
                <c:pt idx="43">
                  <c:v>1.9730055030073106E-3</c:v>
                </c:pt>
                <c:pt idx="44">
                  <c:v>1.9983509577353857E-3</c:v>
                </c:pt>
                <c:pt idx="45">
                  <c:v>2.0243636713024628E-3</c:v>
                </c:pt>
                <c:pt idx="46">
                  <c:v>2.0528478189102998E-3</c:v>
                </c:pt>
                <c:pt idx="47">
                  <c:v>2.0840767978678033E-3</c:v>
                </c:pt>
                <c:pt idx="48">
                  <c:v>2.1167658134689685E-3</c:v>
                </c:pt>
                <c:pt idx="49">
                  <c:v>2.186162367500878E-3</c:v>
                </c:pt>
                <c:pt idx="50">
                  <c:v>2.2937372530360128E-3</c:v>
                </c:pt>
                <c:pt idx="51">
                  <c:v>2.4048153896916377E-3</c:v>
                </c:pt>
                <c:pt idx="52">
                  <c:v>2.5194738203914691E-3</c:v>
                </c:pt>
                <c:pt idx="53">
                  <c:v>2.8213233644387432E-3</c:v>
                </c:pt>
                <c:pt idx="54">
                  <c:v>3.3562078683598822E-3</c:v>
                </c:pt>
                <c:pt idx="55">
                  <c:v>3.9584013764626174E-3</c:v>
                </c:pt>
                <c:pt idx="56">
                  <c:v>4.6338670006262081E-3</c:v>
                </c:pt>
                <c:pt idx="57">
                  <c:v>5.385111316401449E-3</c:v>
                </c:pt>
                <c:pt idx="58">
                  <c:v>6.2263309076871221E-3</c:v>
                </c:pt>
                <c:pt idx="59">
                  <c:v>7.1667597128642225E-3</c:v>
                </c:pt>
                <c:pt idx="60">
                  <c:v>8.2048447642690224E-3</c:v>
                </c:pt>
                <c:pt idx="61">
                  <c:v>9.3596942194088921E-3</c:v>
                </c:pt>
                <c:pt idx="62">
                  <c:v>1.3364692077232777E-2</c:v>
                </c:pt>
                <c:pt idx="63">
                  <c:v>2.3454082825582825E-2</c:v>
                </c:pt>
                <c:pt idx="64">
                  <c:v>4.7525650797604874E-2</c:v>
                </c:pt>
                <c:pt idx="65">
                  <c:v>0.11756997058615717</c:v>
                </c:pt>
                <c:pt idx="66">
                  <c:v>0.27014984343946208</c:v>
                </c:pt>
                <c:pt idx="67">
                  <c:v>0.66675735565539473</c:v>
                </c:pt>
                <c:pt idx="68">
                  <c:v>2.383281756832818</c:v>
                </c:pt>
                <c:pt idx="69">
                  <c:v>14.374224583290161</c:v>
                </c:pt>
                <c:pt idx="70">
                  <c:v>83.502422900433032</c:v>
                </c:pt>
                <c:pt idx="71">
                  <c:v>479.27186393811184</c:v>
                </c:pt>
                <c:pt idx="72">
                  <c:v>2755.0853393924103</c:v>
                </c:pt>
                <c:pt idx="73">
                  <c:v>15660.945711011324</c:v>
                </c:pt>
                <c:pt idx="74">
                  <c:v>89531.367012036746</c:v>
                </c:pt>
                <c:pt idx="75">
                  <c:v>574221.17838595808</c:v>
                </c:pt>
                <c:pt idx="76">
                  <c:v>18852358.738131907</c:v>
                </c:pt>
                <c:pt idx="77">
                  <c:v>1767605515.8592312</c:v>
                </c:pt>
                <c:pt idx="78">
                  <c:v>1.8630462819826257E+20</c:v>
                </c:pt>
                <c:pt idx="79">
                  <c:v>2.0483129774579901E+42</c:v>
                </c:pt>
                <c:pt idx="80">
                  <c:v>2.4355673011776863E+86</c:v>
                </c:pt>
                <c:pt idx="81">
                  <c:v>3.8192430556640275E+174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3C-44F8-A0B4-60525771814D}"/>
            </c:ext>
          </c:extLst>
        </c:ser>
        <c:ser>
          <c:idx val="5"/>
          <c:order val="5"/>
          <c:tx>
            <c:strRef>
              <c:f>Comparison!$I$8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Comparison!$I$9:$I$90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6.0051903481534478E-5</c:v>
                </c:pt>
                <c:pt idx="2">
                  <c:v>5.8262939404306167E-5</c:v>
                </c:pt>
                <c:pt idx="3">
                  <c:v>5.5801142928635137E-5</c:v>
                </c:pt>
                <c:pt idx="4">
                  <c:v>5.3724974806459582E-5</c:v>
                </c:pt>
                <c:pt idx="5">
                  <c:v>5.7907361640068287E-5</c:v>
                </c:pt>
                <c:pt idx="6">
                  <c:v>7.0898312381377382E-5</c:v>
                </c:pt>
                <c:pt idx="7">
                  <c:v>8.8856788128829076E-5</c:v>
                </c:pt>
                <c:pt idx="8">
                  <c:v>1.1013027585366816E-4</c:v>
                </c:pt>
                <c:pt idx="9">
                  <c:v>1.3374419749990072E-4</c:v>
                </c:pt>
                <c:pt idx="10">
                  <c:v>1.575598376136596E-4</c:v>
                </c:pt>
                <c:pt idx="11">
                  <c:v>1.7854432602746765E-4</c:v>
                </c:pt>
                <c:pt idx="12">
                  <c:v>1.9521635507475466E-4</c:v>
                </c:pt>
                <c:pt idx="13">
                  <c:v>2.1455188991058188E-4</c:v>
                </c:pt>
                <c:pt idx="14">
                  <c:v>2.3786587794648596E-4</c:v>
                </c:pt>
                <c:pt idx="15">
                  <c:v>2.5988926603385935E-4</c:v>
                </c:pt>
                <c:pt idx="16">
                  <c:v>2.8516192124956972E-4</c:v>
                </c:pt>
                <c:pt idx="17">
                  <c:v>3.1233203616157776E-4</c:v>
                </c:pt>
                <c:pt idx="18">
                  <c:v>3.3799095619772813E-4</c:v>
                </c:pt>
                <c:pt idx="19">
                  <c:v>3.6316765478019969E-4</c:v>
                </c:pt>
                <c:pt idx="20">
                  <c:v>3.8792390326867023E-4</c:v>
                </c:pt>
                <c:pt idx="21">
                  <c:v>4.1231433146870713E-4</c:v>
                </c:pt>
                <c:pt idx="22">
                  <c:v>4.3638889901951515E-4</c:v>
                </c:pt>
                <c:pt idx="23">
                  <c:v>4.6019465542193648E-4</c:v>
                </c:pt>
                <c:pt idx="24">
                  <c:v>4.8377707522694144E-4</c:v>
                </c:pt>
                <c:pt idx="25">
                  <c:v>5.0718111623471694E-4</c:v>
                </c:pt>
                <c:pt idx="26">
                  <c:v>5.3045209244426529E-4</c:v>
                </c:pt>
                <c:pt idx="27">
                  <c:v>5.5363642705533373E-4</c:v>
                </c:pt>
                <c:pt idx="28">
                  <c:v>5.7678233201559619E-4</c:v>
                </c:pt>
                <c:pt idx="29">
                  <c:v>5.9994045248882655E-4</c:v>
                </c:pt>
                <c:pt idx="30">
                  <c:v>6.2316450823168888E-4</c:v>
                </c:pt>
                <c:pt idx="31">
                  <c:v>6.4651196066447701E-4</c:v>
                </c:pt>
                <c:pt idx="32">
                  <c:v>6.7004473358311359E-4</c:v>
                </c:pt>
                <c:pt idx="33">
                  <c:v>6.9341170788053881E-4</c:v>
                </c:pt>
                <c:pt idx="34">
                  <c:v>7.1579796641242242E-4</c:v>
                </c:pt>
                <c:pt idx="35">
                  <c:v>7.3675037333708693E-4</c:v>
                </c:pt>
                <c:pt idx="36">
                  <c:v>7.5623104865096477E-4</c:v>
                </c:pt>
                <c:pt idx="37">
                  <c:v>7.7421140759832382E-4</c:v>
                </c:pt>
                <c:pt idx="38">
                  <c:v>7.9067164478076996E-4</c:v>
                </c:pt>
                <c:pt idx="39">
                  <c:v>8.0560023019333224E-4</c:v>
                </c:pt>
                <c:pt idx="40">
                  <c:v>8.1899342236307232E-4</c:v>
                </c:pt>
                <c:pt idx="41">
                  <c:v>8.3085480153664013E-4</c:v>
                </c:pt>
                <c:pt idx="42">
                  <c:v>8.4119482580836198E-4</c:v>
                </c:pt>
                <c:pt idx="43">
                  <c:v>8.5003041216748297E-4</c:v>
                </c:pt>
                <c:pt idx="44">
                  <c:v>8.5738454390409536E-4</c:v>
                </c:pt>
                <c:pt idx="45">
                  <c:v>8.6296308172673368E-4</c:v>
                </c:pt>
                <c:pt idx="46">
                  <c:v>8.6744496887210688E-4</c:v>
                </c:pt>
                <c:pt idx="47">
                  <c:v>8.7087156597700219E-4</c:v>
                </c:pt>
                <c:pt idx="48">
                  <c:v>8.7263884473697516E-4</c:v>
                </c:pt>
                <c:pt idx="49">
                  <c:v>8.9466661147824306E-4</c:v>
                </c:pt>
                <c:pt idx="50">
                  <c:v>9.3869063263633291E-4</c:v>
                </c:pt>
                <c:pt idx="51">
                  <c:v>9.8414832672545443E-4</c:v>
                </c:pt>
                <c:pt idx="52">
                  <c:v>1.0310712228454243E-3</c:v>
                </c:pt>
                <c:pt idx="53">
                  <c:v>1.1546003407021837E-3</c:v>
                </c:pt>
                <c:pt idx="54">
                  <c:v>1.3734968480107394E-3</c:v>
                </c:pt>
                <c:pt idx="55">
                  <c:v>1.619938939118711E-3</c:v>
                </c:pt>
                <c:pt idx="56">
                  <c:v>1.8963669620890736E-3</c:v>
                </c:pt>
                <c:pt idx="57">
                  <c:v>2.2038067096478318E-3</c:v>
                </c:pt>
                <c:pt idx="58">
                  <c:v>2.5480680016876441E-3</c:v>
                </c:pt>
                <c:pt idx="59">
                  <c:v>2.9329297415894916E-3</c:v>
                </c:pt>
                <c:pt idx="60">
                  <c:v>3.3577563917839321E-3</c:v>
                </c:pt>
                <c:pt idx="61">
                  <c:v>3.8303677879715807E-3</c:v>
                </c:pt>
                <c:pt idx="62">
                  <c:v>5.4693759036098478E-3</c:v>
                </c:pt>
                <c:pt idx="63">
                  <c:v>9.5983652078329967E-3</c:v>
                </c:pt>
                <c:pt idx="64">
                  <c:v>1.9449430467508185E-2</c:v>
                </c:pt>
                <c:pt idx="65">
                  <c:v>4.8114416732988462E-2</c:v>
                </c:pt>
                <c:pt idx="66">
                  <c:v>0.11055631027884492</c:v>
                </c:pt>
                <c:pt idx="67">
                  <c:v>0.27286424509462509</c:v>
                </c:pt>
                <c:pt idx="68">
                  <c:v>0.9753358878009657</c:v>
                </c:pt>
                <c:pt idx="69">
                  <c:v>5.8825176902393563</c:v>
                </c:pt>
                <c:pt idx="70">
                  <c:v>34.172589766036047</c:v>
                </c:pt>
                <c:pt idx="71">
                  <c:v>196.13755174852062</c:v>
                </c:pt>
                <c:pt idx="72">
                  <c:v>1127.4930451507748</c:v>
                </c:pt>
                <c:pt idx="73">
                  <c:v>6409.0963416556924</c:v>
                </c:pt>
                <c:pt idx="74">
                  <c:v>36639.879057675556</c:v>
                </c:pt>
                <c:pt idx="75">
                  <c:v>234994.67539224407</c:v>
                </c:pt>
                <c:pt idx="76">
                  <c:v>7715152.4339419631</c:v>
                </c:pt>
                <c:pt idx="77">
                  <c:v>723376113.69270611</c:v>
                </c:pt>
                <c:pt idx="78">
                  <c:v>7.6243435936277266E+19</c:v>
                </c:pt>
                <c:pt idx="79">
                  <c:v>8.3825303098787964E+41</c:v>
                </c:pt>
                <c:pt idx="80">
                  <c:v>9.9673326042237545E+85</c:v>
                </c:pt>
                <c:pt idx="81">
                  <c:v>1.5629896908932924E+174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D3C-44F8-A0B4-60525771814D}"/>
            </c:ext>
          </c:extLst>
        </c:ser>
        <c:ser>
          <c:idx val="6"/>
          <c:order val="6"/>
          <c:tx>
            <c:strRef>
              <c:f>Comparison!$J$8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Comparison!$J$9:$J$90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8.2968420878792385E-5</c:v>
                </c:pt>
                <c:pt idx="2">
                  <c:v>8.5324856929596372E-5</c:v>
                </c:pt>
                <c:pt idx="3">
                  <c:v>8.999736340364531E-5</c:v>
                </c:pt>
                <c:pt idx="4">
                  <c:v>9.3385339875814654E-5</c:v>
                </c:pt>
                <c:pt idx="5">
                  <c:v>1.1022125854434408E-4</c:v>
                </c:pt>
                <c:pt idx="6">
                  <c:v>1.4305362514647948E-4</c:v>
                </c:pt>
                <c:pt idx="7">
                  <c:v>1.8072089845076823E-4</c:v>
                </c:pt>
                <c:pt idx="8">
                  <c:v>2.2174648135010993E-4</c:v>
                </c:pt>
                <c:pt idx="9">
                  <c:v>2.6519140412944227E-4</c:v>
                </c:pt>
                <c:pt idx="10">
                  <c:v>3.0908315726824534E-4</c:v>
                </c:pt>
                <c:pt idx="11">
                  <c:v>3.5074883633690805E-4</c:v>
                </c:pt>
                <c:pt idx="12">
                  <c:v>3.8881029737109136E-4</c:v>
                </c:pt>
                <c:pt idx="13">
                  <c:v>4.3683656381112801E-4</c:v>
                </c:pt>
                <c:pt idx="14">
                  <c:v>4.9637531504944299E-4</c:v>
                </c:pt>
                <c:pt idx="15">
                  <c:v>5.541119734079682E-4</c:v>
                </c:pt>
                <c:pt idx="16">
                  <c:v>6.2105971394645749E-4</c:v>
                </c:pt>
                <c:pt idx="17">
                  <c:v>6.9407707730070368E-4</c:v>
                </c:pt>
                <c:pt idx="18">
                  <c:v>7.6265665122523738E-4</c:v>
                </c:pt>
                <c:pt idx="19">
                  <c:v>8.293427524068579E-4</c:v>
                </c:pt>
                <c:pt idx="20">
                  <c:v>8.9387494286654722E-4</c:v>
                </c:pt>
                <c:pt idx="21">
                  <c:v>9.5605911474339208E-4</c:v>
                </c:pt>
                <c:pt idx="22">
                  <c:v>1.0157766333785732E-3</c:v>
                </c:pt>
                <c:pt idx="23">
                  <c:v>1.0729940649977735E-3</c:v>
                </c:pt>
                <c:pt idx="24">
                  <c:v>1.1277733845893134E-3</c:v>
                </c:pt>
                <c:pt idx="25">
                  <c:v>1.180282110306763E-3</c:v>
                </c:pt>
                <c:pt idx="26">
                  <c:v>1.2308024497786111E-3</c:v>
                </c:pt>
                <c:pt idx="27">
                  <c:v>1.2797381973259072E-3</c:v>
                </c:pt>
                <c:pt idx="28">
                  <c:v>1.3276177914738248E-3</c:v>
                </c:pt>
                <c:pt idx="29">
                  <c:v>1.3750917142858819E-3</c:v>
                </c:pt>
                <c:pt idx="30">
                  <c:v>1.4229223655189713E-3</c:v>
                </c:pt>
                <c:pt idx="31">
                  <c:v>1.4719647892222742E-3</c:v>
                </c:pt>
                <c:pt idx="32">
                  <c:v>1.5231372624592812E-3</c:v>
                </c:pt>
                <c:pt idx="33">
                  <c:v>1.5758673399899484E-3</c:v>
                </c:pt>
                <c:pt idx="34">
                  <c:v>1.6277460338793941E-3</c:v>
                </c:pt>
                <c:pt idx="35">
                  <c:v>1.677363382339714E-3</c:v>
                </c:pt>
                <c:pt idx="36">
                  <c:v>1.7246285485819249E-3</c:v>
                </c:pt>
                <c:pt idx="37">
                  <c:v>1.7694664452302599E-3</c:v>
                </c:pt>
                <c:pt idx="38">
                  <c:v>1.8118178173995845E-3</c:v>
                </c:pt>
                <c:pt idx="39">
                  <c:v>1.8516391474934593E-3</c:v>
                </c:pt>
                <c:pt idx="40">
                  <c:v>1.8889023869181794E-3</c:v>
                </c:pt>
                <c:pt idx="41">
                  <c:v>1.9235945212353364E-3</c:v>
                </c:pt>
                <c:pt idx="42">
                  <c:v>1.9557169808582073E-3</c:v>
                </c:pt>
                <c:pt idx="43">
                  <c:v>1.9852849122327051E-3</c:v>
                </c:pt>
                <c:pt idx="44">
                  <c:v>2.0123263272456521E-3</c:v>
                </c:pt>
                <c:pt idx="45">
                  <c:v>2.0361124282721509E-3</c:v>
                </c:pt>
                <c:pt idx="46">
                  <c:v>2.0582400229153912E-3</c:v>
                </c:pt>
                <c:pt idx="47">
                  <c:v>2.0787440302724447E-3</c:v>
                </c:pt>
                <c:pt idx="48">
                  <c:v>2.0961819256661877E-3</c:v>
                </c:pt>
                <c:pt idx="49">
                  <c:v>2.1560275107714408E-3</c:v>
                </c:pt>
                <c:pt idx="50">
                  <c:v>2.2621195449815867E-3</c:v>
                </c:pt>
                <c:pt idx="51">
                  <c:v>2.3716665402253702E-3</c:v>
                </c:pt>
                <c:pt idx="52">
                  <c:v>2.4847444774388416E-3</c:v>
                </c:pt>
                <c:pt idx="53">
                  <c:v>2.7824332176506223E-3</c:v>
                </c:pt>
                <c:pt idx="54">
                  <c:v>3.3099446791426722E-3</c:v>
                </c:pt>
                <c:pt idx="55">
                  <c:v>3.9038373330362946E-3</c:v>
                </c:pt>
                <c:pt idx="56">
                  <c:v>4.5699920935090522E-3</c:v>
                </c:pt>
                <c:pt idx="57">
                  <c:v>5.3108809845632239E-3</c:v>
                </c:pt>
                <c:pt idx="58">
                  <c:v>6.1405048992247647E-3</c:v>
                </c:pt>
                <c:pt idx="59">
                  <c:v>7.0679704919115486E-3</c:v>
                </c:pt>
                <c:pt idx="60">
                  <c:v>8.0917462016306171E-3</c:v>
                </c:pt>
                <c:pt idx="61">
                  <c:v>9.2306767921005711E-3</c:v>
                </c:pt>
                <c:pt idx="62">
                  <c:v>1.3180468303661519E-2</c:v>
                </c:pt>
                <c:pt idx="63">
                  <c:v>2.3130783222508385E-2</c:v>
                </c:pt>
                <c:pt idx="64">
                  <c:v>4.6870539951745643E-2</c:v>
                </c:pt>
                <c:pt idx="65">
                  <c:v>0.11594934337567774</c:v>
                </c:pt>
                <c:pt idx="66">
                  <c:v>0.26642599979978093</c:v>
                </c:pt>
                <c:pt idx="67">
                  <c:v>0.65756652990307718</c:v>
                </c:pt>
                <c:pt idx="68">
                  <c:v>2.3504297347892122</c:v>
                </c:pt>
                <c:pt idx="69">
                  <c:v>14.176085046696919</c:v>
                </c:pt>
                <c:pt idx="70">
                  <c:v>82.35139515058566</c:v>
                </c:pt>
                <c:pt idx="71">
                  <c:v>472.66540635338254</c:v>
                </c:pt>
                <c:pt idx="72">
                  <c:v>2717.1082416186177</c:v>
                </c:pt>
                <c:pt idx="73">
                  <c:v>15445.069542678808</c:v>
                </c:pt>
                <c:pt idx="74">
                  <c:v>88297.234105073047</c:v>
                </c:pt>
                <c:pt idx="75">
                  <c:v>566305.90493742132</c:v>
                </c:pt>
                <c:pt idx="76">
                  <c:v>18592490.972575679</c:v>
                </c:pt>
                <c:pt idx="77">
                  <c:v>1743240198.9155169</c:v>
                </c:pt>
                <c:pt idx="78">
                  <c:v>1.8373653748265678E+20</c:v>
                </c:pt>
                <c:pt idx="79">
                  <c:v>2.0200782868282602E+42</c:v>
                </c:pt>
                <c:pt idx="80">
                  <c:v>2.4019945561853751E+86</c:v>
                </c:pt>
                <c:pt idx="81">
                  <c:v>3.766597221114738E+174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D3C-44F8-A0B4-60525771814D}"/>
            </c:ext>
          </c:extLst>
        </c:ser>
        <c:ser>
          <c:idx val="7"/>
          <c:order val="7"/>
          <c:tx>
            <c:strRef>
              <c:f>Comparison!$K$8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Comparison!$K$9:$K$90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8.205247507218475E-5</c:v>
                </c:pt>
                <c:pt idx="2">
                  <c:v>8.825469963694835E-5</c:v>
                </c:pt>
                <c:pt idx="3">
                  <c:v>9.8800404398616213E-5</c:v>
                </c:pt>
                <c:pt idx="4">
                  <c:v>1.0706007262728546E-4</c:v>
                </c:pt>
                <c:pt idx="5">
                  <c:v>1.2931981227160702E-4</c:v>
                </c:pt>
                <c:pt idx="6">
                  <c:v>1.6317222253546735E-4</c:v>
                </c:pt>
                <c:pt idx="7">
                  <c:v>1.9389804297199935E-4</c:v>
                </c:pt>
                <c:pt idx="8">
                  <c:v>2.2166814167008287E-4</c:v>
                </c:pt>
                <c:pt idx="9">
                  <c:v>2.4701247459952766E-4</c:v>
                </c:pt>
                <c:pt idx="10">
                  <c:v>2.7094375755261384E-4</c:v>
                </c:pt>
                <c:pt idx="11">
                  <c:v>2.9449931416720656E-4</c:v>
                </c:pt>
                <c:pt idx="12">
                  <c:v>3.1844032741182917E-4</c:v>
                </c:pt>
                <c:pt idx="13">
                  <c:v>3.5010015797239601E-4</c:v>
                </c:pt>
                <c:pt idx="14">
                  <c:v>3.8917733895864657E-4</c:v>
                </c:pt>
                <c:pt idx="15">
                  <c:v>4.2691779386799442E-4</c:v>
                </c:pt>
                <c:pt idx="16">
                  <c:v>4.7131465414238232E-4</c:v>
                </c:pt>
                <c:pt idx="17">
                  <c:v>5.2135412153724177E-4</c:v>
                </c:pt>
                <c:pt idx="18">
                  <c:v>5.7076662219344456E-4</c:v>
                </c:pt>
                <c:pt idx="19">
                  <c:v>6.2184815765217347E-4</c:v>
                </c:pt>
                <c:pt idx="20">
                  <c:v>6.7502891077349258E-4</c:v>
                </c:pt>
                <c:pt idx="21">
                  <c:v>7.3071333990500499E-4</c:v>
                </c:pt>
                <c:pt idx="22">
                  <c:v>7.8926089795951096E-4</c:v>
                </c:pt>
                <c:pt idx="23">
                  <c:v>8.5095222903371754E-4</c:v>
                </c:pt>
                <c:pt idx="24">
                  <c:v>9.1593701340092644E-4</c:v>
                </c:pt>
                <c:pt idx="25">
                  <c:v>9.8415949170915589E-4</c:v>
                </c:pt>
                <c:pt idx="26">
                  <c:v>1.055259404636198E-3</c:v>
                </c:pt>
                <c:pt idx="27">
                  <c:v>1.1284510307564338E-3</c:v>
                </c:pt>
                <c:pt idx="28">
                  <c:v>1.2023929093565597E-3</c:v>
                </c:pt>
                <c:pt idx="29">
                  <c:v>1.2750767215022804E-3</c:v>
                </c:pt>
                <c:pt idx="30">
                  <c:v>1.3437836684048327E-3</c:v>
                </c:pt>
                <c:pt idx="31">
                  <c:v>1.4051723330104082E-3</c:v>
                </c:pt>
                <c:pt idx="32">
                  <c:v>1.4555574282574327E-3</c:v>
                </c:pt>
                <c:pt idx="33">
                  <c:v>1.4952997225627131E-3</c:v>
                </c:pt>
                <c:pt idx="34">
                  <c:v>1.5303005246434743E-3</c:v>
                </c:pt>
                <c:pt idx="35">
                  <c:v>1.5642359368603456E-3</c:v>
                </c:pt>
                <c:pt idx="36">
                  <c:v>1.5972403406192331E-3</c:v>
                </c:pt>
                <c:pt idx="37">
                  <c:v>1.6294494508188098E-3</c:v>
                </c:pt>
                <c:pt idx="38">
                  <c:v>1.6609993690155402E-3</c:v>
                </c:pt>
                <c:pt idx="39">
                  <c:v>1.6920257130605459E-3</c:v>
                </c:pt>
                <c:pt idx="40">
                  <c:v>1.7226628214504457E-3</c:v>
                </c:pt>
                <c:pt idx="41">
                  <c:v>1.753043027855511E-3</c:v>
                </c:pt>
                <c:pt idx="42">
                  <c:v>1.7832960029194737E-3</c:v>
                </c:pt>
                <c:pt idx="43">
                  <c:v>1.8135481600210438E-3</c:v>
                </c:pt>
                <c:pt idx="44">
                  <c:v>1.8439221218736642E-3</c:v>
                </c:pt>
                <c:pt idx="45">
                  <c:v>1.8738311914640047E-3</c:v>
                </c:pt>
                <c:pt idx="46">
                  <c:v>1.9047985457210917E-3</c:v>
                </c:pt>
                <c:pt idx="47">
                  <c:v>1.9369346038122762E-3</c:v>
                </c:pt>
                <c:pt idx="48">
                  <c:v>1.9689306981173736E-3</c:v>
                </c:pt>
                <c:pt idx="49">
                  <c:v>2.033896107438682E-3</c:v>
                </c:pt>
                <c:pt idx="50">
                  <c:v>2.1339783996785714E-3</c:v>
                </c:pt>
                <c:pt idx="51">
                  <c:v>2.2373199415164171E-3</c:v>
                </c:pt>
                <c:pt idx="52">
                  <c:v>2.3439924098344971E-3</c:v>
                </c:pt>
                <c:pt idx="53">
                  <c:v>2.6248181260742787E-3</c:v>
                </c:pt>
                <c:pt idx="54">
                  <c:v>3.1224479117786747E-3</c:v>
                </c:pt>
                <c:pt idx="55">
                  <c:v>3.6826986279480918E-3</c:v>
                </c:pt>
                <c:pt idx="56">
                  <c:v>4.3111180555798385E-3</c:v>
                </c:pt>
                <c:pt idx="57">
                  <c:v>5.0100381871789335E-3</c:v>
                </c:pt>
                <c:pt idx="58">
                  <c:v>5.7926668142433422E-3</c:v>
                </c:pt>
                <c:pt idx="59">
                  <c:v>6.6675947311297112E-3</c:v>
                </c:pt>
                <c:pt idx="60">
                  <c:v>7.6333771344084351E-3</c:v>
                </c:pt>
                <c:pt idx="61">
                  <c:v>8.7077912979692841E-3</c:v>
                </c:pt>
                <c:pt idx="62">
                  <c:v>1.2433840961261265E-2</c:v>
                </c:pt>
                <c:pt idx="63">
                  <c:v>2.1820505407852873E-2</c:v>
                </c:pt>
                <c:pt idx="64">
                  <c:v>4.4215488107243607E-2</c:v>
                </c:pt>
                <c:pt idx="65">
                  <c:v>0.10938121938317982</c:v>
                </c:pt>
                <c:pt idx="66">
                  <c:v>0.25133390052121579</c:v>
                </c:pt>
                <c:pt idx="67">
                  <c:v>0.62031769022895833</c:v>
                </c:pt>
                <c:pt idx="68">
                  <c:v>2.2172861266901953</c:v>
                </c:pt>
                <c:pt idx="69">
                  <c:v>13.37305950464428</c:v>
                </c:pt>
                <c:pt idx="70">
                  <c:v>77.68647719109596</c:v>
                </c:pt>
                <c:pt idx="71">
                  <c:v>445.89056739776458</c:v>
                </c:pt>
                <c:pt idx="72">
                  <c:v>2563.1935810226828</c:v>
                </c:pt>
                <c:pt idx="73">
                  <c:v>14570.160475704764</c:v>
                </c:pt>
                <c:pt idx="74">
                  <c:v>83295.50520422282</c:v>
                </c:pt>
                <c:pt idx="75">
                  <c:v>534226.65987208916</c:v>
                </c:pt>
                <c:pt idx="76">
                  <c:v>17539291.51079338</c:v>
                </c:pt>
                <c:pt idx="77">
                  <c:v>1644491750.3099372</c:v>
                </c:pt>
                <c:pt idx="78">
                  <c:v>1.7332850648391048E+20</c:v>
                </c:pt>
                <c:pt idx="79">
                  <c:v>1.9056479306385583E+42</c:v>
                </c:pt>
                <c:pt idx="80">
                  <c:v>2.2659299816477339E+86</c:v>
                </c:pt>
                <c:pt idx="81">
                  <c:v>3.5532326874500378E+174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D3C-44F8-A0B4-60525771814D}"/>
            </c:ext>
          </c:extLst>
        </c:ser>
        <c:ser>
          <c:idx val="8"/>
          <c:order val="8"/>
          <c:tx>
            <c:strRef>
              <c:f>Comparison!$L$8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Comparison!$L$9:$L$90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6.5593280357035419E-5</c:v>
                </c:pt>
                <c:pt idx="2">
                  <c:v>7.1855724514355935E-5</c:v>
                </c:pt>
                <c:pt idx="3">
                  <c:v>8.4472352790875018E-5</c:v>
                </c:pt>
                <c:pt idx="4">
                  <c:v>9.5287004389859933E-5</c:v>
                </c:pt>
                <c:pt idx="5">
                  <c:v>1.2062794418081614E-4</c:v>
                </c:pt>
                <c:pt idx="6">
                  <c:v>1.6082896535044694E-4</c:v>
                </c:pt>
                <c:pt idx="7">
                  <c:v>1.9828098798533136E-4</c:v>
                </c:pt>
                <c:pt idx="8">
                  <c:v>2.3451777898398358E-4</c:v>
                </c:pt>
                <c:pt idx="9">
                  <c:v>2.6966598259531613E-4</c:v>
                </c:pt>
                <c:pt idx="10">
                  <c:v>3.0416696345478728E-4</c:v>
                </c:pt>
                <c:pt idx="11">
                  <c:v>3.3859376892114945E-4</c:v>
                </c:pt>
                <c:pt idx="12">
                  <c:v>3.7343986045078017E-4</c:v>
                </c:pt>
                <c:pt idx="13">
                  <c:v>4.2016578240122813E-4</c:v>
                </c:pt>
                <c:pt idx="14">
                  <c:v>4.7903372240113622E-4</c:v>
                </c:pt>
                <c:pt idx="15">
                  <c:v>5.3754257663397365E-4</c:v>
                </c:pt>
                <c:pt idx="16">
                  <c:v>6.0770352437437565E-4</c:v>
                </c:pt>
                <c:pt idx="17">
                  <c:v>6.8717463296059282E-4</c:v>
                </c:pt>
                <c:pt idx="18">
                  <c:v>7.6534918369375164E-4</c:v>
                </c:pt>
                <c:pt idx="19">
                  <c:v>8.4525249040412378E-4</c:v>
                </c:pt>
                <c:pt idx="20">
                  <c:v>9.2681015157647026E-4</c:v>
                </c:pt>
                <c:pt idx="21">
                  <c:v>1.0098937466601801E-3</c:v>
                </c:pt>
                <c:pt idx="22">
                  <c:v>1.0943022764102479E-3</c:v>
                </c:pt>
                <c:pt idx="23">
                  <c:v>1.1797392593057418E-3</c:v>
                </c:pt>
                <c:pt idx="24">
                  <c:v>1.2657863992186723E-3</c:v>
                </c:pt>
                <c:pt idx="25">
                  <c:v>1.3518754752751111E-3</c:v>
                </c:pt>
                <c:pt idx="26">
                  <c:v>1.4372614022947225E-3</c:v>
                </c:pt>
                <c:pt idx="27">
                  <c:v>1.5210011479552441E-3</c:v>
                </c:pt>
                <c:pt idx="28">
                  <c:v>1.6019451105148126E-3</c:v>
                </c:pt>
                <c:pt idx="29">
                  <c:v>1.6787491613870634E-3</c:v>
                </c:pt>
                <c:pt idx="30">
                  <c:v>1.7499159492706522E-3</c:v>
                </c:pt>
                <c:pt idx="31">
                  <c:v>1.8138721247944612E-3</c:v>
                </c:pt>
                <c:pt idx="32">
                  <c:v>1.8690828823795698E-3</c:v>
                </c:pt>
                <c:pt idx="33">
                  <c:v>1.9165380564224364E-3</c:v>
                </c:pt>
                <c:pt idx="34">
                  <c:v>1.9602899506197032E-3</c:v>
                </c:pt>
                <c:pt idx="35">
                  <c:v>2.0027213431442754E-3</c:v>
                </c:pt>
                <c:pt idx="36">
                  <c:v>2.043989167558938E-3</c:v>
                </c:pt>
                <c:pt idx="37">
                  <c:v>2.0842496779088816E-3</c:v>
                </c:pt>
                <c:pt idx="38">
                  <c:v>2.1236576908915221E-3</c:v>
                </c:pt>
                <c:pt idx="39">
                  <c:v>2.1623659304797734E-3</c:v>
                </c:pt>
                <c:pt idx="40">
                  <c:v>2.2005244676848385E-3</c:v>
                </c:pt>
                <c:pt idx="41">
                  <c:v>2.2382802450501699E-3</c:v>
                </c:pt>
                <c:pt idx="42">
                  <c:v>2.2757766779755279E-3</c:v>
                </c:pt>
                <c:pt idx="43">
                  <c:v>2.3131533248613679E-3</c:v>
                </c:pt>
                <c:pt idx="44">
                  <c:v>2.3505456186916807E-3</c:v>
                </c:pt>
                <c:pt idx="45">
                  <c:v>2.3871860047252735E-3</c:v>
                </c:pt>
                <c:pt idx="46">
                  <c:v>2.4249989650350179E-3</c:v>
                </c:pt>
                <c:pt idx="47">
                  <c:v>2.4641046790772518E-3</c:v>
                </c:pt>
                <c:pt idx="48">
                  <c:v>2.5028248830749828E-3</c:v>
                </c:pt>
                <c:pt idx="49">
                  <c:v>2.5843435630295264E-3</c:v>
                </c:pt>
                <c:pt idx="50">
                  <c:v>2.711511822400019E-3</c:v>
                </c:pt>
                <c:pt idx="51">
                  <c:v>2.8428214047653199E-3</c:v>
                </c:pt>
                <c:pt idx="52">
                  <c:v>2.9783633854210904E-3</c:v>
                </c:pt>
                <c:pt idx="53">
                  <c:v>3.3351909192578049E-3</c:v>
                </c:pt>
                <c:pt idx="54">
                  <c:v>3.9674977164208397E-3</c:v>
                </c:pt>
                <c:pt idx="55">
                  <c:v>4.6793729821827954E-3</c:v>
                </c:pt>
                <c:pt idx="56">
                  <c:v>5.4778659321142445E-3</c:v>
                </c:pt>
                <c:pt idx="57">
                  <c:v>6.3659396820780539E-3</c:v>
                </c:pt>
                <c:pt idx="58">
                  <c:v>7.3603765400863082E-3</c:v>
                </c:pt>
                <c:pt idx="59">
                  <c:v>8.4720922869479191E-3</c:v>
                </c:pt>
                <c:pt idx="60">
                  <c:v>9.6992511020280569E-3</c:v>
                </c:pt>
                <c:pt idx="61">
                  <c:v>1.1064441446545175E-2</c:v>
                </c:pt>
                <c:pt idx="62">
                  <c:v>1.5798897856407427E-2</c:v>
                </c:pt>
                <c:pt idx="63">
                  <c:v>2.7725940615447902E-2</c:v>
                </c:pt>
                <c:pt idx="64">
                  <c:v>5.618183330910801E-2</c:v>
                </c:pt>
                <c:pt idx="65">
                  <c:v>0.1389838198693556</c:v>
                </c:pt>
                <c:pt idx="66">
                  <c:v>0.31935414282348717</c:v>
                </c:pt>
                <c:pt idx="67">
                  <c:v>0.78819858296271572</c:v>
                </c:pt>
                <c:pt idx="68">
                  <c:v>2.8173656992355651</c:v>
                </c:pt>
                <c:pt idx="69">
                  <c:v>16.992303649354522</c:v>
                </c:pt>
                <c:pt idx="70">
                  <c:v>98.711309062919682</c:v>
                </c:pt>
                <c:pt idx="71">
                  <c:v>566.56503419987837</c:v>
                </c:pt>
                <c:pt idx="72">
                  <c:v>3256.8884947896863</c:v>
                </c:pt>
                <c:pt idx="73">
                  <c:v>18513.384385750902</c:v>
                </c:pt>
                <c:pt idx="74">
                  <c:v>105838.34735536776</c:v>
                </c:pt>
                <c:pt idx="75">
                  <c:v>678808.13803112181</c:v>
                </c:pt>
                <c:pt idx="76">
                  <c:v>22286072.012350239</c:v>
                </c:pt>
                <c:pt idx="77">
                  <c:v>2089551995.2199788</c:v>
                </c:pt>
                <c:pt idx="78">
                  <c:v>2.20237606229216E+20</c:v>
                </c:pt>
                <c:pt idx="79">
                  <c:v>2.4213866897794688E+42</c:v>
                </c:pt>
                <c:pt idx="80">
                  <c:v>2.8791743791286445E+86</c:v>
                </c:pt>
                <c:pt idx="81">
                  <c:v>4.5148687733719235E+174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D3C-44F8-A0B4-60525771814D}"/>
            </c:ext>
          </c:extLst>
        </c:ser>
        <c:ser>
          <c:idx val="9"/>
          <c:order val="9"/>
          <c:tx>
            <c:strRef>
              <c:f>Comparison!$M$8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Comparison!$M$9:$M$90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6.5219856945599605E-5</c:v>
                </c:pt>
                <c:pt idx="2">
                  <c:v>9.8202212757643527E-5</c:v>
                </c:pt>
                <c:pt idx="3">
                  <c:v>1.3854018626070189E-4</c:v>
                </c:pt>
                <c:pt idx="4">
                  <c:v>1.6487594968615633E-4</c:v>
                </c:pt>
                <c:pt idx="5">
                  <c:v>2.1160598727917315E-4</c:v>
                </c:pt>
                <c:pt idx="6">
                  <c:v>2.7382819506773382E-4</c:v>
                </c:pt>
                <c:pt idx="7">
                  <c:v>3.3144784978531223E-4</c:v>
                </c:pt>
                <c:pt idx="8">
                  <c:v>3.8689770492857003E-4</c:v>
                </c:pt>
                <c:pt idx="9">
                  <c:v>4.4040736920927261E-4</c:v>
                </c:pt>
                <c:pt idx="10">
                  <c:v>4.9239509294045109E-4</c:v>
                </c:pt>
                <c:pt idx="11">
                  <c:v>5.4299827375401104E-4</c:v>
                </c:pt>
                <c:pt idx="12">
                  <c:v>5.923458294131808E-4</c:v>
                </c:pt>
                <c:pt idx="13">
                  <c:v>6.556281657586477E-4</c:v>
                </c:pt>
                <c:pt idx="14">
                  <c:v>7.3158240072585207E-4</c:v>
                </c:pt>
                <c:pt idx="15">
                  <c:v>8.0201892756344656E-4</c:v>
                </c:pt>
                <c:pt idx="16">
                  <c:v>8.7982968247777974E-4</c:v>
                </c:pt>
                <c:pt idx="17">
                  <c:v>9.6041257952695974E-4</c:v>
                </c:pt>
                <c:pt idx="18">
                  <c:v>1.0320794984886527E-3</c:v>
                </c:pt>
                <c:pt idx="19">
                  <c:v>1.0978346931753106E-3</c:v>
                </c:pt>
                <c:pt idx="20">
                  <c:v>1.1577192472527554E-3</c:v>
                </c:pt>
                <c:pt idx="21">
                  <c:v>1.2118809261488131E-3</c:v>
                </c:pt>
                <c:pt idx="22">
                  <c:v>1.2605694163003351E-3</c:v>
                </c:pt>
                <c:pt idx="23">
                  <c:v>1.3041311308899909E-3</c:v>
                </c:pt>
                <c:pt idx="24">
                  <c:v>1.3430041237972299E-3</c:v>
                </c:pt>
                <c:pt idx="25">
                  <c:v>1.3777133362819587E-3</c:v>
                </c:pt>
                <c:pt idx="26">
                  <c:v>1.4088662981436163E-3</c:v>
                </c:pt>
                <c:pt idx="27">
                  <c:v>1.437149368936224E-3</c:v>
                </c:pt>
                <c:pt idx="28">
                  <c:v>1.4633245763020579E-3</c:v>
                </c:pt>
                <c:pt idx="29">
                  <c:v>1.4882271012691824E-3</c:v>
                </c:pt>
                <c:pt idx="30">
                  <c:v>1.5127634514573124E-3</c:v>
                </c:pt>
                <c:pt idx="31">
                  <c:v>1.5379103587803951E-3</c:v>
                </c:pt>
                <c:pt idx="32">
                  <c:v>1.5647144370228639E-3</c:v>
                </c:pt>
                <c:pt idx="33">
                  <c:v>1.5937445471975633E-3</c:v>
                </c:pt>
                <c:pt idx="34">
                  <c:v>1.624747459961368E-3</c:v>
                </c:pt>
                <c:pt idx="35">
                  <c:v>1.6575318352728804E-3</c:v>
                </c:pt>
                <c:pt idx="36">
                  <c:v>1.6922827762959585E-3</c:v>
                </c:pt>
                <c:pt idx="37">
                  <c:v>1.7291964253646492E-3</c:v>
                </c:pt>
                <c:pt idx="38">
                  <c:v>1.7684810271170475E-3</c:v>
                </c:pt>
                <c:pt idx="39">
                  <c:v>1.8103580179481412E-3</c:v>
                </c:pt>
                <c:pt idx="40">
                  <c:v>1.8550631268733299E-3</c:v>
                </c:pt>
                <c:pt idx="41">
                  <c:v>1.9028474627973439E-3</c:v>
                </c:pt>
                <c:pt idx="42">
                  <c:v>1.9539785556402615E-3</c:v>
                </c:pt>
                <c:pt idx="43">
                  <c:v>2.0087413064015639E-3</c:v>
                </c:pt>
                <c:pt idx="44">
                  <c:v>2.0674387861923963E-3</c:v>
                </c:pt>
                <c:pt idx="45">
                  <c:v>2.1295939145473211E-3</c:v>
                </c:pt>
                <c:pt idx="46">
                  <c:v>2.1971275792816393E-3</c:v>
                </c:pt>
                <c:pt idx="47">
                  <c:v>2.270452347673329E-3</c:v>
                </c:pt>
                <c:pt idx="48">
                  <c:v>2.3482948063485534E-3</c:v>
                </c:pt>
                <c:pt idx="49">
                  <c:v>2.4478842649209931E-3</c:v>
                </c:pt>
                <c:pt idx="50">
                  <c:v>2.5683377470213016E-3</c:v>
                </c:pt>
                <c:pt idx="51">
                  <c:v>2.6927138807148285E-3</c:v>
                </c:pt>
                <c:pt idx="52">
                  <c:v>2.8210989323116603E-3</c:v>
                </c:pt>
                <c:pt idx="53">
                  <c:v>3.1590851497267768E-3</c:v>
                </c:pt>
                <c:pt idx="54">
                  <c:v>3.7580046902709677E-3</c:v>
                </c:pt>
                <c:pt idx="55">
                  <c:v>4.4322913008338341E-3</c:v>
                </c:pt>
                <c:pt idx="56">
                  <c:v>5.1886219821524653E-3</c:v>
                </c:pt>
                <c:pt idx="57">
                  <c:v>6.0298033907409615E-3</c:v>
                </c:pt>
                <c:pt idx="58">
                  <c:v>6.9717316900582121E-3</c:v>
                </c:pt>
                <c:pt idx="59">
                  <c:v>8.0247462825210249E-3</c:v>
                </c:pt>
                <c:pt idx="60">
                  <c:v>9.1871082830564128E-3</c:v>
                </c:pt>
                <c:pt idx="61">
                  <c:v>1.0480213430054756E-2</c:v>
                </c:pt>
                <c:pt idx="62">
                  <c:v>1.4964679626596505E-2</c:v>
                </c:pt>
                <c:pt idx="63">
                  <c:v>2.6261947031194079E-2</c:v>
                </c:pt>
                <c:pt idx="64">
                  <c:v>5.3215302988029373E-2</c:v>
                </c:pt>
                <c:pt idx="65">
                  <c:v>0.13164515376507716</c:v>
                </c:pt>
                <c:pt idx="66">
                  <c:v>0.30249150783905049</c:v>
                </c:pt>
                <c:pt idx="67">
                  <c:v>0.74657988065861958</c:v>
                </c:pt>
                <c:pt idx="68">
                  <c:v>2.6686022951229735</c:v>
                </c:pt>
                <c:pt idx="69">
                  <c:v>16.095070842382153</c:v>
                </c:pt>
                <c:pt idx="70">
                  <c:v>93.499124374011714</c:v>
                </c:pt>
                <c:pt idx="71">
                  <c:v>536.6490942274387</c:v>
                </c:pt>
                <c:pt idx="72">
                  <c:v>3084.9172737900435</c:v>
                </c:pt>
                <c:pt idx="73">
                  <c:v>17535.835009176717</c:v>
                </c:pt>
                <c:pt idx="74">
                  <c:v>100249.8386138481</c:v>
                </c:pt>
                <c:pt idx="75">
                  <c:v>642965.50340962422</c:v>
                </c:pt>
                <c:pt idx="76">
                  <c:v>21109316.03148656</c:v>
                </c:pt>
                <c:pt idx="77">
                  <c:v>1979218832.5909576</c:v>
                </c:pt>
                <c:pt idx="78">
                  <c:v>2.086085528815599E+20</c:v>
                </c:pt>
                <c:pt idx="79">
                  <c:v>2.2935318902615169E+42</c:v>
                </c:pt>
                <c:pt idx="80">
                  <c:v>2.7271473342231313E+86</c:v>
                </c:pt>
                <c:pt idx="81">
                  <c:v>4.2764732934984034E+174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D3C-44F8-A0B4-605257718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351616"/>
        <c:axId val="699352192"/>
      </c:scatterChart>
      <c:valAx>
        <c:axId val="699351616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52192"/>
        <c:crossesAt val="1.0000000000000005E-7"/>
        <c:crossBetween val="midCat"/>
      </c:valAx>
      <c:valAx>
        <c:axId val="699352192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Daily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51616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DOTA-Tras-Ac-227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power'!$E$34:$N$34</c:f>
              <c:numCache>
                <c:formatCode>0.000</c:formatCode>
                <c:ptCount val="10"/>
                <c:pt idx="0">
                  <c:v>0.32029610423097737</c:v>
                </c:pt>
                <c:pt idx="1">
                  <c:v>0.10644653217238809</c:v>
                </c:pt>
                <c:pt idx="2">
                  <c:v>9.3562517737576137E-2</c:v>
                </c:pt>
                <c:pt idx="3">
                  <c:v>0.15256241690916772</c:v>
                </c:pt>
                <c:pt idx="4">
                  <c:v>0.12929868415254328</c:v>
                </c:pt>
                <c:pt idx="5">
                  <c:v>0.48776162189872552</c:v>
                </c:pt>
                <c:pt idx="6">
                  <c:v>0.18575315695386582</c:v>
                </c:pt>
                <c:pt idx="7">
                  <c:v>1.565553822635923E-2</c:v>
                </c:pt>
                <c:pt idx="8">
                  <c:v>2.4996340548989898E-2</c:v>
                </c:pt>
                <c:pt idx="9">
                  <c:v>2.0785731652140541E-2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9-4E92-9B2C-3138318C7290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DOTA-Tras-Ac-227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power'!$E$35:$N$35</c:f>
              <c:numCache>
                <c:formatCode>0.000</c:formatCode>
                <c:ptCount val="10"/>
                <c:pt idx="0">
                  <c:v>0.16499781925434562</c:v>
                </c:pt>
                <c:pt idx="1">
                  <c:v>7.0863014516824419E-2</c:v>
                </c:pt>
                <c:pt idx="2">
                  <c:v>6.9070021568706744E-2</c:v>
                </c:pt>
                <c:pt idx="3">
                  <c:v>9.9825924860589568E-2</c:v>
                </c:pt>
                <c:pt idx="4">
                  <c:v>0.11334900271360654</c:v>
                </c:pt>
                <c:pt idx="5">
                  <c:v>0.42160196891951229</c:v>
                </c:pt>
                <c:pt idx="6">
                  <c:v>0.19758487554561133</c:v>
                </c:pt>
                <c:pt idx="7">
                  <c:v>2.8348588173673975E-2</c:v>
                </c:pt>
                <c:pt idx="8">
                  <c:v>2.8154741694983911E-2</c:v>
                </c:pt>
                <c:pt idx="9">
                  <c:v>0.1221500647182719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9-4E92-9B2C-3138318C7290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DOTA-Tras-Ac-227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power'!$E$36:$N$36</c:f>
              <c:numCache>
                <c:formatCode>0.000</c:formatCode>
                <c:ptCount val="10"/>
                <c:pt idx="0">
                  <c:v>1.2054213753305379E-2</c:v>
                </c:pt>
                <c:pt idx="1">
                  <c:v>0.1487932032798526</c:v>
                </c:pt>
                <c:pt idx="2">
                  <c:v>4.538569159939073E-2</c:v>
                </c:pt>
                <c:pt idx="3">
                  <c:v>7.5664777560518856E-2</c:v>
                </c:pt>
                <c:pt idx="4">
                  <c:v>7.6521781092578678E-2</c:v>
                </c:pt>
                <c:pt idx="5">
                  <c:v>0.62003466962832088</c:v>
                </c:pt>
                <c:pt idx="6">
                  <c:v>0.29047092037996941</c:v>
                </c:pt>
                <c:pt idx="7">
                  <c:v>2.5020089771002316E-2</c:v>
                </c:pt>
                <c:pt idx="8">
                  <c:v>3.0306669522527207E-2</c:v>
                </c:pt>
                <c:pt idx="9">
                  <c:v>0.4057454422182632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F9-4E92-9B2C-3138318C7290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DOTA-Tras-Ac-227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power'!$E$37:$N$37</c:f>
              <c:numCache>
                <c:formatCode>0.000</c:formatCode>
                <c:ptCount val="10"/>
                <c:pt idx="0">
                  <c:v>7.4015660561149146E-4</c:v>
                </c:pt>
                <c:pt idx="1">
                  <c:v>1.1952036555230028E-2</c:v>
                </c:pt>
                <c:pt idx="2">
                  <c:v>1.554593817033042E-2</c:v>
                </c:pt>
                <c:pt idx="3">
                  <c:v>1.2441414321114369E-2</c:v>
                </c:pt>
                <c:pt idx="4">
                  <c:v>3.3838744583395967E-2</c:v>
                </c:pt>
                <c:pt idx="5">
                  <c:v>0.70142986155597553</c:v>
                </c:pt>
                <c:pt idx="6">
                  <c:v>0.20193431254704677</c:v>
                </c:pt>
                <c:pt idx="7">
                  <c:v>1.2534338255987569E-2</c:v>
                </c:pt>
                <c:pt idx="8">
                  <c:v>2.2323554896134717E-2</c:v>
                </c:pt>
                <c:pt idx="9">
                  <c:v>7.8537089015243228E-2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F9-4E92-9B2C-3138318C7290}"/>
            </c:ext>
          </c:extLst>
        </c:ser>
        <c:ser>
          <c:idx val="4"/>
          <c:order val="4"/>
          <c:tx>
            <c:strRef>
              <c:f>'Ac227 Dose 1 nCi R power'!$D$38</c:f>
              <c:strCache>
                <c:ptCount val="1"/>
                <c:pt idx="0">
                  <c:v>DOTA-Tras-Ac-227 @ 10 d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plus>
            <c:minus>
              <c:numRef>
                <c:f>'Ac227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power'!$E$38:$N$38</c:f>
              <c:numCache>
                <c:formatCode>0.000</c:formatCode>
                <c:ptCount val="10"/>
                <c:pt idx="0">
                  <c:v>6.2982325554080128E-5</c:v>
                </c:pt>
                <c:pt idx="1">
                  <c:v>9.2547237611995889E-3</c:v>
                </c:pt>
                <c:pt idx="2">
                  <c:v>1.3356769711682719E-2</c:v>
                </c:pt>
                <c:pt idx="3">
                  <c:v>1.4067703833351998E-2</c:v>
                </c:pt>
                <c:pt idx="4">
                  <c:v>2.5212710890395812E-2</c:v>
                </c:pt>
                <c:pt idx="5">
                  <c:v>0.5971553441407973</c:v>
                </c:pt>
                <c:pt idx="6">
                  <c:v>0.20871789303244967</c:v>
                </c:pt>
                <c:pt idx="7">
                  <c:v>1.1051348171480435E-2</c:v>
                </c:pt>
                <c:pt idx="8">
                  <c:v>2.0349578178236603E-2</c:v>
                </c:pt>
                <c:pt idx="9">
                  <c:v>6.4588669444390082E-2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F9-4E92-9B2C-3138318C7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910080"/>
        <c:axId val="699356800"/>
      </c:barChart>
      <c:catAx>
        <c:axId val="70091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56800"/>
        <c:crosses val="autoZero"/>
        <c:auto val="1"/>
        <c:lblAlgn val="ctr"/>
        <c:lblOffset val="100"/>
        <c:noMultiLvlLbl val="0"/>
      </c:catAx>
      <c:valAx>
        <c:axId val="699356800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1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4.8456348770406645E-2"/>
          <c:w val="0.34180651246719157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7.5000044671297905</c:v>
                </c:pt>
                <c:pt idx="2">
                  <c:v>14.17179231273786</c:v>
                </c:pt>
                <c:pt idx="3">
                  <c:v>12.780170104986578</c:v>
                </c:pt>
                <c:pt idx="4">
                  <c:v>11.776807770070057</c:v>
                </c:pt>
                <c:pt idx="5">
                  <c:v>9.7132662552220772</c:v>
                </c:pt>
                <c:pt idx="6">
                  <c:v>6.9668842385637157</c:v>
                </c:pt>
                <c:pt idx="7">
                  <c:v>4.9904155895645923</c:v>
                </c:pt>
                <c:pt idx="8">
                  <c:v>3.4990835899874577</c:v>
                </c:pt>
                <c:pt idx="9">
                  <c:v>2.4099527478673721</c:v>
                </c:pt>
                <c:pt idx="10">
                  <c:v>1.6816295740258558</c:v>
                </c:pt>
                <c:pt idx="11">
                  <c:v>1.2948605165443505</c:v>
                </c:pt>
                <c:pt idx="12">
                  <c:v>1.1573647775790497</c:v>
                </c:pt>
                <c:pt idx="13">
                  <c:v>1.0875733803484353</c:v>
                </c:pt>
                <c:pt idx="14">
                  <c:v>1.0052669379579193</c:v>
                </c:pt>
                <c:pt idx="15">
                  <c:v>0.92703213516101524</c:v>
                </c:pt>
                <c:pt idx="16">
                  <c:v>0.83953033839124258</c:v>
                </c:pt>
                <c:pt idx="17">
                  <c:v>0.74832299965697502</c:v>
                </c:pt>
                <c:pt idx="18">
                  <c:v>0.66746412832968194</c:v>
                </c:pt>
                <c:pt idx="19">
                  <c:v>0.59222433307724298</c:v>
                </c:pt>
                <c:pt idx="20">
                  <c:v>0.52251286070151559</c:v>
                </c:pt>
                <c:pt idx="21">
                  <c:v>0.45824032789793179</c:v>
                </c:pt>
                <c:pt idx="22">
                  <c:v>0.39931769977261944</c:v>
                </c:pt>
                <c:pt idx="23">
                  <c:v>0.34565602961576525</c:v>
                </c:pt>
                <c:pt idx="24">
                  <c:v>0.29716639292715247</c:v>
                </c:pt>
                <c:pt idx="25">
                  <c:v>0.25375987076949397</c:v>
                </c:pt>
                <c:pt idx="26">
                  <c:v>0.21534754559054906</c:v>
                </c:pt>
                <c:pt idx="27">
                  <c:v>0.18184050018082787</c:v>
                </c:pt>
                <c:pt idx="28">
                  <c:v>0.15314981741508593</c:v>
                </c:pt>
                <c:pt idx="29">
                  <c:v>0.1291865801886401</c:v>
                </c:pt>
                <c:pt idx="30">
                  <c:v>0.10986187140178921</c:v>
                </c:pt>
                <c:pt idx="31">
                  <c:v>9.5086773956030865E-2</c:v>
                </c:pt>
                <c:pt idx="32">
                  <c:v>8.477237075314871E-2</c:v>
                </c:pt>
                <c:pt idx="33">
                  <c:v>7.7847946781473026E-2</c:v>
                </c:pt>
                <c:pt idx="34">
                  <c:v>7.2290628148537678E-2</c:v>
                </c:pt>
                <c:pt idx="35">
                  <c:v>6.7103797424465178E-2</c:v>
                </c:pt>
                <c:pt idx="36">
                  <c:v>6.2287454609255048E-2</c:v>
                </c:pt>
                <c:pt idx="37">
                  <c:v>5.7841599702907094E-2</c:v>
                </c:pt>
                <c:pt idx="38">
                  <c:v>5.3766232705421579E-2</c:v>
                </c:pt>
                <c:pt idx="39">
                  <c:v>5.0061353616798483E-2</c:v>
                </c:pt>
                <c:pt idx="40">
                  <c:v>4.6726962437037542E-2</c:v>
                </c:pt>
                <c:pt idx="41">
                  <c:v>4.3763059166138887E-2</c:v>
                </c:pt>
                <c:pt idx="42">
                  <c:v>4.1169643804102769E-2</c:v>
                </c:pt>
                <c:pt idx="43">
                  <c:v>3.8946716350928931E-2</c:v>
                </c:pt>
                <c:pt idx="44">
                  <c:v>3.7094276806617248E-2</c:v>
                </c:pt>
                <c:pt idx="45">
                  <c:v>3.5612325171167997E-2</c:v>
                </c:pt>
                <c:pt idx="46">
                  <c:v>3.4500861444581019E-2</c:v>
                </c:pt>
                <c:pt idx="47">
                  <c:v>3.375988562685632E-2</c:v>
                </c:pt>
                <c:pt idx="48">
                  <c:v>3.3389397717994033E-2</c:v>
                </c:pt>
                <c:pt idx="49">
                  <c:v>3.3009341620567442E-2</c:v>
                </c:pt>
                <c:pt idx="50">
                  <c:v>3.2439435647150912E-2</c:v>
                </c:pt>
                <c:pt idx="51">
                  <c:v>3.1879368817053742E-2</c:v>
                </c:pt>
                <c:pt idx="52">
                  <c:v>3.1328971540307893E-2</c:v>
                </c:pt>
                <c:pt idx="53">
                  <c:v>3.0011253180654732E-2</c:v>
                </c:pt>
                <c:pt idx="54">
                  <c:v>2.7991735559865536E-2</c:v>
                </c:pt>
                <c:pt idx="55">
                  <c:v>2.6108115344272244E-2</c:v>
                </c:pt>
                <c:pt idx="56">
                  <c:v>2.4351247729253362E-2</c:v>
                </c:pt>
                <c:pt idx="57">
                  <c:v>2.2720241625021096E-2</c:v>
                </c:pt>
                <c:pt idx="58">
                  <c:v>2.1191864844535252E-2</c:v>
                </c:pt>
                <c:pt idx="59">
                  <c:v>1.9758697259064657E-2</c:v>
                </c:pt>
                <c:pt idx="60">
                  <c:v>1.8429094760520896E-2</c:v>
                </c:pt>
                <c:pt idx="61">
                  <c:v>1.7183187180772864E-2</c:v>
                </c:pt>
                <c:pt idx="62">
                  <c:v>1.4140803805241041E-2</c:v>
                </c:pt>
                <c:pt idx="63">
                  <c:v>9.9845338147464702E-3</c:v>
                </c:pt>
                <c:pt idx="64">
                  <c:v>6.1897410087295261E-3</c:v>
                </c:pt>
                <c:pt idx="65">
                  <c:v>3.0812397038813993E-3</c:v>
                </c:pt>
                <c:pt idx="66">
                  <c:v>1.5356175784470988E-3</c:v>
                </c:pt>
                <c:pt idx="67">
                  <c:v>6.9089592545080656E-4</c:v>
                </c:pt>
                <c:pt idx="68">
                  <c:v>2.1146673078468081E-4</c:v>
                </c:pt>
                <c:pt idx="69">
                  <c:v>3.702638114596049E-5</c:v>
                </c:pt>
                <c:pt idx="70">
                  <c:v>6.5061546864340584E-6</c:v>
                </c:pt>
                <c:pt idx="71">
                  <c:v>1.1414647245875407E-6</c:v>
                </c:pt>
                <c:pt idx="72">
                  <c:v>1.9886107426258442E-7</c:v>
                </c:pt>
                <c:pt idx="73">
                  <c:v>3.4958205827275325E-8</c:v>
                </c:pt>
                <c:pt idx="74">
                  <c:v>6.1051585902440168E-9</c:v>
                </c:pt>
                <c:pt idx="75">
                  <c:v>9.4904676220255862E-10</c:v>
                </c:pt>
                <c:pt idx="76">
                  <c:v>2.8765000185202014E-11</c:v>
                </c:pt>
                <c:pt idx="77">
                  <c:v>3.0112625979104354E-13</c:v>
                </c:pt>
                <c:pt idx="78">
                  <c:v>2.7247202447813332E-24</c:v>
                </c:pt>
                <c:pt idx="79">
                  <c:v>2.2558446064287319E-46</c:v>
                </c:pt>
                <c:pt idx="80">
                  <c:v>1.5767211748758119E-90</c:v>
                </c:pt>
                <c:pt idx="81">
                  <c:v>8.0427392934108672E-179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D2-47EC-B8A2-3DF8A68F02F9}"/>
            </c:ext>
          </c:extLst>
        </c:ser>
        <c:ser>
          <c:idx val="1"/>
          <c:order val="1"/>
          <c:tx>
            <c:strRef>
              <c:f>'Ac225 Dose 200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5.192462332272151</c:v>
                </c:pt>
                <c:pt idx="2">
                  <c:v>9.839916022237654</c:v>
                </c:pt>
                <c:pt idx="3">
                  <c:v>8.9232192969552866</c:v>
                </c:pt>
                <c:pt idx="4">
                  <c:v>8.2660714408945939</c:v>
                </c:pt>
                <c:pt idx="5">
                  <c:v>6.9749032597101994</c:v>
                </c:pt>
                <c:pt idx="6">
                  <c:v>5.2910803665544934</c:v>
                </c:pt>
                <c:pt idx="7">
                  <c:v>4.1000161961024482</c:v>
                </c:pt>
                <c:pt idx="8">
                  <c:v>3.2063981304369373</c:v>
                </c:pt>
                <c:pt idx="9">
                  <c:v>2.5578769492946045</c:v>
                </c:pt>
                <c:pt idx="10">
                  <c:v>2.1286956075850783</c:v>
                </c:pt>
                <c:pt idx="11">
                  <c:v>1.9083913368699037</c:v>
                </c:pt>
                <c:pt idx="12">
                  <c:v>1.8414956559354945</c:v>
                </c:pt>
                <c:pt idx="13">
                  <c:v>1.8225077045812339</c:v>
                </c:pt>
                <c:pt idx="14">
                  <c:v>1.8019484769601901</c:v>
                </c:pt>
                <c:pt idx="15">
                  <c:v>1.7842175952492627</c:v>
                </c:pt>
                <c:pt idx="16">
                  <c:v>1.7663705013126541</c:v>
                </c:pt>
                <c:pt idx="17">
                  <c:v>1.7494905478538456</c:v>
                </c:pt>
                <c:pt idx="18">
                  <c:v>1.7360909643959137</c:v>
                </c:pt>
                <c:pt idx="19">
                  <c:v>1.7247510765529168</c:v>
                </c:pt>
                <c:pt idx="20">
                  <c:v>1.7150105959138289</c:v>
                </c:pt>
                <c:pt idx="21">
                  <c:v>1.706411919091513</c:v>
                </c:pt>
                <c:pt idx="22">
                  <c:v>1.6984981945029058</c:v>
                </c:pt>
                <c:pt idx="23">
                  <c:v>1.6908127813579625</c:v>
                </c:pt>
                <c:pt idx="24">
                  <c:v>1.6828990980570298</c:v>
                </c:pt>
                <c:pt idx="25">
                  <c:v>1.6743005796387354</c:v>
                </c:pt>
                <c:pt idx="26">
                  <c:v>1.6645606658219614</c:v>
                </c:pt>
                <c:pt idx="27">
                  <c:v>1.6532227976432474</c:v>
                </c:pt>
                <c:pt idx="28">
                  <c:v>1.6398304165101858</c:v>
                </c:pt>
                <c:pt idx="29">
                  <c:v>1.6239269639348748</c:v>
                </c:pt>
                <c:pt idx="30">
                  <c:v>1.6050558814588365</c:v>
                </c:pt>
                <c:pt idx="31">
                  <c:v>1.5827606106318706</c:v>
                </c:pt>
                <c:pt idx="32">
                  <c:v>1.5565845930061117</c:v>
                </c:pt>
                <c:pt idx="33">
                  <c:v>1.5266231751504706</c:v>
                </c:pt>
                <c:pt idx="34">
                  <c:v>1.4936983584764165</c:v>
                </c:pt>
                <c:pt idx="35">
                  <c:v>1.4583423641187228</c:v>
                </c:pt>
                <c:pt idx="36">
                  <c:v>1.4206228831091789</c:v>
                </c:pt>
                <c:pt idx="37">
                  <c:v>1.38060760647958</c:v>
                </c:pt>
                <c:pt idx="38">
                  <c:v>1.3383642252617192</c:v>
                </c:pt>
                <c:pt idx="39">
                  <c:v>1.2939604304873935</c:v>
                </c:pt>
                <c:pt idx="40">
                  <c:v>1.247463913188398</c:v>
                </c:pt>
                <c:pt idx="41">
                  <c:v>1.1989423643965271</c:v>
                </c:pt>
                <c:pt idx="42">
                  <c:v>1.148463475143578</c:v>
                </c:pt>
                <c:pt idx="43">
                  <c:v>1.0960949364613459</c:v>
                </c:pt>
                <c:pt idx="44">
                  <c:v>1.0419044393816241</c:v>
                </c:pt>
                <c:pt idx="45">
                  <c:v>0.98595967493621084</c:v>
                </c:pt>
                <c:pt idx="46">
                  <c:v>0.92832833415689986</c:v>
                </c:pt>
                <c:pt idx="47">
                  <c:v>0.8690781080754868</c:v>
                </c:pt>
                <c:pt idx="48">
                  <c:v>0.80827668772376837</c:v>
                </c:pt>
                <c:pt idx="49">
                  <c:v>0.77078490753182471</c:v>
                </c:pt>
                <c:pt idx="50">
                  <c:v>0.75747731333406598</c:v>
                </c:pt>
                <c:pt idx="51">
                  <c:v>0.74439946813465996</c:v>
                </c:pt>
                <c:pt idx="52">
                  <c:v>0.73154741192163975</c:v>
                </c:pt>
                <c:pt idx="53">
                  <c:v>0.70077801834593167</c:v>
                </c:pt>
                <c:pt idx="54">
                  <c:v>0.65362125525469206</c:v>
                </c:pt>
                <c:pt idx="55">
                  <c:v>0.60963776565983974</c:v>
                </c:pt>
                <c:pt idx="56">
                  <c:v>0.56861401372459264</c:v>
                </c:pt>
                <c:pt idx="57">
                  <c:v>0.53052919204940974</c:v>
                </c:pt>
                <c:pt idx="58">
                  <c:v>0.49484081725654344</c:v>
                </c:pt>
                <c:pt idx="59">
                  <c:v>0.46137562556801037</c:v>
                </c:pt>
                <c:pt idx="60">
                  <c:v>0.43032873130776328</c:v>
                </c:pt>
                <c:pt idx="61">
                  <c:v>0.40123615594870399</c:v>
                </c:pt>
                <c:pt idx="62">
                  <c:v>0.33019495749824718</c:v>
                </c:pt>
                <c:pt idx="63">
                  <c:v>0.23314394033089589</c:v>
                </c:pt>
                <c:pt idx="64">
                  <c:v>0.14453359918232497</c:v>
                </c:pt>
                <c:pt idx="65">
                  <c:v>7.1948513470496328E-2</c:v>
                </c:pt>
                <c:pt idx="66">
                  <c:v>3.5857451106207319E-2</c:v>
                </c:pt>
                <c:pt idx="67">
                  <c:v>1.613277108444067E-2</c:v>
                </c:pt>
                <c:pt idx="68">
                  <c:v>4.9378556654510299E-3</c:v>
                </c:pt>
                <c:pt idx="69">
                  <c:v>8.6458482255959189E-4</c:v>
                </c:pt>
                <c:pt idx="70">
                  <c:v>1.5192201940938363E-4</c:v>
                </c:pt>
                <c:pt idx="71">
                  <c:v>2.6653781596293556E-5</c:v>
                </c:pt>
                <c:pt idx="72">
                  <c:v>4.6435071774245979E-6</c:v>
                </c:pt>
                <c:pt idx="73">
                  <c:v>8.1629187748676187E-7</c:v>
                </c:pt>
                <c:pt idx="74">
                  <c:v>1.4255855671220947E-7</c:v>
                </c:pt>
                <c:pt idx="75">
                  <c:v>2.2160724356643557E-8</c:v>
                </c:pt>
                <c:pt idx="76">
                  <c:v>6.7167737735457167E-10</c:v>
                </c:pt>
                <c:pt idx="77">
                  <c:v>7.0314512472379856E-12</c:v>
                </c:pt>
                <c:pt idx="78">
                  <c:v>6.3623602859600679E-23</c:v>
                </c:pt>
                <c:pt idx="79">
                  <c:v>5.2675118345557775E-45</c:v>
                </c:pt>
                <c:pt idx="80">
                  <c:v>3.6817240978320086E-89</c:v>
                </c:pt>
                <c:pt idx="81">
                  <c:v>1.8780205112336016E-177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D2-47EC-B8A2-3DF8A68F02F9}"/>
            </c:ext>
          </c:extLst>
        </c:ser>
        <c:ser>
          <c:idx val="2"/>
          <c:order val="2"/>
          <c:tx>
            <c:strRef>
              <c:f>'Ac225 Dose 200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2.908073255777051</c:v>
                </c:pt>
                <c:pt idx="2">
                  <c:v>5.4629510248936333</c:v>
                </c:pt>
                <c:pt idx="3">
                  <c:v>4.8637790520589403</c:v>
                </c:pt>
                <c:pt idx="4">
                  <c:v>4.4311882467754495</c:v>
                </c:pt>
                <c:pt idx="5">
                  <c:v>3.8128188607007911</c:v>
                </c:pt>
                <c:pt idx="6">
                  <c:v>3.1489511605031044</c:v>
                </c:pt>
                <c:pt idx="7">
                  <c:v>2.7488076152624235</c:v>
                </c:pt>
                <c:pt idx="8">
                  <c:v>2.4597070805912375</c:v>
                </c:pt>
                <c:pt idx="9">
                  <c:v>2.2513741548466424</c:v>
                </c:pt>
                <c:pt idx="10">
                  <c:v>2.1046847649305143</c:v>
                </c:pt>
                <c:pt idx="11">
                  <c:v>2.0081128932781533</c:v>
                </c:pt>
                <c:pt idx="12">
                  <c:v>1.9442283635012836</c:v>
                </c:pt>
                <c:pt idx="13">
                  <c:v>1.8766255679978743</c:v>
                </c:pt>
                <c:pt idx="14">
                  <c:v>1.7969181959769129</c:v>
                </c:pt>
                <c:pt idx="15">
                  <c:v>1.721025030858115</c:v>
                </c:pt>
                <c:pt idx="16">
                  <c:v>1.6358460866825093</c:v>
                </c:pt>
                <c:pt idx="17">
                  <c:v>1.5467529472180548</c:v>
                </c:pt>
                <c:pt idx="18">
                  <c:v>1.467471161017037</c:v>
                </c:pt>
                <c:pt idx="19">
                  <c:v>1.3934791886273368</c:v>
                </c:pt>
                <c:pt idx="20">
                  <c:v>1.3247735181385591</c:v>
                </c:pt>
                <c:pt idx="21">
                  <c:v>1.2613532080875436</c:v>
                </c:pt>
                <c:pt idx="22">
                  <c:v>1.2032180059906974</c:v>
                </c:pt>
                <c:pt idx="23">
                  <c:v>1.1503678440802487</c:v>
                </c:pt>
                <c:pt idx="24">
                  <c:v>1.1028027041491331</c:v>
                </c:pt>
                <c:pt idx="25">
                  <c:v>1.060522581299417</c:v>
                </c:pt>
                <c:pt idx="26">
                  <c:v>1.0235274742110558</c:v>
                </c:pt>
                <c:pt idx="27">
                  <c:v>0.9918173825275638</c:v>
                </c:pt>
                <c:pt idx="28">
                  <c:v>0.96539230615242755</c:v>
                </c:pt>
                <c:pt idx="29">
                  <c:v>0.94425224505944161</c:v>
                </c:pt>
                <c:pt idx="30">
                  <c:v>0.92839719924146613</c:v>
                </c:pt>
                <c:pt idx="31">
                  <c:v>0.91782716869654812</c:v>
                </c:pt>
                <c:pt idx="32">
                  <c:v>0.91254215342415157</c:v>
                </c:pt>
                <c:pt idx="33">
                  <c:v>0.91143982748901686</c:v>
                </c:pt>
                <c:pt idx="34">
                  <c:v>0.91231553902087659</c:v>
                </c:pt>
                <c:pt idx="35">
                  <c:v>0.91406696208460592</c:v>
                </c:pt>
                <c:pt idx="36">
                  <c:v>0.91669409668020208</c:v>
                </c:pt>
                <c:pt idx="37">
                  <c:v>0.92019694280766462</c:v>
                </c:pt>
                <c:pt idx="38">
                  <c:v>0.92457550046699355</c:v>
                </c:pt>
                <c:pt idx="39">
                  <c:v>0.92982976965818742</c:v>
                </c:pt>
                <c:pt idx="40">
                  <c:v>0.93595975038124712</c:v>
                </c:pt>
                <c:pt idx="41">
                  <c:v>0.94296544263617299</c:v>
                </c:pt>
                <c:pt idx="42">
                  <c:v>0.9508468464229638</c:v>
                </c:pt>
                <c:pt idx="43">
                  <c:v>0.95960396174162044</c:v>
                </c:pt>
                <c:pt idx="44">
                  <c:v>0.96923678859214291</c:v>
                </c:pt>
                <c:pt idx="45">
                  <c:v>0.97974532697453176</c:v>
                </c:pt>
                <c:pt idx="46">
                  <c:v>0.99112957688878534</c:v>
                </c:pt>
                <c:pt idx="47">
                  <c:v>1.0033895383349047</c:v>
                </c:pt>
                <c:pt idx="48">
                  <c:v>1.0165252113128906</c:v>
                </c:pt>
                <c:pt idx="49">
                  <c:v>1.014478244163147</c:v>
                </c:pt>
                <c:pt idx="50">
                  <c:v>0.99696328679454971</c:v>
                </c:pt>
                <c:pt idx="51">
                  <c:v>0.97975071645788547</c:v>
                </c:pt>
                <c:pt idx="52">
                  <c:v>0.96283532113362968</c:v>
                </c:pt>
                <c:pt idx="53">
                  <c:v>0.92233779703367791</c:v>
                </c:pt>
                <c:pt idx="54">
                  <c:v>0.86027183057046863</c:v>
                </c:pt>
                <c:pt idx="55">
                  <c:v>0.80238240790489623</c:v>
                </c:pt>
                <c:pt idx="56">
                  <c:v>0.74838848116141543</c:v>
                </c:pt>
                <c:pt idx="57">
                  <c:v>0.69826266441958851</c:v>
                </c:pt>
                <c:pt idx="58">
                  <c:v>0.65129096136323583</c:v>
                </c:pt>
                <c:pt idx="59">
                  <c:v>0.6072453286931847</c:v>
                </c:pt>
                <c:pt idx="60">
                  <c:v>0.56638256857932745</c:v>
                </c:pt>
                <c:pt idx="61">
                  <c:v>0.52809200985140647</c:v>
                </c:pt>
                <c:pt idx="62">
                  <c:v>0.43459024358298814</c:v>
                </c:pt>
                <c:pt idx="63">
                  <c:v>0.30685532748888078</c:v>
                </c:pt>
                <c:pt idx="64">
                  <c:v>0.1902297132290581</c:v>
                </c:pt>
                <c:pt idx="65">
                  <c:v>9.4695940336226622E-2</c:v>
                </c:pt>
                <c:pt idx="66">
                  <c:v>4.7194234971303137E-2</c:v>
                </c:pt>
                <c:pt idx="67">
                  <c:v>2.1233349438090309E-2</c:v>
                </c:pt>
                <c:pt idx="68">
                  <c:v>6.4990207987576341E-3</c:v>
                </c:pt>
                <c:pt idx="69">
                  <c:v>1.1379341813126333E-3</c:v>
                </c:pt>
                <c:pt idx="70">
                  <c:v>1.9995407537710201E-4</c:v>
                </c:pt>
                <c:pt idx="71">
                  <c:v>3.5080709663479555E-5</c:v>
                </c:pt>
                <c:pt idx="72">
                  <c:v>6.1116103365298135E-6</c:v>
                </c:pt>
                <c:pt idx="73">
                  <c:v>1.0743728146535059E-6</c:v>
                </c:pt>
                <c:pt idx="74">
                  <c:v>1.8763023625740029E-7</c:v>
                </c:pt>
                <c:pt idx="75">
                  <c:v>2.916711590358041E-8</c:v>
                </c:pt>
                <c:pt idx="76">
                  <c:v>8.8403662262242602E-10</c:v>
                </c:pt>
                <c:pt idx="77">
                  <c:v>9.2545329384543486E-12</c:v>
                </c:pt>
                <c:pt idx="78">
                  <c:v>8.3739004598602743E-23</c:v>
                </c:pt>
                <c:pt idx="79">
                  <c:v>6.9329019092244018E-45</c:v>
                </c:pt>
                <c:pt idx="80">
                  <c:v>4.8457474475232233E-89</c:v>
                </c:pt>
                <c:pt idx="81">
                  <c:v>2.4717803009913977E-177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D2-47EC-B8A2-3DF8A68F02F9}"/>
            </c:ext>
          </c:extLst>
        </c:ser>
        <c:ser>
          <c:idx val="3"/>
          <c:order val="3"/>
          <c:tx>
            <c:strRef>
              <c:f>'Ac225 Dose 200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4.0398738868447239</c:v>
                </c:pt>
                <c:pt idx="2">
                  <c:v>7.6828909575905016</c:v>
                </c:pt>
                <c:pt idx="3">
                  <c:v>7.0079170474301486</c:v>
                </c:pt>
                <c:pt idx="4">
                  <c:v>6.5314001356721132</c:v>
                </c:pt>
                <c:pt idx="5">
                  <c:v>5.9851696630966753</c:v>
                </c:pt>
                <c:pt idx="6">
                  <c:v>5.5170560871270444</c:v>
                </c:pt>
                <c:pt idx="7">
                  <c:v>5.3252143275460284</c:v>
                </c:pt>
                <c:pt idx="8">
                  <c:v>5.2121612349577831</c:v>
                </c:pt>
                <c:pt idx="9">
                  <c:v>5.140548326720058</c:v>
                </c:pt>
                <c:pt idx="10">
                  <c:v>5.0844690210308752</c:v>
                </c:pt>
                <c:pt idx="11">
                  <c:v>5.0288333442632549</c:v>
                </c:pt>
                <c:pt idx="12">
                  <c:v>4.9643205247160367</c:v>
                </c:pt>
                <c:pt idx="13">
                  <c:v>4.8656787568524029</c:v>
                </c:pt>
                <c:pt idx="14">
                  <c:v>4.7283455646614607</c:v>
                </c:pt>
                <c:pt idx="15">
                  <c:v>4.5721458913174979</c:v>
                </c:pt>
                <c:pt idx="16">
                  <c:v>4.3627031354913299</c:v>
                </c:pt>
                <c:pt idx="17">
                  <c:v>4.1097047432581304</c:v>
                </c:pt>
                <c:pt idx="18">
                  <c:v>3.8490944332712926</c:v>
                </c:pt>
                <c:pt idx="19">
                  <c:v>3.5744110643340981</c:v>
                </c:pt>
                <c:pt idx="20">
                  <c:v>3.2901464661244368</c:v>
                </c:pt>
                <c:pt idx="21">
                  <c:v>3.0007993683618097</c:v>
                </c:pt>
                <c:pt idx="22">
                  <c:v>2.7108703551647397</c:v>
                </c:pt>
                <c:pt idx="23">
                  <c:v>2.424860504858104</c:v>
                </c:pt>
                <c:pt idx="24">
                  <c:v>2.1472710263864423</c:v>
                </c:pt>
                <c:pt idx="25">
                  <c:v>1.8826031629164075</c:v>
                </c:pt>
                <c:pt idx="26">
                  <c:v>1.6353581664986037</c:v>
                </c:pt>
                <c:pt idx="27">
                  <c:v>1.4100372914685408</c:v>
                </c:pt>
                <c:pt idx="28">
                  <c:v>1.2111417927435175</c:v>
                </c:pt>
                <c:pt idx="29">
                  <c:v>1.0431729253874338</c:v>
                </c:pt>
                <c:pt idx="30">
                  <c:v>0.91063194450073848</c:v>
                </c:pt>
                <c:pt idx="31">
                  <c:v>0.8180201051928937</c:v>
                </c:pt>
                <c:pt idx="32">
                  <c:v>0.76983866257556177</c:v>
                </c:pt>
                <c:pt idx="33">
                  <c:v>0.75833921453553998</c:v>
                </c:pt>
                <c:pt idx="34">
                  <c:v>0.7620232833635685</c:v>
                </c:pt>
                <c:pt idx="35">
                  <c:v>0.76939142101963343</c:v>
                </c:pt>
                <c:pt idx="36">
                  <c:v>0.78044362750373308</c:v>
                </c:pt>
                <c:pt idx="37">
                  <c:v>0.7951799028158677</c:v>
                </c:pt>
                <c:pt idx="38">
                  <c:v>0.81360024695603661</c:v>
                </c:pt>
                <c:pt idx="39">
                  <c:v>0.83570465992423915</c:v>
                </c:pt>
                <c:pt idx="40">
                  <c:v>0.86149314172047409</c:v>
                </c:pt>
                <c:pt idx="41">
                  <c:v>0.89096569234474299</c:v>
                </c:pt>
                <c:pt idx="42">
                  <c:v>0.92412231179704696</c:v>
                </c:pt>
                <c:pt idx="43">
                  <c:v>0.96096300007738311</c:v>
                </c:pt>
                <c:pt idx="44">
                  <c:v>1.001487757185753</c:v>
                </c:pt>
                <c:pt idx="45">
                  <c:v>1.0456965831221572</c:v>
                </c:pt>
                <c:pt idx="46">
                  <c:v>1.0935894778865947</c:v>
                </c:pt>
                <c:pt idx="47">
                  <c:v>1.1451664414790661</c:v>
                </c:pt>
                <c:pt idx="48">
                  <c:v>1.2004274738995699</c:v>
                </c:pt>
                <c:pt idx="49">
                  <c:v>1.2183698569751864</c:v>
                </c:pt>
                <c:pt idx="50">
                  <c:v>1.1973347128241085</c:v>
                </c:pt>
                <c:pt idx="51">
                  <c:v>1.1766627299798076</c:v>
                </c:pt>
                <c:pt idx="52">
                  <c:v>1.1563476489019544</c:v>
                </c:pt>
                <c:pt idx="53">
                  <c:v>1.1077108615391957</c:v>
                </c:pt>
                <c:pt idx="54">
                  <c:v>1.0331707685230207</c:v>
                </c:pt>
                <c:pt idx="55">
                  <c:v>0.96364662838573178</c:v>
                </c:pt>
                <c:pt idx="56">
                  <c:v>0.8988009077579332</c:v>
                </c:pt>
                <c:pt idx="57">
                  <c:v>0.83860071664897273</c:v>
                </c:pt>
                <c:pt idx="58">
                  <c:v>0.7821885585135776</c:v>
                </c:pt>
                <c:pt idx="59">
                  <c:v>0.72929055751124006</c:v>
                </c:pt>
                <c:pt idx="60">
                  <c:v>0.68021512836135178</c:v>
                </c:pt>
                <c:pt idx="61">
                  <c:v>0.63422886613320462</c:v>
                </c:pt>
                <c:pt idx="62">
                  <c:v>0.52193495125545997</c:v>
                </c:pt>
                <c:pt idx="63">
                  <c:v>0.36852764819328893</c:v>
                </c:pt>
                <c:pt idx="64">
                  <c:v>0.22846241388893232</c:v>
                </c:pt>
                <c:pt idx="65">
                  <c:v>0.11372809613946222</c:v>
                </c:pt>
                <c:pt idx="66">
                  <c:v>5.6679414904035004E-2</c:v>
                </c:pt>
                <c:pt idx="67">
                  <c:v>2.5500865165749034E-2</c:v>
                </c:pt>
                <c:pt idx="68">
                  <c:v>7.8052053719426077E-3</c:v>
                </c:pt>
                <c:pt idx="69">
                  <c:v>1.3666381844163881E-3</c:v>
                </c:pt>
                <c:pt idx="70">
                  <c:v>2.4014119535877113E-4</c:v>
                </c:pt>
                <c:pt idx="71">
                  <c:v>4.2131292081615147E-5</c:v>
                </c:pt>
                <c:pt idx="72">
                  <c:v>7.3399324770619848E-6</c:v>
                </c:pt>
                <c:pt idx="73">
                  <c:v>1.2903021430560236E-6</c:v>
                </c:pt>
                <c:pt idx="74">
                  <c:v>2.2534048948652022E-7</c:v>
                </c:pt>
                <c:pt idx="75">
                  <c:v>3.5029173899276888E-8</c:v>
                </c:pt>
                <c:pt idx="76">
                  <c:v>1.061711850069105E-9</c:v>
                </c:pt>
                <c:pt idx="77">
                  <c:v>1.1114525163521861E-11</c:v>
                </c:pt>
                <c:pt idx="78">
                  <c:v>1.0056901628305057E-22</c:v>
                </c:pt>
                <c:pt idx="79">
                  <c:v>8.3262886672671919E-45</c:v>
                </c:pt>
                <c:pt idx="80">
                  <c:v>5.819654249408707E-89</c:v>
                </c:pt>
                <c:pt idx="81">
                  <c:v>2.968563031410518E-177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D2-47EC-B8A2-3DF8A68F02F9}"/>
            </c:ext>
          </c:extLst>
        </c:ser>
        <c:ser>
          <c:idx val="4"/>
          <c:order val="4"/>
          <c:tx>
            <c:strRef>
              <c:f>'Ac225 Dose 200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4.2850861897687063</c:v>
                </c:pt>
                <c:pt idx="2">
                  <c:v>8.1344687536440983</c:v>
                </c:pt>
                <c:pt idx="3">
                  <c:v>7.3926408135326582</c:v>
                </c:pt>
                <c:pt idx="4">
                  <c:v>6.8686988865883469</c:v>
                </c:pt>
                <c:pt idx="5">
                  <c:v>6.3326957396299175</c:v>
                </c:pt>
                <c:pt idx="6">
                  <c:v>5.9569479367579659</c:v>
                </c:pt>
                <c:pt idx="7">
                  <c:v>5.8955760841157714</c:v>
                </c:pt>
                <c:pt idx="8">
                  <c:v>5.9188148600983386</c:v>
                </c:pt>
                <c:pt idx="9">
                  <c:v>5.9795318745629205</c:v>
                </c:pt>
                <c:pt idx="10">
                  <c:v>6.0414946166727201</c:v>
                </c:pt>
                <c:pt idx="11">
                  <c:v>6.0795544927056966</c:v>
                </c:pt>
                <c:pt idx="12">
                  <c:v>6.0834968539063077</c:v>
                </c:pt>
                <c:pt idx="13">
                  <c:v>6.0544395018486599</c:v>
                </c:pt>
                <c:pt idx="14">
                  <c:v>5.9913003235934541</c:v>
                </c:pt>
                <c:pt idx="15">
                  <c:v>5.8957242328698705</c:v>
                </c:pt>
                <c:pt idx="16">
                  <c:v>5.7403254890554454</c:v>
                </c:pt>
                <c:pt idx="17">
                  <c:v>5.5296679410340488</c:v>
                </c:pt>
                <c:pt idx="18">
                  <c:v>5.2916750740605343</c:v>
                </c:pt>
                <c:pt idx="19">
                  <c:v>5.0245067565502231</c:v>
                </c:pt>
                <c:pt idx="20">
                  <c:v>4.7343534382726311</c:v>
                </c:pt>
                <c:pt idx="21">
                  <c:v>4.4274145135433489</c:v>
                </c:pt>
                <c:pt idx="22">
                  <c:v>4.1098918321089224</c:v>
                </c:pt>
                <c:pt idx="23">
                  <c:v>3.7879879121153435</c:v>
                </c:pt>
                <c:pt idx="24">
                  <c:v>3.4679054522252235</c:v>
                </c:pt>
                <c:pt idx="25">
                  <c:v>3.1558471994695907</c:v>
                </c:pt>
                <c:pt idx="26">
                  <c:v>2.8580159137374164</c:v>
                </c:pt>
                <c:pt idx="27">
                  <c:v>2.5806143583103647</c:v>
                </c:pt>
                <c:pt idx="28">
                  <c:v>2.3298452973584345</c:v>
                </c:pt>
                <c:pt idx="29">
                  <c:v>2.1119114952825253</c:v>
                </c:pt>
                <c:pt idx="30">
                  <c:v>1.9330157165431512</c:v>
                </c:pt>
                <c:pt idx="31">
                  <c:v>1.7993607256160953</c:v>
                </c:pt>
                <c:pt idx="32">
                  <c:v>1.7171492869810481</c:v>
                </c:pt>
                <c:pt idx="33">
                  <c:v>1.6772803263869345</c:v>
                </c:pt>
                <c:pt idx="34">
                  <c:v>1.6532813426908395</c:v>
                </c:pt>
                <c:pt idx="35">
                  <c:v>1.6308822912411591</c:v>
                </c:pt>
                <c:pt idx="36">
                  <c:v>1.610083172037887</c:v>
                </c:pt>
                <c:pt idx="37">
                  <c:v>1.5908839850810201</c:v>
                </c:pt>
                <c:pt idx="38">
                  <c:v>1.573284730370559</c:v>
                </c:pt>
                <c:pt idx="39">
                  <c:v>1.5572854079065039</c:v>
                </c:pt>
                <c:pt idx="40">
                  <c:v>1.5428860176888544</c:v>
                </c:pt>
                <c:pt idx="41">
                  <c:v>1.5300865597176103</c:v>
                </c:pt>
                <c:pt idx="42">
                  <c:v>1.518887033992772</c:v>
                </c:pt>
                <c:pt idx="43">
                  <c:v>1.5092874405143382</c:v>
                </c:pt>
                <c:pt idx="44">
                  <c:v>1.5012877792823103</c:v>
                </c:pt>
                <c:pt idx="45">
                  <c:v>1.4948880502966884</c:v>
                </c:pt>
                <c:pt idx="46">
                  <c:v>1.4900882535574722</c:v>
                </c:pt>
                <c:pt idx="47">
                  <c:v>1.4868883890646623</c:v>
                </c:pt>
                <c:pt idx="48">
                  <c:v>1.4852884568182558</c:v>
                </c:pt>
                <c:pt idx="49">
                  <c:v>1.4720701872237925</c:v>
                </c:pt>
                <c:pt idx="50">
                  <c:v>1.44665490925095</c:v>
                </c:pt>
                <c:pt idx="51">
                  <c:v>1.4216784134178648</c:v>
                </c:pt>
                <c:pt idx="52">
                  <c:v>1.3971331367643647</c:v>
                </c:pt>
                <c:pt idx="53">
                  <c:v>1.3383687441054628</c:v>
                </c:pt>
                <c:pt idx="54">
                  <c:v>1.2483072179984243</c:v>
                </c:pt>
                <c:pt idx="55">
                  <c:v>1.1643061132414831</c:v>
                </c:pt>
                <c:pt idx="56">
                  <c:v>1.0859576121203085</c:v>
                </c:pt>
                <c:pt idx="57">
                  <c:v>1.0132219759837686</c:v>
                </c:pt>
                <c:pt idx="58">
                  <c:v>0.94506315236165694</c:v>
                </c:pt>
                <c:pt idx="59">
                  <c:v>0.88115023643266288</c:v>
                </c:pt>
                <c:pt idx="60">
                  <c:v>0.82185586390434184</c:v>
                </c:pt>
                <c:pt idx="61">
                  <c:v>0.76629391343391917</c:v>
                </c:pt>
                <c:pt idx="62">
                  <c:v>0.63061711270563181</c:v>
                </c:pt>
                <c:pt idx="63">
                  <c:v>0.44526591081289985</c:v>
                </c:pt>
                <c:pt idx="64">
                  <c:v>0.27603498762029005</c:v>
                </c:pt>
                <c:pt idx="65">
                  <c:v>0.13740962058291734</c:v>
                </c:pt>
                <c:pt idx="66">
                  <c:v>6.8481731086701622E-2</c:v>
                </c:pt>
                <c:pt idx="67">
                  <c:v>3.0810893050251649E-2</c:v>
                </c:pt>
                <c:pt idx="68">
                  <c:v>9.4304780009258765E-3</c:v>
                </c:pt>
                <c:pt idx="69">
                  <c:v>1.6512123280820706E-3</c:v>
                </c:pt>
                <c:pt idx="70">
                  <c:v>2.901456338468254E-4</c:v>
                </c:pt>
                <c:pt idx="71">
                  <c:v>5.0904262500829917E-5</c:v>
                </c:pt>
                <c:pt idx="72">
                  <c:v>8.8683216462229707E-6</c:v>
                </c:pt>
                <c:pt idx="73">
                  <c:v>1.5589808845233318E-6</c:v>
                </c:pt>
                <c:pt idx="74">
                  <c:v>2.7226298701370337E-7</c:v>
                </c:pt>
                <c:pt idx="75">
                  <c:v>4.2323275058875248E-8</c:v>
                </c:pt>
                <c:pt idx="76">
                  <c:v>1.2827913896270808E-9</c:v>
                </c:pt>
                <c:pt idx="77">
                  <c:v>1.3428895211663471E-11</c:v>
                </c:pt>
                <c:pt idx="78">
                  <c:v>1.2151043443921811E-22</c:v>
                </c:pt>
                <c:pt idx="79">
                  <c:v>1.0060066117962882E-44</c:v>
                </c:pt>
                <c:pt idx="80">
                  <c:v>7.0314769127444775E-89</c:v>
                </c:pt>
                <c:pt idx="81">
                  <c:v>3.5867049011563903E-177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D2-47EC-B8A2-3DF8A68F02F9}"/>
            </c:ext>
          </c:extLst>
        </c:ser>
        <c:ser>
          <c:idx val="5"/>
          <c:order val="5"/>
          <c:tx>
            <c:strRef>
              <c:f>'Ac225 Dose 200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20.090613971460073</c:v>
                </c:pt>
                <c:pt idx="2">
                  <c:v>42.041625852490945</c:v>
                </c:pt>
                <c:pt idx="3">
                  <c:v>45.267549151395123</c:v>
                </c:pt>
                <c:pt idx="4">
                  <c:v>48.010137768142485</c:v>
                </c:pt>
                <c:pt idx="5">
                  <c:v>50.606459098996091</c:v>
                </c:pt>
                <c:pt idx="6">
                  <c:v>52.380606459793967</c:v>
                </c:pt>
                <c:pt idx="7">
                  <c:v>53.460286238352495</c:v>
                </c:pt>
                <c:pt idx="8">
                  <c:v>54.501225391962571</c:v>
                </c:pt>
                <c:pt idx="9">
                  <c:v>55.499951168203985</c:v>
                </c:pt>
                <c:pt idx="10">
                  <c:v>56.508440115508165</c:v>
                </c:pt>
                <c:pt idx="11">
                  <c:v>57.666888127942663</c:v>
                </c:pt>
                <c:pt idx="12">
                  <c:v>59.014858148476371</c:v>
                </c:pt>
                <c:pt idx="13">
                  <c:v>60.850490952195578</c:v>
                </c:pt>
                <c:pt idx="14">
                  <c:v>63.052816890139887</c:v>
                </c:pt>
                <c:pt idx="15">
                  <c:v>65.172700767588836</c:v>
                </c:pt>
                <c:pt idx="16">
                  <c:v>67.56155480977479</c:v>
                </c:pt>
                <c:pt idx="17">
                  <c:v>70.063498696411074</c:v>
                </c:pt>
                <c:pt idx="18">
                  <c:v>72.291083596850811</c:v>
                </c:pt>
                <c:pt idx="19">
                  <c:v>74.370342653224697</c:v>
                </c:pt>
                <c:pt idx="20">
                  <c:v>76.301135474092874</c:v>
                </c:pt>
                <c:pt idx="21">
                  <c:v>78.083420895463021</c:v>
                </c:pt>
                <c:pt idx="22">
                  <c:v>79.717186889243891</c:v>
                </c:pt>
                <c:pt idx="23">
                  <c:v>81.202429951216999</c:v>
                </c:pt>
                <c:pt idx="24">
                  <c:v>82.539149063398824</c:v>
                </c:pt>
                <c:pt idx="25">
                  <c:v>83.727343930856961</c:v>
                </c:pt>
                <c:pt idx="26">
                  <c:v>84.767014468337337</c:v>
                </c:pt>
                <c:pt idx="27">
                  <c:v>85.658160651254718</c:v>
                </c:pt>
                <c:pt idx="28">
                  <c:v>86.400782472534701</c:v>
                </c:pt>
                <c:pt idx="29">
                  <c:v>86.994879930145558</c:v>
                </c:pt>
                <c:pt idx="30">
                  <c:v>87.440453023505242</c:v>
                </c:pt>
                <c:pt idx="31">
                  <c:v>87.737501752447244</c:v>
                </c:pt>
                <c:pt idx="32">
                  <c:v>87.886026116923986</c:v>
                </c:pt>
                <c:pt idx="33">
                  <c:v>87.919279003831335</c:v>
                </c:pt>
                <c:pt idx="34">
                  <c:v>87.903766186984072</c:v>
                </c:pt>
                <c:pt idx="35">
                  <c:v>87.872740553290669</c:v>
                </c:pt>
                <c:pt idx="36">
                  <c:v>87.826202102750699</c:v>
                </c:pt>
                <c:pt idx="37">
                  <c:v>87.764150835364006</c:v>
                </c:pt>
                <c:pt idx="38">
                  <c:v>87.686586751130804</c:v>
                </c:pt>
                <c:pt idx="39">
                  <c:v>87.593509850051007</c:v>
                </c:pt>
                <c:pt idx="40">
                  <c:v>87.484920132124458</c:v>
                </c:pt>
                <c:pt idx="41">
                  <c:v>87.360817597351243</c:v>
                </c:pt>
                <c:pt idx="42">
                  <c:v>87.221202245731533</c:v>
                </c:pt>
                <c:pt idx="43">
                  <c:v>87.066074077265156</c:v>
                </c:pt>
                <c:pt idx="44">
                  <c:v>86.895433091952043</c:v>
                </c:pt>
                <c:pt idx="45">
                  <c:v>86.709279289792335</c:v>
                </c:pt>
                <c:pt idx="46">
                  <c:v>86.50761267078596</c:v>
                </c:pt>
                <c:pt idx="47">
                  <c:v>86.290433234932934</c:v>
                </c:pt>
                <c:pt idx="48">
                  <c:v>86.057740982233284</c:v>
                </c:pt>
                <c:pt idx="49">
                  <c:v>85.19566180409744</c:v>
                </c:pt>
                <c:pt idx="50">
                  <c:v>83.724759502275177</c:v>
                </c:pt>
                <c:pt idx="51">
                  <c:v>82.27925159747889</c:v>
                </c:pt>
                <c:pt idx="52">
                  <c:v>80.858700385445076</c:v>
                </c:pt>
                <c:pt idx="53">
                  <c:v>77.457727139371258</c:v>
                </c:pt>
                <c:pt idx="54">
                  <c:v>72.245440805221293</c:v>
                </c:pt>
                <c:pt idx="55">
                  <c:v>67.383899708774265</c:v>
                </c:pt>
                <c:pt idx="56">
                  <c:v>62.849501510706048</c:v>
                </c:pt>
                <c:pt idx="57">
                  <c:v>58.639946347387941</c:v>
                </c:pt>
                <c:pt idx="58">
                  <c:v>54.69527296382747</c:v>
                </c:pt>
                <c:pt idx="59">
                  <c:v>50.996330333470063</c:v>
                </c:pt>
                <c:pt idx="60">
                  <c:v>47.564684646564373</c:v>
                </c:pt>
                <c:pt idx="61">
                  <c:v>44.349051871349069</c:v>
                </c:pt>
                <c:pt idx="62">
                  <c:v>36.496793922080663</c:v>
                </c:pt>
                <c:pt idx="63">
                  <c:v>25.769643512753358</c:v>
                </c:pt>
                <c:pt idx="64">
                  <c:v>15.975449849811593</c:v>
                </c:pt>
                <c:pt idx="65">
                  <c:v>7.9525444271712944</c:v>
                </c:pt>
                <c:pt idx="66">
                  <c:v>3.9633615652694481</c:v>
                </c:pt>
                <c:pt idx="67">
                  <c:v>1.7831720572657699</c:v>
                </c:pt>
                <c:pt idx="68">
                  <c:v>0.54578634999264442</c:v>
                </c:pt>
                <c:pt idx="69">
                  <c:v>9.5563464494407363E-2</c:v>
                </c:pt>
                <c:pt idx="70">
                  <c:v>1.6792099663242275E-2</c:v>
                </c:pt>
                <c:pt idx="71">
                  <c:v>2.9460703504814601E-3</c:v>
                </c:pt>
                <c:pt idx="72">
                  <c:v>5.1325170382430087E-4</c:v>
                </c:pt>
                <c:pt idx="73">
                  <c:v>9.0225594777778513E-5</c:v>
                </c:pt>
                <c:pt idx="74">
                  <c:v>1.5757146340377941E-5</c:v>
                </c:pt>
                <c:pt idx="75">
                  <c:v>2.449448035598021E-6</c:v>
                </c:pt>
                <c:pt idx="76">
                  <c:v>7.4241202861383883E-8</c:v>
                </c:pt>
                <c:pt idx="77">
                  <c:v>7.7719365882492009E-10</c:v>
                </c:pt>
                <c:pt idx="78">
                  <c:v>7.0323833523698624E-21</c:v>
                </c:pt>
                <c:pt idx="79">
                  <c:v>5.82223591070205E-43</c:v>
                </c:pt>
                <c:pt idx="80">
                  <c:v>4.0694481434425428E-87</c:v>
                </c:pt>
                <c:pt idx="81">
                  <c:v>2.0757957086699958E-175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8D2-47EC-B8A2-3DF8A68F02F9}"/>
            </c:ext>
          </c:extLst>
        </c:ser>
        <c:ser>
          <c:idx val="6"/>
          <c:order val="6"/>
          <c:tx>
            <c:strRef>
              <c:f>'Ac225 Dose 200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5.5377805293988152</c:v>
                </c:pt>
                <c:pt idx="2">
                  <c:v>11.302960835196707</c:v>
                </c:pt>
                <c:pt idx="3">
                  <c:v>11.701498540373173</c:v>
                </c:pt>
                <c:pt idx="4">
                  <c:v>12.076792367636308</c:v>
                </c:pt>
                <c:pt idx="5">
                  <c:v>12.438114167523015</c:v>
                </c:pt>
                <c:pt idx="6">
                  <c:v>12.728387476465453</c:v>
                </c:pt>
                <c:pt idx="7">
                  <c:v>13.00986642787241</c:v>
                </c:pt>
                <c:pt idx="8">
                  <c:v>13.301903749526103</c:v>
                </c:pt>
                <c:pt idx="9">
                  <c:v>13.554240544120011</c:v>
                </c:pt>
                <c:pt idx="10">
                  <c:v>13.731137440861504</c:v>
                </c:pt>
                <c:pt idx="11">
                  <c:v>13.818248231761249</c:v>
                </c:pt>
                <c:pt idx="12">
                  <c:v>13.830280346520329</c:v>
                </c:pt>
                <c:pt idx="13">
                  <c:v>13.806224133623548</c:v>
                </c:pt>
                <c:pt idx="14">
                  <c:v>13.762913693443855</c:v>
                </c:pt>
                <c:pt idx="15">
                  <c:v>13.701278901321572</c:v>
                </c:pt>
                <c:pt idx="16">
                  <c:v>13.602605282462818</c:v>
                </c:pt>
                <c:pt idx="17">
                  <c:v>13.469447273223345</c:v>
                </c:pt>
                <c:pt idx="18">
                  <c:v>13.319410828185617</c:v>
                </c:pt>
                <c:pt idx="19">
                  <c:v>13.151336319854989</c:v>
                </c:pt>
                <c:pt idx="20">
                  <c:v>12.969212305883863</c:v>
                </c:pt>
                <c:pt idx="21">
                  <c:v>12.777048061007923</c:v>
                </c:pt>
                <c:pt idx="22">
                  <c:v>12.578858672586248</c:v>
                </c:pt>
                <c:pt idx="23">
                  <c:v>12.378660855332848</c:v>
                </c:pt>
                <c:pt idx="24">
                  <c:v>12.180471778853354</c:v>
                </c:pt>
                <c:pt idx="25">
                  <c:v>11.988308739716578</c:v>
                </c:pt>
                <c:pt idx="26">
                  <c:v>11.806189069878959</c:v>
                </c:pt>
                <c:pt idx="27">
                  <c:v>11.638130111153366</c:v>
                </c:pt>
                <c:pt idx="28">
                  <c:v>11.488149208095802</c:v>
                </c:pt>
                <c:pt idx="29">
                  <c:v>11.36026370602546</c:v>
                </c:pt>
                <c:pt idx="30">
                  <c:v>11.258490950473837</c:v>
                </c:pt>
                <c:pt idx="31">
                  <c:v>11.186848287031502</c:v>
                </c:pt>
                <c:pt idx="32">
                  <c:v>11.149353061305526</c:v>
                </c:pt>
                <c:pt idx="33">
                  <c:v>11.142231368599958</c:v>
                </c:pt>
                <c:pt idx="34">
                  <c:v>11.152578938708153</c:v>
                </c:pt>
                <c:pt idx="35">
                  <c:v>11.173274078924686</c:v>
                </c:pt>
                <c:pt idx="36">
                  <c:v>11.204316789249507</c:v>
                </c:pt>
                <c:pt idx="37">
                  <c:v>11.245707069682604</c:v>
                </c:pt>
                <c:pt idx="38">
                  <c:v>11.297444920223988</c:v>
                </c:pt>
                <c:pt idx="39">
                  <c:v>11.359530340873638</c:v>
                </c:pt>
                <c:pt idx="40">
                  <c:v>11.431963331631566</c:v>
                </c:pt>
                <c:pt idx="41">
                  <c:v>11.514743892497776</c:v>
                </c:pt>
                <c:pt idx="42">
                  <c:v>11.607872023472257</c:v>
                </c:pt>
                <c:pt idx="43">
                  <c:v>11.711347724555008</c:v>
                </c:pt>
                <c:pt idx="44">
                  <c:v>11.825170995746044</c:v>
                </c:pt>
                <c:pt idx="45">
                  <c:v>11.949341837045369</c:v>
                </c:pt>
                <c:pt idx="46">
                  <c:v>12.083860248452961</c:v>
                </c:pt>
                <c:pt idx="47">
                  <c:v>12.228726229968814</c:v>
                </c:pt>
                <c:pt idx="48">
                  <c:v>12.38393978159295</c:v>
                </c:pt>
                <c:pt idx="49">
                  <c:v>12.356536928867552</c:v>
                </c:pt>
                <c:pt idx="50">
                  <c:v>12.14320143470805</c:v>
                </c:pt>
                <c:pt idx="51">
                  <c:v>11.933549071801862</c:v>
                </c:pt>
                <c:pt idx="52">
                  <c:v>11.7275163567652</c:v>
                </c:pt>
                <c:pt idx="53">
                  <c:v>11.234248852067202</c:v>
                </c:pt>
                <c:pt idx="54">
                  <c:v>10.478273639152569</c:v>
                </c:pt>
                <c:pt idx="55">
                  <c:v>9.7731695197951005</c:v>
                </c:pt>
                <c:pt idx="56">
                  <c:v>9.1155132777031351</c:v>
                </c:pt>
                <c:pt idx="57">
                  <c:v>8.5049713471849842</c:v>
                </c:pt>
                <c:pt idx="58">
                  <c:v>7.9328471180385938</c:v>
                </c:pt>
                <c:pt idx="59">
                  <c:v>7.3963629797397177</c:v>
                </c:pt>
                <c:pt idx="60">
                  <c:v>6.8986468312984588</c:v>
                </c:pt>
                <c:pt idx="61">
                  <c:v>6.4322605823367365</c:v>
                </c:pt>
                <c:pt idx="62">
                  <c:v>5.2933913808950432</c:v>
                </c:pt>
                <c:pt idx="63">
                  <c:v>3.7375559384852939</c:v>
                </c:pt>
                <c:pt idx="64">
                  <c:v>2.3170338940306774</c:v>
                </c:pt>
                <c:pt idx="65">
                  <c:v>1.1534144674966995</c:v>
                </c:pt>
                <c:pt idx="66">
                  <c:v>0.57483470996818864</c:v>
                </c:pt>
                <c:pt idx="67">
                  <c:v>0.2586262129965578</c:v>
                </c:pt>
                <c:pt idx="68">
                  <c:v>7.9159302787781036E-2</c:v>
                </c:pt>
                <c:pt idx="69">
                  <c:v>1.3860253598251595E-2</c:v>
                </c:pt>
                <c:pt idx="70">
                  <c:v>2.4354784646100176E-3</c:v>
                </c:pt>
                <c:pt idx="71">
                  <c:v>4.2728968013034594E-4</c:v>
                </c:pt>
                <c:pt idx="72">
                  <c:v>7.4440570069075399E-5</c:v>
                </c:pt>
                <c:pt idx="73">
                  <c:v>1.3086064128056818E-5</c:v>
                </c:pt>
                <c:pt idx="74">
                  <c:v>2.2853717727571677E-6</c:v>
                </c:pt>
                <c:pt idx="75">
                  <c:v>3.552609894246208E-7</c:v>
                </c:pt>
                <c:pt idx="76">
                  <c:v>1.0767733302074281E-8</c:v>
                </c:pt>
                <c:pt idx="77">
                  <c:v>1.1272196192611702E-10</c:v>
                </c:pt>
                <c:pt idx="78">
                  <c:v>1.0199569174229054E-21</c:v>
                </c:pt>
                <c:pt idx="79">
                  <c:v>8.4444056793169518E-44</c:v>
                </c:pt>
                <c:pt idx="80">
                  <c:v>5.9022120610067133E-88</c:v>
                </c:pt>
                <c:pt idx="81">
                  <c:v>3.0106751667644171E-176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8D2-47EC-B8A2-3DF8A68F02F9}"/>
            </c:ext>
          </c:extLst>
        </c:ser>
        <c:ser>
          <c:idx val="7"/>
          <c:order val="7"/>
          <c:tx>
            <c:strRef>
              <c:f>'Ac225 Dose 200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0.47194205351285023</c:v>
                </c:pt>
                <c:pt idx="2">
                  <c:v>1.0431632667632169</c:v>
                </c:pt>
                <c:pt idx="3">
                  <c:v>1.2154075997559513</c:v>
                </c:pt>
                <c:pt idx="4">
                  <c:v>1.3541236161711621</c:v>
                </c:pt>
                <c:pt idx="5">
                  <c:v>1.4421144309314828</c:v>
                </c:pt>
                <c:pt idx="6">
                  <c:v>1.4534734004059757</c:v>
                </c:pt>
                <c:pt idx="7">
                  <c:v>1.4390686287598671</c:v>
                </c:pt>
                <c:pt idx="8">
                  <c:v>1.4362614860102076</c:v>
                </c:pt>
                <c:pt idx="9">
                  <c:v>1.4382682388388095</c:v>
                </c:pt>
                <c:pt idx="10">
                  <c:v>1.4406926383848835</c:v>
                </c:pt>
                <c:pt idx="11">
                  <c:v>1.4418090670564359</c:v>
                </c:pt>
                <c:pt idx="12">
                  <c:v>1.4406946700114351</c:v>
                </c:pt>
                <c:pt idx="13">
                  <c:v>1.4356718598051459</c:v>
                </c:pt>
                <c:pt idx="14">
                  <c:v>1.4251547464082255</c:v>
                </c:pt>
                <c:pt idx="15">
                  <c:v>1.4094093472756291</c:v>
                </c:pt>
                <c:pt idx="16">
                  <c:v>1.3838791080578399</c:v>
                </c:pt>
                <c:pt idx="17">
                  <c:v>1.3493005098746318</c:v>
                </c:pt>
                <c:pt idx="18">
                  <c:v>1.3102574902624029</c:v>
                </c:pt>
                <c:pt idx="19">
                  <c:v>1.2664498919525837</c:v>
                </c:pt>
                <c:pt idx="20">
                  <c:v>1.2188990859836955</c:v>
                </c:pt>
                <c:pt idx="21">
                  <c:v>1.1686285785633523</c:v>
                </c:pt>
                <c:pt idx="22">
                  <c:v>1.1166624675913777</c:v>
                </c:pt>
                <c:pt idx="23">
                  <c:v>1.0640250140297745</c:v>
                </c:pt>
                <c:pt idx="24">
                  <c:v>1.0117405235606387</c:v>
                </c:pt>
                <c:pt idx="25">
                  <c:v>0.96083331407348371</c:v>
                </c:pt>
                <c:pt idx="26">
                  <c:v>0.91232770677548092</c:v>
                </c:pt>
                <c:pt idx="27">
                  <c:v>0.86724802377220067</c:v>
                </c:pt>
                <c:pt idx="28">
                  <c:v>0.82661858741164917</c:v>
                </c:pt>
                <c:pt idx="29">
                  <c:v>0.791463720107073</c:v>
                </c:pt>
                <c:pt idx="30">
                  <c:v>0.7628077442892387</c:v>
                </c:pt>
                <c:pt idx="31">
                  <c:v>0.74167498239361229</c:v>
                </c:pt>
                <c:pt idx="32">
                  <c:v>0.72908975685692101</c:v>
                </c:pt>
                <c:pt idx="33">
                  <c:v>0.72351977627116171</c:v>
                </c:pt>
                <c:pt idx="34">
                  <c:v>0.72053469457096075</c:v>
                </c:pt>
                <c:pt idx="35">
                  <c:v>0.71774861831744374</c:v>
                </c:pt>
                <c:pt idx="36">
                  <c:v>0.71516154751060657</c:v>
                </c:pt>
                <c:pt idx="37">
                  <c:v>0.71277348215044978</c:v>
                </c:pt>
                <c:pt idx="38">
                  <c:v>0.71058442223697316</c:v>
                </c:pt>
                <c:pt idx="39">
                  <c:v>0.70859436777017559</c:v>
                </c:pt>
                <c:pt idx="40">
                  <c:v>0.70680331875005808</c:v>
                </c:pt>
                <c:pt idx="41">
                  <c:v>0.70521127517662086</c:v>
                </c:pt>
                <c:pt idx="42">
                  <c:v>0.70381823704986357</c:v>
                </c:pt>
                <c:pt idx="43">
                  <c:v>0.70262420436978523</c:v>
                </c:pt>
                <c:pt idx="44">
                  <c:v>0.70162917713638673</c:v>
                </c:pt>
                <c:pt idx="45">
                  <c:v>0.70083315534966917</c:v>
                </c:pt>
                <c:pt idx="46">
                  <c:v>0.70023613900962989</c:v>
                </c:pt>
                <c:pt idx="47">
                  <c:v>0.69983812811626966</c:v>
                </c:pt>
                <c:pt idx="48">
                  <c:v>0.69963912266958972</c:v>
                </c:pt>
                <c:pt idx="49">
                  <c:v>0.69355017228707916</c:v>
                </c:pt>
                <c:pt idx="50">
                  <c:v>0.6815760350687774</c:v>
                </c:pt>
                <c:pt idx="51">
                  <c:v>0.66980862537696617</c:v>
                </c:pt>
                <c:pt idx="52">
                  <c:v>0.65824438000360264</c:v>
                </c:pt>
                <c:pt idx="53">
                  <c:v>0.63055816299666123</c:v>
                </c:pt>
                <c:pt idx="54">
                  <c:v>0.58812663528141507</c:v>
                </c:pt>
                <c:pt idx="55">
                  <c:v>0.54855041046406894</c:v>
                </c:pt>
                <c:pt idx="56">
                  <c:v>0.51163734957700402</c:v>
                </c:pt>
                <c:pt idx="57">
                  <c:v>0.47736873017846532</c:v>
                </c:pt>
                <c:pt idx="58">
                  <c:v>0.44525642719435921</c:v>
                </c:pt>
                <c:pt idx="59">
                  <c:v>0.41514453834650455</c:v>
                </c:pt>
                <c:pt idx="60">
                  <c:v>0.38720862697516756</c:v>
                </c:pt>
                <c:pt idx="61">
                  <c:v>0.36103120645825482</c:v>
                </c:pt>
                <c:pt idx="62">
                  <c:v>0.29710852849279318</c:v>
                </c:pt>
                <c:pt idx="63">
                  <c:v>0.20978228608803567</c:v>
                </c:pt>
                <c:pt idx="64">
                  <c:v>0.13005094110516727</c:v>
                </c:pt>
                <c:pt idx="65">
                  <c:v>6.4739077563219755E-2</c:v>
                </c:pt>
                <c:pt idx="66">
                  <c:v>3.2264437392942595E-2</c:v>
                </c:pt>
                <c:pt idx="67">
                  <c:v>1.4516223729536194E-2</c:v>
                </c:pt>
                <c:pt idx="68">
                  <c:v>4.443069154621314E-3</c:v>
                </c:pt>
                <c:pt idx="69">
                  <c:v>7.7795108179157051E-4</c:v>
                </c:pt>
                <c:pt idx="70">
                  <c:v>1.3669902161548048E-4</c:v>
                </c:pt>
                <c:pt idx="71">
                  <c:v>2.3983000494140221E-5</c:v>
                </c:pt>
                <c:pt idx="72">
                  <c:v>4.1782151822765803E-6</c:v>
                </c:pt>
                <c:pt idx="73">
                  <c:v>7.3449722060640094E-7</c:v>
                </c:pt>
                <c:pt idx="74">
                  <c:v>1.2827380323954767E-7</c:v>
                </c:pt>
                <c:pt idx="75">
                  <c:v>1.994015975841097E-8</c:v>
                </c:pt>
                <c:pt idx="76">
                  <c:v>6.0437348504564834E-10</c:v>
                </c:pt>
                <c:pt idx="77">
                  <c:v>6.3268807890465226E-12</c:v>
                </c:pt>
                <c:pt idx="78">
                  <c:v>5.7248345541818798E-23</c:v>
                </c:pt>
                <c:pt idx="79">
                  <c:v>4.739692882776832E-45</c:v>
                </c:pt>
                <c:pt idx="80">
                  <c:v>3.3128053720479099E-89</c:v>
                </c:pt>
                <c:pt idx="81">
                  <c:v>1.6898377697813896E-177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8D2-47EC-B8A2-3DF8A68F02F9}"/>
            </c:ext>
          </c:extLst>
        </c:ser>
        <c:ser>
          <c:idx val="8"/>
          <c:order val="8"/>
          <c:tx>
            <c:strRef>
              <c:f>'Ac225 Dose 200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0.94260435708510026</c:v>
                </c:pt>
                <c:pt idx="2">
                  <c:v>1.8287799616027718</c:v>
                </c:pt>
                <c:pt idx="3">
                  <c:v>1.7335957469912597</c:v>
                </c:pt>
                <c:pt idx="4">
                  <c:v>1.6708639371504166</c:v>
                </c:pt>
                <c:pt idx="5">
                  <c:v>1.5890669493217331</c:v>
                </c:pt>
                <c:pt idx="6">
                  <c:v>1.5133988749145477</c:v>
                </c:pt>
                <c:pt idx="7">
                  <c:v>1.4898417774170729</c:v>
                </c:pt>
                <c:pt idx="8">
                  <c:v>1.4856720886375825</c:v>
                </c:pt>
                <c:pt idx="9">
                  <c:v>1.4907863253306379</c:v>
                </c:pt>
                <c:pt idx="10">
                  <c:v>1.4978603637593562</c:v>
                </c:pt>
                <c:pt idx="11">
                  <c:v>1.5024114683623977</c:v>
                </c:pt>
                <c:pt idx="12">
                  <c:v>1.5025308022299972</c:v>
                </c:pt>
                <c:pt idx="13">
                  <c:v>1.4986850733753232</c:v>
                </c:pt>
                <c:pt idx="14">
                  <c:v>1.4910420950436076</c:v>
                </c:pt>
                <c:pt idx="15">
                  <c:v>1.4797897787297285</c:v>
                </c:pt>
                <c:pt idx="16">
                  <c:v>1.4616297634054307</c:v>
                </c:pt>
                <c:pt idx="17">
                  <c:v>1.4370787946555532</c:v>
                </c:pt>
                <c:pt idx="18">
                  <c:v>1.4094010888110071</c:v>
                </c:pt>
                <c:pt idx="19">
                  <c:v>1.3783922499753438</c:v>
                </c:pt>
                <c:pt idx="20">
                  <c:v>1.3447903813946633</c:v>
                </c:pt>
                <c:pt idx="21">
                  <c:v>1.3093358257947449</c:v>
                </c:pt>
                <c:pt idx="22">
                  <c:v>1.2727695506336645</c:v>
                </c:pt>
                <c:pt idx="23">
                  <c:v>1.2358326970112812</c:v>
                </c:pt>
                <c:pt idx="24">
                  <c:v>1.1992664541468154</c:v>
                </c:pt>
                <c:pt idx="25">
                  <c:v>1.1638120245568551</c:v>
                </c:pt>
                <c:pt idx="26">
                  <c:v>1.1302106144232276</c:v>
                </c:pt>
                <c:pt idx="27">
                  <c:v>1.0992034309362544</c:v>
                </c:pt>
                <c:pt idx="28">
                  <c:v>1.0715316815632803</c:v>
                </c:pt>
                <c:pt idx="29">
                  <c:v>1.0479365738476658</c:v>
                </c:pt>
                <c:pt idx="30">
                  <c:v>1.0291593153536169</c:v>
                </c:pt>
                <c:pt idx="31">
                  <c:v>1.0159411136510554</c:v>
                </c:pt>
                <c:pt idx="32">
                  <c:v>1.0090231763114739</c:v>
                </c:pt>
                <c:pt idx="33">
                  <c:v>1.0072447966404545</c:v>
                </c:pt>
                <c:pt idx="34">
                  <c:v>1.0072962844866569</c:v>
                </c:pt>
                <c:pt idx="35">
                  <c:v>1.007399260179074</c:v>
                </c:pt>
                <c:pt idx="36">
                  <c:v>1.0075537237177017</c:v>
                </c:pt>
                <c:pt idx="37">
                  <c:v>1.0077596751025388</c:v>
                </c:pt>
                <c:pt idx="38">
                  <c:v>1.0080171143335861</c:v>
                </c:pt>
                <c:pt idx="39">
                  <c:v>1.0083260414108415</c:v>
                </c:pt>
                <c:pt idx="40">
                  <c:v>1.0086864563343076</c:v>
                </c:pt>
                <c:pt idx="41">
                  <c:v>1.009098359103983</c:v>
                </c:pt>
                <c:pt idx="42">
                  <c:v>1.0095617497198679</c:v>
                </c:pt>
                <c:pt idx="43">
                  <c:v>1.010076628181962</c:v>
                </c:pt>
                <c:pt idx="44">
                  <c:v>1.0106429944902655</c:v>
                </c:pt>
                <c:pt idx="45">
                  <c:v>1.0112608486447789</c:v>
                </c:pt>
                <c:pt idx="46">
                  <c:v>1.0119301906455003</c:v>
                </c:pt>
                <c:pt idx="47">
                  <c:v>1.0126510204924322</c:v>
                </c:pt>
                <c:pt idx="48">
                  <c:v>1.013423338185574</c:v>
                </c:pt>
                <c:pt idx="49">
                  <c:v>1.0050705564172893</c:v>
                </c:pt>
                <c:pt idx="50">
                  <c:v>0.98771802268937015</c:v>
                </c:pt>
                <c:pt idx="51">
                  <c:v>0.97066507182997175</c:v>
                </c:pt>
                <c:pt idx="52">
                  <c:v>0.95390654015284093</c:v>
                </c:pt>
                <c:pt idx="53">
                  <c:v>0.91378456679870812</c:v>
                </c:pt>
                <c:pt idx="54">
                  <c:v>0.85229416441042116</c:v>
                </c:pt>
                <c:pt idx="55">
                  <c:v>0.79494157495478623</c:v>
                </c:pt>
                <c:pt idx="56">
                  <c:v>0.74144835683260701</c:v>
                </c:pt>
                <c:pt idx="57">
                  <c:v>0.69178737808472091</c:v>
                </c:pt>
                <c:pt idx="58">
                  <c:v>0.64525126358611973</c:v>
                </c:pt>
                <c:pt idx="59">
                  <c:v>0.6016140847800252</c:v>
                </c:pt>
                <c:pt idx="60">
                  <c:v>0.56113026240070984</c:v>
                </c:pt>
                <c:pt idx="61">
                  <c:v>0.52319478829111299</c:v>
                </c:pt>
                <c:pt idx="62">
                  <c:v>0.43056010362429681</c:v>
                </c:pt>
                <c:pt idx="63">
                  <c:v>0.30400972767362833</c:v>
                </c:pt>
                <c:pt idx="64">
                  <c:v>0.18846563228169447</c:v>
                </c:pt>
                <c:pt idx="65">
                  <c:v>9.381778465116461E-2</c:v>
                </c:pt>
                <c:pt idx="66">
                  <c:v>4.6756582780564514E-2</c:v>
                </c:pt>
                <c:pt idx="67">
                  <c:v>2.1036443568041786E-2</c:v>
                </c:pt>
                <c:pt idx="68">
                  <c:v>6.4387526178672867E-3</c:v>
                </c:pt>
                <c:pt idx="69">
                  <c:v>1.127381634212958E-3</c:v>
                </c:pt>
                <c:pt idx="70">
                  <c:v>1.9809981628827236E-4</c:v>
                </c:pt>
                <c:pt idx="71">
                  <c:v>3.4755391339192221E-5</c:v>
                </c:pt>
                <c:pt idx="72">
                  <c:v>6.0549347774419433E-6</c:v>
                </c:pt>
                <c:pt idx="73">
                  <c:v>1.0644096991100709E-6</c:v>
                </c:pt>
                <c:pt idx="74">
                  <c:v>1.8589026136434847E-7</c:v>
                </c:pt>
                <c:pt idx="75">
                  <c:v>2.8896636846541113E-8</c:v>
                </c:pt>
                <c:pt idx="76">
                  <c:v>8.758385754495219E-10</c:v>
                </c:pt>
                <c:pt idx="77">
                  <c:v>9.1687117228495172E-12</c:v>
                </c:pt>
                <c:pt idx="78">
                  <c:v>8.2962457233545702E-23</c:v>
                </c:pt>
                <c:pt idx="79">
                  <c:v>6.8686101644680153E-45</c:v>
                </c:pt>
                <c:pt idx="80">
                  <c:v>4.8008107727902995E-89</c:v>
                </c:pt>
                <c:pt idx="81">
                  <c:v>2.4488584321569681E-177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8D2-47EC-B8A2-3DF8A68F02F9}"/>
            </c:ext>
          </c:extLst>
        </c:ser>
        <c:ser>
          <c:idx val="9"/>
          <c:order val="9"/>
          <c:tx>
            <c:strRef>
              <c:f>'Ac225 Dose 200 nCi R power'!$N$384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power'!$N$385:$N$466</c:f>
              <c:numCache>
                <c:formatCode>0.00E+00</c:formatCode>
                <c:ptCount val="82"/>
                <c:pt idx="0">
                  <c:v>0</c:v>
                </c:pt>
                <c:pt idx="1">
                  <c:v>0.78831145088250831</c:v>
                </c:pt>
                <c:pt idx="2">
                  <c:v>1.9777754825302185</c:v>
                </c:pt>
                <c:pt idx="3">
                  <c:v>2.6892605798506457</c:v>
                </c:pt>
                <c:pt idx="4">
                  <c:v>3.2739456680437158</c:v>
                </c:pt>
                <c:pt idx="5">
                  <c:v>3.674369632907573</c:v>
                </c:pt>
                <c:pt idx="6">
                  <c:v>3.7604601281509185</c:v>
                </c:pt>
                <c:pt idx="7">
                  <c:v>3.7044801053995364</c:v>
                </c:pt>
                <c:pt idx="8">
                  <c:v>3.6879626517613091</c:v>
                </c:pt>
                <c:pt idx="9">
                  <c:v>3.6928172329895195</c:v>
                </c:pt>
                <c:pt idx="10">
                  <c:v>3.7075339541878019</c:v>
                </c:pt>
                <c:pt idx="11">
                  <c:v>3.7276248337683664</c:v>
                </c:pt>
                <c:pt idx="12">
                  <c:v>3.7500085987218474</c:v>
                </c:pt>
                <c:pt idx="13">
                  <c:v>3.7805395833855662</c:v>
                </c:pt>
                <c:pt idx="14">
                  <c:v>3.8181108462626066</c:v>
                </c:pt>
                <c:pt idx="15">
                  <c:v>3.8548339976799184</c:v>
                </c:pt>
                <c:pt idx="16">
                  <c:v>3.8964475331769153</c:v>
                </c:pt>
                <c:pt idx="17">
                  <c:v>3.9401105697392107</c:v>
                </c:pt>
                <c:pt idx="18">
                  <c:v>3.979013525369667</c:v>
                </c:pt>
                <c:pt idx="19">
                  <c:v>4.0153333261619757</c:v>
                </c:pt>
                <c:pt idx="20">
                  <c:v>4.0490617996385829</c:v>
                </c:pt>
                <c:pt idx="21">
                  <c:v>4.080196608898361</c:v>
                </c:pt>
                <c:pt idx="22">
                  <c:v>4.1087370863028747</c:v>
                </c:pt>
                <c:pt idx="23">
                  <c:v>4.1346830412376203</c:v>
                </c:pt>
                <c:pt idx="24">
                  <c:v>4.1580344193234353</c:v>
                </c:pt>
                <c:pt idx="25">
                  <c:v>4.1787912050590004</c:v>
                </c:pt>
                <c:pt idx="26">
                  <c:v>4.1969533940278501</c:v>
                </c:pt>
                <c:pt idx="27">
                  <c:v>4.2125209849726213</c:v>
                </c:pt>
                <c:pt idx="28">
                  <c:v>4.2254939775355975</c:v>
                </c:pt>
                <c:pt idx="29">
                  <c:v>4.2358723716150584</c:v>
                </c:pt>
                <c:pt idx="30">
                  <c:v>4.2436561671821167</c:v>
                </c:pt>
                <c:pt idx="31">
                  <c:v>4.248845364228564</c:v>
                </c:pt>
                <c:pt idx="32">
                  <c:v>4.2514399627520607</c:v>
                </c:pt>
                <c:pt idx="33">
                  <c:v>4.2498510794746434</c:v>
                </c:pt>
                <c:pt idx="34">
                  <c:v>4.2410523730687446</c:v>
                </c:pt>
                <c:pt idx="35">
                  <c:v>4.2238335233251298</c:v>
                </c:pt>
                <c:pt idx="36">
                  <c:v>4.1986488059254974</c:v>
                </c:pt>
                <c:pt idx="37">
                  <c:v>4.1659524965515766</c:v>
                </c:pt>
                <c:pt idx="38">
                  <c:v>4.1261988708851209</c:v>
                </c:pt>
                <c:pt idx="39">
                  <c:v>4.0798422046078588</c:v>
                </c:pt>
                <c:pt idx="40">
                  <c:v>4.0273367734015215</c:v>
                </c:pt>
                <c:pt idx="41">
                  <c:v>3.9691368529478512</c:v>
                </c:pt>
                <c:pt idx="42">
                  <c:v>3.9056967189285787</c:v>
                </c:pt>
                <c:pt idx="43">
                  <c:v>3.8374706470254565</c:v>
                </c:pt>
                <c:pt idx="44">
                  <c:v>3.7649129129202179</c:v>
                </c:pt>
                <c:pt idx="45">
                  <c:v>3.6884777922945817</c:v>
                </c:pt>
                <c:pt idx="46">
                  <c:v>3.6086195608302867</c:v>
                </c:pt>
                <c:pt idx="47">
                  <c:v>3.5257924942090764</c:v>
                </c:pt>
                <c:pt idx="48">
                  <c:v>3.4404508681126948</c:v>
                </c:pt>
                <c:pt idx="49">
                  <c:v>3.367881830110607</c:v>
                </c:pt>
                <c:pt idx="50">
                  <c:v>3.3097353819080424</c:v>
                </c:pt>
                <c:pt idx="51">
                  <c:v>3.252592803227933</c:v>
                </c:pt>
                <c:pt idx="52">
                  <c:v>3.1964367911207505</c:v>
                </c:pt>
                <c:pt idx="53">
                  <c:v>3.0619924337721067</c:v>
                </c:pt>
                <c:pt idx="54">
                  <c:v>2.8559448009890813</c:v>
                </c:pt>
                <c:pt idx="55">
                  <c:v>2.6637625281086978</c:v>
                </c:pt>
                <c:pt idx="56">
                  <c:v>2.4845125876965231</c:v>
                </c:pt>
                <c:pt idx="57">
                  <c:v>2.318104063516182</c:v>
                </c:pt>
                <c:pt idx="58">
                  <c:v>2.1621666186640862</c:v>
                </c:pt>
                <c:pt idx="59">
                  <c:v>2.0159431911843186</c:v>
                </c:pt>
                <c:pt idx="60">
                  <c:v>1.8802863172124646</c:v>
                </c:pt>
                <c:pt idx="61">
                  <c:v>1.753168680391257</c:v>
                </c:pt>
                <c:pt idx="62">
                  <c:v>1.4427599540233278</c:v>
                </c:pt>
                <c:pt idx="63">
                  <c:v>1.0187034447199472</c:v>
                </c:pt>
                <c:pt idx="64">
                  <c:v>0.63152778131756959</c:v>
                </c:pt>
                <c:pt idx="65">
                  <c:v>0.31437316539666144</c:v>
                </c:pt>
                <c:pt idx="66">
                  <c:v>0.1566762100225593</c:v>
                </c:pt>
                <c:pt idx="67">
                  <c:v>7.0490828340950829E-2</c:v>
                </c:pt>
                <c:pt idx="68">
                  <c:v>2.1575557866893757E-2</c:v>
                </c:pt>
                <c:pt idx="69">
                  <c:v>3.7777329135983712E-3</c:v>
                </c:pt>
                <c:pt idx="70">
                  <c:v>6.6381088130147183E-4</c:v>
                </c:pt>
                <c:pt idx="71">
                  <c:v>1.1646152625035301E-4</c:v>
                </c:pt>
                <c:pt idx="72">
                  <c:v>2.0289426139536586E-5</c:v>
                </c:pt>
                <c:pt idx="73">
                  <c:v>3.5667208262520732E-6</c:v>
                </c:pt>
                <c:pt idx="74">
                  <c:v>6.2289799422158406E-7</c:v>
                </c:pt>
                <c:pt idx="75">
                  <c:v>9.6829478851397748E-8</c:v>
                </c:pt>
                <c:pt idx="76">
                  <c:v>2.9348395548279555E-9</c:v>
                </c:pt>
                <c:pt idx="77">
                  <c:v>3.0723353121575751E-11</c:v>
                </c:pt>
                <c:pt idx="78">
                  <c:v>2.7799814700987134E-22</c:v>
                </c:pt>
                <c:pt idx="79">
                  <c:v>2.3015963628946004E-44</c:v>
                </c:pt>
                <c:pt idx="80">
                  <c:v>1.6086993364042769E-88</c:v>
                </c:pt>
                <c:pt idx="81">
                  <c:v>8.2058575544923093E-177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8D2-47EC-B8A2-3DF8A68F0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905536"/>
        <c:axId val="675906112"/>
      </c:scatterChart>
      <c:valAx>
        <c:axId val="675905536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06112"/>
        <c:crossesAt val="1.0000000000000005E-7"/>
        <c:crossBetween val="midCat"/>
        <c:majorUnit val="10"/>
      </c:valAx>
      <c:valAx>
        <c:axId val="675906112"/>
        <c:scaling>
          <c:logBase val="10"/>
          <c:orientation val="minMax"/>
          <c:max val="100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05536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7.9225322764182708E-4</c:v>
                </c:pt>
                <c:pt idx="2">
                  <c:v>1.5160595373493858E-3</c:v>
                </c:pt>
                <c:pt idx="3">
                  <c:v>1.3912537977238107E-3</c:v>
                </c:pt>
                <c:pt idx="4">
                  <c:v>1.2641556232276525E-3</c:v>
                </c:pt>
                <c:pt idx="5">
                  <c:v>1.1171816551828638E-3</c:v>
                </c:pt>
                <c:pt idx="6">
                  <c:v>9.7322211676482105E-4</c:v>
                </c:pt>
                <c:pt idx="7">
                  <c:v>8.2139517404564112E-4</c:v>
                </c:pt>
                <c:pt idx="8">
                  <c:v>6.4131577618918567E-4</c:v>
                </c:pt>
                <c:pt idx="9">
                  <c:v>4.6091955840584382E-4</c:v>
                </c:pt>
                <c:pt idx="10">
                  <c:v>3.1474334822435758E-4</c:v>
                </c:pt>
                <c:pt idx="11">
                  <c:v>2.3310740654427532E-4</c:v>
                </c:pt>
                <c:pt idx="12">
                  <c:v>2.178257921888613E-4</c:v>
                </c:pt>
                <c:pt idx="13">
                  <c:v>2.2967739137361604E-4</c:v>
                </c:pt>
                <c:pt idx="14">
                  <c:v>2.4161929693994807E-4</c:v>
                </c:pt>
                <c:pt idx="15">
                  <c:v>2.4933138954509224E-4</c:v>
                </c:pt>
                <c:pt idx="16">
                  <c:v>2.5373052079152278E-4</c:v>
                </c:pt>
                <c:pt idx="17">
                  <c:v>2.5438138924071076E-4</c:v>
                </c:pt>
                <c:pt idx="18">
                  <c:v>2.5104237747170297E-4</c:v>
                </c:pt>
                <c:pt idx="19">
                  <c:v>2.4418256209577071E-4</c:v>
                </c:pt>
                <c:pt idx="20">
                  <c:v>2.3433267757018243E-4</c:v>
                </c:pt>
                <c:pt idx="21">
                  <c:v>2.2202758055969349E-4</c:v>
                </c:pt>
                <c:pt idx="22">
                  <c:v>2.077998820365453E-4</c:v>
                </c:pt>
                <c:pt idx="23">
                  <c:v>1.9217441584772871E-4</c:v>
                </c:pt>
                <c:pt idx="24">
                  <c:v>1.7566350004538512E-4</c:v>
                </c:pt>
                <c:pt idx="25">
                  <c:v>1.5876293728686917E-4</c:v>
                </c:pt>
                <c:pt idx="26">
                  <c:v>1.4194869707410536E-4</c:v>
                </c:pt>
                <c:pt idx="27">
                  <c:v>1.2567422133666258E-4</c:v>
                </c:pt>
                <c:pt idx="28">
                  <c:v>1.1036829296735841E-4</c:v>
                </c:pt>
                <c:pt idx="29">
                  <c:v>9.6433408499835009E-5</c:v>
                </c:pt>
                <c:pt idx="30">
                  <c:v>8.4244597817733334E-5</c:v>
                </c:pt>
                <c:pt idx="31">
                  <c:v>7.414863654079476E-5</c:v>
                </c:pt>
                <c:pt idx="32">
                  <c:v>6.6463600059899912E-5</c:v>
                </c:pt>
                <c:pt idx="33">
                  <c:v>6.0728728536036002E-5</c:v>
                </c:pt>
                <c:pt idx="34">
                  <c:v>5.5645045723458602E-5</c:v>
                </c:pt>
                <c:pt idx="35">
                  <c:v>5.0555851324763553E-5</c:v>
                </c:pt>
                <c:pt idx="36">
                  <c:v>4.5519678477225366E-5</c:v>
                </c:pt>
                <c:pt idx="37">
                  <c:v>4.0593322270125614E-5</c:v>
                </c:pt>
                <c:pt idx="38">
                  <c:v>3.5831758846807762E-5</c:v>
                </c:pt>
                <c:pt idx="39">
                  <c:v>3.1288088075732027E-5</c:v>
                </c:pt>
                <c:pt idx="40">
                  <c:v>2.7013496792606266E-5</c:v>
                </c:pt>
                <c:pt idx="41">
                  <c:v>2.3057239793777665E-5</c:v>
                </c:pt>
                <c:pt idx="42">
                  <c:v>1.9466636070002495E-5</c:v>
                </c:pt>
                <c:pt idx="43">
                  <c:v>1.6287078003939972E-5</c:v>
                </c:pt>
                <c:pt idx="44">
                  <c:v>1.3562051493139759E-5</c:v>
                </c:pt>
                <c:pt idx="45">
                  <c:v>1.132930290608666E-5</c:v>
                </c:pt>
                <c:pt idx="46">
                  <c:v>9.6363249212189373E-6</c:v>
                </c:pt>
                <c:pt idx="47">
                  <c:v>8.5210879456528915E-6</c:v>
                </c:pt>
                <c:pt idx="48">
                  <c:v>8.0120877550662978E-6</c:v>
                </c:pt>
                <c:pt idx="49">
                  <c:v>8.0391490359280863E-6</c:v>
                </c:pt>
                <c:pt idx="50">
                  <c:v>8.2891073068493343E-6</c:v>
                </c:pt>
                <c:pt idx="51">
                  <c:v>8.5404796128553304E-6</c:v>
                </c:pt>
                <c:pt idx="52">
                  <c:v>8.7931967723167298E-6</c:v>
                </c:pt>
                <c:pt idx="53">
                  <c:v>9.4325214111708556E-6</c:v>
                </c:pt>
                <c:pt idx="54">
                  <c:v>1.046572891826153E-5</c:v>
                </c:pt>
                <c:pt idx="55">
                  <c:v>1.1512937719253769E-5</c:v>
                </c:pt>
                <c:pt idx="56">
                  <c:v>1.2570587840816036E-5</c:v>
                </c:pt>
                <c:pt idx="57">
                  <c:v>1.3630080926366692E-5</c:v>
                </c:pt>
                <c:pt idx="58">
                  <c:v>1.4699148495232413E-5</c:v>
                </c:pt>
                <c:pt idx="59">
                  <c:v>1.5775093948337317E-5</c:v>
                </c:pt>
                <c:pt idx="60">
                  <c:v>1.6844773487014655E-5</c:v>
                </c:pt>
                <c:pt idx="61">
                  <c:v>1.7916624229691797E-5</c:v>
                </c:pt>
                <c:pt idx="62">
                  <c:v>2.1053478318989258E-5</c:v>
                </c:pt>
                <c:pt idx="63">
                  <c:v>2.6087775606803415E-5</c:v>
                </c:pt>
                <c:pt idx="64">
                  <c:v>3.2771125253080445E-5</c:v>
                </c:pt>
                <c:pt idx="65">
                  <c:v>4.0356426073346646E-5</c:v>
                </c:pt>
                <c:pt idx="66">
                  <c:v>4.6214536179344659E-5</c:v>
                </c:pt>
                <c:pt idx="67">
                  <c:v>5.1318180573970895E-5</c:v>
                </c:pt>
                <c:pt idx="68">
                  <c:v>5.6144632506649754E-5</c:v>
                </c:pt>
                <c:pt idx="69">
                  <c:v>5.929068897733817E-5</c:v>
                </c:pt>
                <c:pt idx="70">
                  <c:v>6.0522138537334993E-5</c:v>
                </c:pt>
                <c:pt idx="71">
                  <c:v>6.0944600211619411E-5</c:v>
                </c:pt>
                <c:pt idx="72">
                  <c:v>6.1034535051104875E-5</c:v>
                </c:pt>
                <c:pt idx="73">
                  <c:v>6.0989900208178239E-5</c:v>
                </c:pt>
                <c:pt idx="74">
                  <c:v>6.0892382818390837E-5</c:v>
                </c:pt>
                <c:pt idx="75">
                  <c:v>6.0709634964414989E-5</c:v>
                </c:pt>
                <c:pt idx="76">
                  <c:v>6.0411675377524063E-5</c:v>
                </c:pt>
                <c:pt idx="77">
                  <c:v>5.9295915897038219E-5</c:v>
                </c:pt>
                <c:pt idx="78">
                  <c:v>5.655048917267654E-5</c:v>
                </c:pt>
                <c:pt idx="79">
                  <c:v>5.1474993469444293E-5</c:v>
                </c:pt>
                <c:pt idx="80">
                  <c:v>4.2780498264461483E-5</c:v>
                </c:pt>
                <c:pt idx="81">
                  <c:v>3.4219376525559279E-5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62-439D-BE56-66A0CF7E6C81}"/>
            </c:ext>
          </c:extLst>
        </c:ser>
        <c:ser>
          <c:idx val="1"/>
          <c:order val="1"/>
          <c:tx>
            <c:strRef>
              <c:f>'Ac227 Dose 1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2.6329576779378724E-4</c:v>
                </c:pt>
                <c:pt idx="2">
                  <c:v>5.1521658569407655E-4</c:v>
                </c:pt>
                <c:pt idx="3">
                  <c:v>4.9527782118319286E-4</c:v>
                </c:pt>
                <c:pt idx="4">
                  <c:v>4.7391238539597858E-4</c:v>
                </c:pt>
                <c:pt idx="5">
                  <c:v>5.1015622784127861E-4</c:v>
                </c:pt>
                <c:pt idx="6">
                  <c:v>6.6221214816363666E-4</c:v>
                </c:pt>
                <c:pt idx="7">
                  <c:v>9.1963083330699085E-4</c:v>
                </c:pt>
                <c:pt idx="8">
                  <c:v>1.2613208913909598E-3</c:v>
                </c:pt>
                <c:pt idx="9">
                  <c:v>1.6662144604154571E-3</c:v>
                </c:pt>
                <c:pt idx="10">
                  <c:v>2.0876787659073787E-3</c:v>
                </c:pt>
                <c:pt idx="11">
                  <c:v>2.4617785610266452E-3</c:v>
                </c:pt>
                <c:pt idx="12">
                  <c:v>2.7529486017662556E-3</c:v>
                </c:pt>
                <c:pt idx="13">
                  <c:v>3.0757518686146588E-3</c:v>
                </c:pt>
                <c:pt idx="14">
                  <c:v>3.4529429973416039E-3</c:v>
                </c:pt>
                <c:pt idx="15">
                  <c:v>3.7834952270472456E-3</c:v>
                </c:pt>
                <c:pt idx="16">
                  <c:v>4.1088203053914587E-3</c:v>
                </c:pt>
                <c:pt idx="17">
                  <c:v>4.3945101209987613E-3</c:v>
                </c:pt>
                <c:pt idx="18">
                  <c:v>4.5808469933357049E-3</c:v>
                </c:pt>
                <c:pt idx="19">
                  <c:v>4.6757902129577911E-3</c:v>
                </c:pt>
                <c:pt idx="20">
                  <c:v>4.6776708146953139E-3</c:v>
                </c:pt>
                <c:pt idx="21">
                  <c:v>4.5880488440725731E-3</c:v>
                </c:pt>
                <c:pt idx="22">
                  <c:v>4.4116927235569479E-3</c:v>
                </c:pt>
                <c:pt idx="23">
                  <c:v>4.156527922594965E-3</c:v>
                </c:pt>
                <c:pt idx="24">
                  <c:v>3.8335602330304983E-3</c:v>
                </c:pt>
                <c:pt idx="25">
                  <c:v>3.4567784755777731E-3</c:v>
                </c:pt>
                <c:pt idx="26">
                  <c:v>3.0430410307082144E-3</c:v>
                </c:pt>
                <c:pt idx="27">
                  <c:v>2.6119501456649597E-3</c:v>
                </c:pt>
                <c:pt idx="28">
                  <c:v>2.1857174780088523E-3</c:v>
                </c:pt>
                <c:pt idx="29">
                  <c:v>1.7890239024626823E-3</c:v>
                </c:pt>
                <c:pt idx="30">
                  <c:v>1.448876176055435E-3</c:v>
                </c:pt>
                <c:pt idx="31">
                  <c:v>1.1944626588536211E-3</c:v>
                </c:pt>
                <c:pt idx="32">
                  <c:v>1.0570099223232439E-3</c:v>
                </c:pt>
                <c:pt idx="33">
                  <c:v>1.02474862907346E-3</c:v>
                </c:pt>
                <c:pt idx="34">
                  <c:v>1.0308084513410928E-3</c:v>
                </c:pt>
                <c:pt idx="35">
                  <c:v>1.0363099962214391E-3</c:v>
                </c:pt>
                <c:pt idx="36">
                  <c:v>1.041484006026171E-3</c:v>
                </c:pt>
                <c:pt idx="37">
                  <c:v>1.046556115969083E-3</c:v>
                </c:pt>
                <c:pt idx="38">
                  <c:v>1.0517463316086241E-3</c:v>
                </c:pt>
                <c:pt idx="39">
                  <c:v>1.0572686149036973E-3</c:v>
                </c:pt>
                <c:pt idx="40">
                  <c:v>1.0633305672774376E-3</c:v>
                </c:pt>
                <c:pt idx="41">
                  <c:v>1.070133197224536E-3</c:v>
                </c:pt>
                <c:pt idx="42">
                  <c:v>1.0778707620022463E-3</c:v>
                </c:pt>
                <c:pt idx="43">
                  <c:v>1.0867306735662596E-3</c:v>
                </c:pt>
                <c:pt idx="44">
                  <c:v>1.0968934598703883E-3</c:v>
                </c:pt>
                <c:pt idx="45">
                  <c:v>1.1081167018082306E-3</c:v>
                </c:pt>
                <c:pt idx="46">
                  <c:v>1.121399369639038E-3</c:v>
                </c:pt>
                <c:pt idx="47">
                  <c:v>1.1369015460934938E-3</c:v>
                </c:pt>
                <c:pt idx="48">
                  <c:v>1.1539445374030412E-3</c:v>
                </c:pt>
                <c:pt idx="49">
                  <c:v>1.1812854312396642E-3</c:v>
                </c:pt>
                <c:pt idx="50">
                  <c:v>1.2180146997900437E-3</c:v>
                </c:pt>
                <c:pt idx="51">
                  <c:v>1.2549517489198615E-3</c:v>
                </c:pt>
                <c:pt idx="52">
                  <c:v>1.2920864129697307E-3</c:v>
                </c:pt>
                <c:pt idx="53">
                  <c:v>1.3860297990589468E-3</c:v>
                </c:pt>
                <c:pt idx="54">
                  <c:v>1.5378509644732241E-3</c:v>
                </c:pt>
                <c:pt idx="55">
                  <c:v>1.6917295024315986E-3</c:v>
                </c:pt>
                <c:pt idx="56">
                  <c:v>1.8471423047526751E-3</c:v>
                </c:pt>
                <c:pt idx="57">
                  <c:v>2.0028259151530716E-3</c:v>
                </c:pt>
                <c:pt idx="58">
                  <c:v>2.1599164154619869E-3</c:v>
                </c:pt>
                <c:pt idx="59">
                  <c:v>2.3180175630935478E-3</c:v>
                </c:pt>
                <c:pt idx="60">
                  <c:v>2.4751979872264401E-3</c:v>
                </c:pt>
                <c:pt idx="61">
                  <c:v>2.6326974515514905E-3</c:v>
                </c:pt>
                <c:pt idx="62">
                  <c:v>3.0936318140133835E-3</c:v>
                </c:pt>
                <c:pt idx="63">
                  <c:v>3.8333795181604902E-3</c:v>
                </c:pt>
                <c:pt idx="64">
                  <c:v>4.8154416162437827E-3</c:v>
                </c:pt>
                <c:pt idx="65">
                  <c:v>5.9300378639940638E-3</c:v>
                </c:pt>
                <c:pt idx="66">
                  <c:v>6.7908379426947314E-3</c:v>
                </c:pt>
                <c:pt idx="67">
                  <c:v>7.5407756217520713E-3</c:v>
                </c:pt>
                <c:pt idx="68">
                  <c:v>8.2499821966235693E-3</c:v>
                </c:pt>
                <c:pt idx="69">
                  <c:v>8.7122687717414594E-3</c:v>
                </c:pt>
                <c:pt idx="70">
                  <c:v>8.8932199418254466E-3</c:v>
                </c:pt>
                <c:pt idx="71">
                  <c:v>8.9552971366702004E-3</c:v>
                </c:pt>
                <c:pt idx="72">
                  <c:v>8.9685123059835472E-3</c:v>
                </c:pt>
                <c:pt idx="73">
                  <c:v>8.961953590696738E-3</c:v>
                </c:pt>
                <c:pt idx="74">
                  <c:v>8.9476242293012043E-3</c:v>
                </c:pt>
                <c:pt idx="75">
                  <c:v>8.9207709670308822E-3</c:v>
                </c:pt>
                <c:pt idx="76">
                  <c:v>8.8769883082545076E-3</c:v>
                </c:pt>
                <c:pt idx="77">
                  <c:v>8.713036823691277E-3</c:v>
                </c:pt>
                <c:pt idx="78">
                  <c:v>8.3096194249677978E-3</c:v>
                </c:pt>
                <c:pt idx="79">
                  <c:v>7.5638179596942265E-3</c:v>
                </c:pt>
                <c:pt idx="80">
                  <c:v>6.2862349130647661E-3</c:v>
                </c:pt>
                <c:pt idx="81">
                  <c:v>5.0282499770923942E-3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62-439D-BE56-66A0CF7E6C81}"/>
            </c:ext>
          </c:extLst>
        </c:ser>
        <c:ser>
          <c:idx val="2"/>
          <c:order val="2"/>
          <c:tx>
            <c:strRef>
              <c:f>'Ac227 Dose 1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2.3142712535284543E-4</c:v>
                </c:pt>
                <c:pt idx="2">
                  <c:v>4.6066079544998875E-4</c:v>
                </c:pt>
                <c:pt idx="3">
                  <c:v>4.5785900081354218E-4</c:v>
                </c:pt>
                <c:pt idx="4">
                  <c:v>4.5157549896963814E-4</c:v>
                </c:pt>
                <c:pt idx="5">
                  <c:v>4.7045295631082469E-4</c:v>
                </c:pt>
                <c:pt idx="6">
                  <c:v>5.2015321369439809E-4</c:v>
                </c:pt>
                <c:pt idx="7">
                  <c:v>5.7240907619823757E-4</c:v>
                </c:pt>
                <c:pt idx="8">
                  <c:v>6.2251107199938537E-4</c:v>
                </c:pt>
                <c:pt idx="9">
                  <c:v>6.7236038776110338E-4</c:v>
                </c:pt>
                <c:pt idx="10">
                  <c:v>7.2339269590896034E-4</c:v>
                </c:pt>
                <c:pt idx="11">
                  <c:v>7.7520195885030807E-4</c:v>
                </c:pt>
                <c:pt idx="12">
                  <c:v>8.262313694935592E-4</c:v>
                </c:pt>
                <c:pt idx="13">
                  <c:v>8.8868579729497283E-4</c:v>
                </c:pt>
                <c:pt idx="14">
                  <c:v>9.5928796263383773E-4</c:v>
                </c:pt>
                <c:pt idx="15">
                  <c:v>1.0181611581626146E-3</c:v>
                </c:pt>
                <c:pt idx="16">
                  <c:v>1.0754523314085336E-3</c:v>
                </c:pt>
                <c:pt idx="17">
                  <c:v>1.1280428297977577E-3</c:v>
                </c:pt>
                <c:pt idx="18">
                  <c:v>1.1683886570495725E-3</c:v>
                </c:pt>
                <c:pt idx="19">
                  <c:v>1.1995452303482717E-3</c:v>
                </c:pt>
                <c:pt idx="20">
                  <c:v>1.2227829393872377E-3</c:v>
                </c:pt>
                <c:pt idx="21">
                  <c:v>1.2393815673314933E-3</c:v>
                </c:pt>
                <c:pt idx="22">
                  <c:v>1.250613309042397E-3</c:v>
                </c:pt>
                <c:pt idx="23">
                  <c:v>1.2577280344474218E-3</c:v>
                </c:pt>
                <c:pt idx="24">
                  <c:v>1.2619406830171155E-3</c:v>
                </c:pt>
                <c:pt idx="25">
                  <c:v>1.264420640605426E-3</c:v>
                </c:pt>
                <c:pt idx="26">
                  <c:v>1.266282942761445E-3</c:v>
                </c:pt>
                <c:pt idx="27">
                  <c:v>1.2685811490554114E-3</c:v>
                </c:pt>
                <c:pt idx="28">
                  <c:v>1.2723017236077928E-3</c:v>
                </c:pt>
                <c:pt idx="29">
                  <c:v>1.2783597640231201E-3</c:v>
                </c:pt>
                <c:pt idx="30">
                  <c:v>1.2875959248747303E-3</c:v>
                </c:pt>
                <c:pt idx="31">
                  <c:v>1.3007743895295898E-3</c:v>
                </c:pt>
                <c:pt idx="32">
                  <c:v>1.3185817537826564E-3</c:v>
                </c:pt>
                <c:pt idx="33">
                  <c:v>1.3399466999113978E-3</c:v>
                </c:pt>
                <c:pt idx="34">
                  <c:v>1.361945460619863E-3</c:v>
                </c:pt>
                <c:pt idx="35">
                  <c:v>1.3831429220616874E-3</c:v>
                </c:pt>
                <c:pt idx="36">
                  <c:v>1.4037247950398647E-3</c:v>
                </c:pt>
                <c:pt idx="37">
                  <c:v>1.4238738242941563E-3</c:v>
                </c:pt>
                <c:pt idx="38">
                  <c:v>1.4437692343311137E-3</c:v>
                </c:pt>
                <c:pt idx="39">
                  <c:v>1.4635862729711652E-3</c:v>
                </c:pt>
                <c:pt idx="40">
                  <c:v>1.4834958434119837E-3</c:v>
                </c:pt>
                <c:pt idx="41">
                  <c:v>1.503664213891597E-3</c:v>
                </c:pt>
                <c:pt idx="42">
                  <c:v>1.5242527961641726E-3</c:v>
                </c:pt>
                <c:pt idx="43">
                  <c:v>1.5454179843030864E-3</c:v>
                </c:pt>
                <c:pt idx="44">
                  <c:v>1.5673110461282619E-3</c:v>
                </c:pt>
                <c:pt idx="45">
                  <c:v>1.5894802351771001E-3</c:v>
                </c:pt>
                <c:pt idx="46">
                  <c:v>1.6132620684408208E-3</c:v>
                </c:pt>
                <c:pt idx="47">
                  <c:v>1.6387922096033969E-3</c:v>
                </c:pt>
                <c:pt idx="48">
                  <c:v>1.6650055080410582E-3</c:v>
                </c:pt>
                <c:pt idx="49">
                  <c:v>1.704876112562525E-3</c:v>
                </c:pt>
                <c:pt idx="50">
                  <c:v>1.7578851914247969E-3</c:v>
                </c:pt>
                <c:pt idx="51">
                  <c:v>1.8111941471306917E-3</c:v>
                </c:pt>
                <c:pt idx="52">
                  <c:v>1.8647883082135194E-3</c:v>
                </c:pt>
                <c:pt idx="53">
                  <c:v>2.0003709799719157E-3</c:v>
                </c:pt>
                <c:pt idx="54">
                  <c:v>2.2194850665856621E-3</c:v>
                </c:pt>
                <c:pt idx="55">
                  <c:v>2.4415684315908241E-3</c:v>
                </c:pt>
                <c:pt idx="56">
                  <c:v>2.6658661053423332E-3</c:v>
                </c:pt>
                <c:pt idx="57">
                  <c:v>2.8905546196251078E-3</c:v>
                </c:pt>
                <c:pt idx="58">
                  <c:v>3.1172736109920897E-3</c:v>
                </c:pt>
                <c:pt idx="59">
                  <c:v>3.3454512070561541E-3</c:v>
                </c:pt>
                <c:pt idx="60">
                  <c:v>3.5722999799098058E-3</c:v>
                </c:pt>
                <c:pt idx="61">
                  <c:v>3.799609203716438E-3</c:v>
                </c:pt>
                <c:pt idx="62">
                  <c:v>4.464847225991754E-3</c:v>
                </c:pt>
                <c:pt idx="63">
                  <c:v>5.5324792789832695E-3</c:v>
                </c:pt>
                <c:pt idx="64">
                  <c:v>6.9498286915788401E-3</c:v>
                </c:pt>
                <c:pt idx="65">
                  <c:v>8.55845643529622E-3</c:v>
                </c:pt>
                <c:pt idx="66">
                  <c:v>9.8007958843899304E-3</c:v>
                </c:pt>
                <c:pt idx="67">
                  <c:v>1.0883134497161698E-2</c:v>
                </c:pt>
                <c:pt idx="68">
                  <c:v>1.1906688429509647E-2</c:v>
                </c:pt>
                <c:pt idx="69">
                  <c:v>1.2573878016576461E-2</c:v>
                </c:pt>
                <c:pt idx="70">
                  <c:v>1.2835033635073071E-2</c:v>
                </c:pt>
                <c:pt idx="71">
                  <c:v>1.2924625806301869E-2</c:v>
                </c:pt>
                <c:pt idx="72">
                  <c:v>1.294369844183091E-2</c:v>
                </c:pt>
                <c:pt idx="73">
                  <c:v>1.2934232654201707E-2</c:v>
                </c:pt>
                <c:pt idx="74">
                  <c:v>1.2913551974236086E-2</c:v>
                </c:pt>
                <c:pt idx="75">
                  <c:v>1.287479632367244E-2</c:v>
                </c:pt>
                <c:pt idx="76">
                  <c:v>1.2811607523473677E-2</c:v>
                </c:pt>
                <c:pt idx="77">
                  <c:v>1.2574986498394508E-2</c:v>
                </c:pt>
                <c:pt idx="78">
                  <c:v>1.1992759148181608E-2</c:v>
                </c:pt>
                <c:pt idx="79">
                  <c:v>1.091639007663156E-2</c:v>
                </c:pt>
                <c:pt idx="80">
                  <c:v>9.0725335789452553E-3</c:v>
                </c:pt>
                <c:pt idx="81">
                  <c:v>7.2569618207698437E-3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62-439D-BE56-66A0CF7E6C81}"/>
            </c:ext>
          </c:extLst>
        </c:ser>
        <c:ser>
          <c:idx val="3"/>
          <c:order val="3"/>
          <c:tx>
            <c:strRef>
              <c:f>'Ac227 Dose 1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3.7736352586406765E-4</c:v>
                </c:pt>
                <c:pt idx="2">
                  <c:v>7.3888630785471049E-4</c:v>
                </c:pt>
                <c:pt idx="3">
                  <c:v>7.1074582993733591E-4</c:v>
                </c:pt>
                <c:pt idx="4">
                  <c:v>6.7917849462644203E-4</c:v>
                </c:pt>
                <c:pt idx="5">
                  <c:v>6.952218224590981E-4</c:v>
                </c:pt>
                <c:pt idx="6">
                  <c:v>7.8106918838875643E-4</c:v>
                </c:pt>
                <c:pt idx="7">
                  <c:v>8.8776171037485252E-4</c:v>
                </c:pt>
                <c:pt idx="8">
                  <c:v>9.9443115876227486E-4</c:v>
                </c:pt>
                <c:pt idx="9">
                  <c:v>1.1001902806072196E-3</c:v>
                </c:pt>
                <c:pt idx="10">
                  <c:v>1.2020030099831303E-3</c:v>
                </c:pt>
                <c:pt idx="11">
                  <c:v>1.2935079170465131E-3</c:v>
                </c:pt>
                <c:pt idx="12">
                  <c:v>1.3709617737521522E-3</c:v>
                </c:pt>
                <c:pt idx="13">
                  <c:v>1.4558059888502011E-3</c:v>
                </c:pt>
                <c:pt idx="14">
                  <c:v>1.5452430664275821E-3</c:v>
                </c:pt>
                <c:pt idx="15">
                  <c:v>1.609796588778669E-3</c:v>
                </c:pt>
                <c:pt idx="16">
                  <c:v>1.658422136470243E-3</c:v>
                </c:pt>
                <c:pt idx="17">
                  <c:v>1.6873304792895919E-3</c:v>
                </c:pt>
                <c:pt idx="18">
                  <c:v>1.6914824530285097E-3</c:v>
                </c:pt>
                <c:pt idx="19">
                  <c:v>1.6745574754531186E-3</c:v>
                </c:pt>
                <c:pt idx="20">
                  <c:v>1.6396907687773637E-3</c:v>
                </c:pt>
                <c:pt idx="21">
                  <c:v>1.5901513318721649E-3</c:v>
                </c:pt>
                <c:pt idx="22">
                  <c:v>1.5293044254883681E-3</c:v>
                </c:pt>
                <c:pt idx="23">
                  <c:v>1.4605778468770748E-3</c:v>
                </c:pt>
                <c:pt idx="24">
                  <c:v>1.3874319229078898E-3</c:v>
                </c:pt>
                <c:pt idx="25">
                  <c:v>1.3133330749876227E-3</c:v>
                </c:pt>
                <c:pt idx="26">
                  <c:v>1.2417307743251697E-3</c:v>
                </c:pt>
                <c:pt idx="27">
                  <c:v>1.1760376846572224E-3</c:v>
                </c:pt>
                <c:pt idx="28">
                  <c:v>1.1196127606953839E-3</c:v>
                </c:pt>
                <c:pt idx="29">
                  <c:v>1.0757470655950148E-3</c:v>
                </c:pt>
                <c:pt idx="30">
                  <c:v>1.0476520656493766E-3</c:v>
                </c:pt>
                <c:pt idx="31">
                  <c:v>1.0384501628105146E-3</c:v>
                </c:pt>
                <c:pt idx="32">
                  <c:v>1.0511672327689907E-3</c:v>
                </c:pt>
                <c:pt idx="33">
                  <c:v>1.0820198480303678E-3</c:v>
                </c:pt>
                <c:pt idx="34">
                  <c:v>1.1195336147397812E-3</c:v>
                </c:pt>
                <c:pt idx="35">
                  <c:v>1.1575566462099342E-3</c:v>
                </c:pt>
                <c:pt idx="36">
                  <c:v>1.1961901585766303E-3</c:v>
                </c:pt>
                <c:pt idx="37">
                  <c:v>1.235533310591275E-3</c:v>
                </c:pt>
                <c:pt idx="38">
                  <c:v>1.275682952268663E-3</c:v>
                </c:pt>
                <c:pt idx="39">
                  <c:v>1.3167334226294213E-3</c:v>
                </c:pt>
                <c:pt idx="40">
                  <c:v>1.358776392090526E-3</c:v>
                </c:pt>
                <c:pt idx="41">
                  <c:v>1.401900743429582E-3</c:v>
                </c:pt>
                <c:pt idx="42">
                  <c:v>1.4461924868344625E-3</c:v>
                </c:pt>
                <c:pt idx="43">
                  <c:v>1.4917347045901965E-3</c:v>
                </c:pt>
                <c:pt idx="44">
                  <c:v>1.5386075213995945E-3</c:v>
                </c:pt>
                <c:pt idx="45">
                  <c:v>1.5862866542252288E-3</c:v>
                </c:pt>
                <c:pt idx="46">
                  <c:v>1.6360491944225563E-3</c:v>
                </c:pt>
                <c:pt idx="47">
                  <c:v>1.687966420910732E-3</c:v>
                </c:pt>
                <c:pt idx="48">
                  <c:v>1.7409038408998751E-3</c:v>
                </c:pt>
                <c:pt idx="49">
                  <c:v>1.7956207033432931E-3</c:v>
                </c:pt>
                <c:pt idx="50">
                  <c:v>1.8514512700154872E-3</c:v>
                </c:pt>
                <c:pt idx="51">
                  <c:v>1.9075976749265392E-3</c:v>
                </c:pt>
                <c:pt idx="52">
                  <c:v>1.9640444656989164E-3</c:v>
                </c:pt>
                <c:pt idx="53">
                  <c:v>2.106843728724573E-3</c:v>
                </c:pt>
                <c:pt idx="54">
                  <c:v>2.3376204915747652E-3</c:v>
                </c:pt>
                <c:pt idx="55">
                  <c:v>2.5715245771168091E-3</c:v>
                </c:pt>
                <c:pt idx="56">
                  <c:v>2.8077608313127746E-3</c:v>
                </c:pt>
                <c:pt idx="57">
                  <c:v>3.0444087291140861E-3</c:v>
                </c:pt>
                <c:pt idx="58">
                  <c:v>3.2831951791909581E-3</c:v>
                </c:pt>
                <c:pt idx="59">
                  <c:v>3.5235178703898547E-3</c:v>
                </c:pt>
                <c:pt idx="60">
                  <c:v>3.7624410097678762E-3</c:v>
                </c:pt>
                <c:pt idx="61">
                  <c:v>4.0018491082921695E-3</c:v>
                </c:pt>
                <c:pt idx="62">
                  <c:v>4.7024954230870195E-3</c:v>
                </c:pt>
                <c:pt idx="63">
                  <c:v>5.8269537950346572E-3</c:v>
                </c:pt>
                <c:pt idx="64">
                  <c:v>7.3197437581145799E-3</c:v>
                </c:pt>
                <c:pt idx="65">
                  <c:v>9.0139931286742896E-3</c:v>
                </c:pt>
                <c:pt idx="66">
                  <c:v>1.0322457960186174E-2</c:v>
                </c:pt>
                <c:pt idx="67">
                  <c:v>1.1462405670638699E-2</c:v>
                </c:pt>
                <c:pt idx="68">
                  <c:v>1.2540439797792917E-2</c:v>
                </c:pt>
                <c:pt idx="69">
                  <c:v>1.324314155234536E-2</c:v>
                </c:pt>
                <c:pt idx="70">
                  <c:v>1.3518197570733758E-2</c:v>
                </c:pt>
                <c:pt idx="71">
                  <c:v>1.3612558419789296E-2</c:v>
                </c:pt>
                <c:pt idx="72">
                  <c:v>1.3632646224979898E-2</c:v>
                </c:pt>
                <c:pt idx="73">
                  <c:v>1.3622676606592259E-2</c:v>
                </c:pt>
                <c:pt idx="74">
                  <c:v>1.3600895166385629E-2</c:v>
                </c:pt>
                <c:pt idx="75">
                  <c:v>1.3560076688133256E-2</c:v>
                </c:pt>
                <c:pt idx="76">
                  <c:v>1.3493524569172674E-2</c:v>
                </c:pt>
                <c:pt idx="77">
                  <c:v>1.3244309034772438E-2</c:v>
                </c:pt>
                <c:pt idx="78">
                  <c:v>1.2631091759692199E-2</c:v>
                </c:pt>
                <c:pt idx="79">
                  <c:v>1.149743132825555E-2</c:v>
                </c:pt>
                <c:pt idx="80">
                  <c:v>9.5554328001260375E-3</c:v>
                </c:pt>
                <c:pt idx="81">
                  <c:v>7.6432245092344087E-3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62-439D-BE56-66A0CF7E6C81}"/>
            </c:ext>
          </c:extLst>
        </c:ser>
        <c:ser>
          <c:idx val="4"/>
          <c:order val="4"/>
          <c:tx>
            <c:strRef>
              <c:f>'Ac227 Dose 1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3.198206237807443E-4</c:v>
                </c:pt>
                <c:pt idx="2">
                  <c:v>6.5296419103282901E-4</c:v>
                </c:pt>
                <c:pt idx="3">
                  <c:v>6.8032356706060218E-4</c:v>
                </c:pt>
                <c:pt idx="4">
                  <c:v>7.0003481494543816E-4</c:v>
                </c:pt>
                <c:pt idx="5">
                  <c:v>7.6043699115285409E-4</c:v>
                </c:pt>
                <c:pt idx="6">
                  <c:v>8.5868237427614571E-4</c:v>
                </c:pt>
                <c:pt idx="7">
                  <c:v>9.4906203517554051E-4</c:v>
                </c:pt>
                <c:pt idx="8">
                  <c:v>1.0360273590287587E-3</c:v>
                </c:pt>
                <c:pt idx="9">
                  <c:v>1.1228534010548341E-3</c:v>
                </c:pt>
                <c:pt idx="10">
                  <c:v>1.2122540180316409E-3</c:v>
                </c:pt>
                <c:pt idx="11">
                  <c:v>1.3042688992134126E-3</c:v>
                </c:pt>
                <c:pt idx="12">
                  <c:v>1.3967694260297713E-3</c:v>
                </c:pt>
                <c:pt idx="13">
                  <c:v>1.5132963545751678E-3</c:v>
                </c:pt>
                <c:pt idx="14">
                  <c:v>1.6491794106501935E-3</c:v>
                </c:pt>
                <c:pt idx="15">
                  <c:v>1.7689422781843578E-3</c:v>
                </c:pt>
                <c:pt idx="16">
                  <c:v>1.8948326346369287E-3</c:v>
                </c:pt>
                <c:pt idx="17">
                  <c:v>2.0209029794983108E-3</c:v>
                </c:pt>
                <c:pt idx="18">
                  <c:v>2.1297894090046158E-3</c:v>
                </c:pt>
                <c:pt idx="19">
                  <c:v>2.2274815780368236E-3</c:v>
                </c:pt>
                <c:pt idx="20">
                  <c:v>2.3153686861721737E-3</c:v>
                </c:pt>
                <c:pt idx="21">
                  <c:v>2.3947094347072338E-3</c:v>
                </c:pt>
                <c:pt idx="22">
                  <c:v>2.4666098974151398E-3</c:v>
                </c:pt>
                <c:pt idx="23">
                  <c:v>2.5320057972975101E-3</c:v>
                </c:pt>
                <c:pt idx="24">
                  <c:v>2.591648806726716E-3</c:v>
                </c:pt>
                <c:pt idx="25">
                  <c:v>2.646096450597693E-3</c:v>
                </c:pt>
                <c:pt idx="26">
                  <c:v>2.6957052046057708E-3</c:v>
                </c:pt>
                <c:pt idx="27">
                  <c:v>2.7406264059047867E-3</c:v>
                </c:pt>
                <c:pt idx="28">
                  <c:v>2.7808045962398682E-3</c:v>
                </c:pt>
                <c:pt idx="29">
                  <c:v>2.8159779499547064E-3</c:v>
                </c:pt>
                <c:pt idx="30">
                  <c:v>2.8456804626876384E-3</c:v>
                </c:pt>
                <c:pt idx="31">
                  <c:v>2.8692456047311118E-3</c:v>
                </c:pt>
                <c:pt idx="32">
                  <c:v>2.8858111730006054E-3</c:v>
                </c:pt>
                <c:pt idx="33">
                  <c:v>2.8959834135441681E-3</c:v>
                </c:pt>
                <c:pt idx="34">
                  <c:v>2.902552851826582E-3</c:v>
                </c:pt>
                <c:pt idx="35">
                  <c:v>2.9075980501701466E-3</c:v>
                </c:pt>
                <c:pt idx="36">
                  <c:v>2.9118580964152272E-3</c:v>
                </c:pt>
                <c:pt idx="37">
                  <c:v>2.9160548616991772E-3</c:v>
                </c:pt>
                <c:pt idx="38">
                  <c:v>2.9208914268510897E-3</c:v>
                </c:pt>
                <c:pt idx="39">
                  <c:v>2.9270508489591708E-3</c:v>
                </c:pt>
                <c:pt idx="40">
                  <c:v>2.9351952308332902E-3</c:v>
                </c:pt>
                <c:pt idx="41">
                  <c:v>2.9459650541013255E-3</c:v>
                </c:pt>
                <c:pt idx="42">
                  <c:v>2.9599787427119911E-3</c:v>
                </c:pt>
                <c:pt idx="43">
                  <c:v>2.9778324257546084E-3</c:v>
                </c:pt>
                <c:pt idx="44">
                  <c:v>3.0000998715652349E-3</c:v>
                </c:pt>
                <c:pt idx="45">
                  <c:v>3.0261970616847845E-3</c:v>
                </c:pt>
                <c:pt idx="46">
                  <c:v>3.0589244212993146E-3</c:v>
                </c:pt>
                <c:pt idx="47">
                  <c:v>3.0987895926686978E-3</c:v>
                </c:pt>
                <c:pt idx="48">
                  <c:v>3.1440078285329643E-3</c:v>
                </c:pt>
                <c:pt idx="49">
                  <c:v>3.2181844456286271E-3</c:v>
                </c:pt>
                <c:pt idx="50">
                  <c:v>3.3182462576363363E-3</c:v>
                </c:pt>
                <c:pt idx="51">
                  <c:v>3.418874127779672E-3</c:v>
                </c:pt>
                <c:pt idx="52">
                  <c:v>3.5200403616792307E-3</c:v>
                </c:pt>
                <c:pt idx="53">
                  <c:v>3.7759710079792799E-3</c:v>
                </c:pt>
                <c:pt idx="54">
                  <c:v>4.1895785071767461E-3</c:v>
                </c:pt>
                <c:pt idx="55">
                  <c:v>4.608790921278927E-3</c:v>
                </c:pt>
                <c:pt idx="56">
                  <c:v>5.0321831428831332E-3</c:v>
                </c:pt>
                <c:pt idx="57">
                  <c:v>5.4563131288968298E-3</c:v>
                </c:pt>
                <c:pt idx="58">
                  <c:v>5.8842759152656085E-3</c:v>
                </c:pt>
                <c:pt idx="59">
                  <c:v>6.3149920154463926E-3</c:v>
                </c:pt>
                <c:pt idx="60">
                  <c:v>6.7431997819393328E-3</c:v>
                </c:pt>
                <c:pt idx="61">
                  <c:v>7.172276711935671E-3</c:v>
                </c:pt>
                <c:pt idx="62">
                  <c:v>8.4280035299443661E-3</c:v>
                </c:pt>
                <c:pt idx="63">
                  <c:v>1.0443303551614328E-2</c:v>
                </c:pt>
                <c:pt idx="64">
                  <c:v>1.3118742429563089E-2</c:v>
                </c:pt>
                <c:pt idx="65">
                  <c:v>1.6155245050188609E-2</c:v>
                </c:pt>
                <c:pt idx="66">
                  <c:v>1.8500328931535786E-2</c:v>
                </c:pt>
                <c:pt idx="67">
                  <c:v>2.0543389575566968E-2</c:v>
                </c:pt>
                <c:pt idx="68">
                  <c:v>2.2475486177819866E-2</c:v>
                </c:pt>
                <c:pt idx="69">
                  <c:v>2.3734896838549079E-2</c:v>
                </c:pt>
                <c:pt idx="70">
                  <c:v>2.4227863420191811E-2</c:v>
                </c:pt>
                <c:pt idx="71">
                  <c:v>2.4396980771167684E-2</c:v>
                </c:pt>
                <c:pt idx="72">
                  <c:v>2.4432982952525273E-2</c:v>
                </c:pt>
                <c:pt idx="73">
                  <c:v>2.4415114997024312E-2</c:v>
                </c:pt>
                <c:pt idx="74">
                  <c:v>2.4376077414117271E-2</c:v>
                </c:pt>
                <c:pt idx="75">
                  <c:v>2.4302920877460374E-2</c:v>
                </c:pt>
                <c:pt idx="76">
                  <c:v>2.4183643463436467E-2</c:v>
                </c:pt>
                <c:pt idx="77">
                  <c:v>2.373698924803197E-2</c:v>
                </c:pt>
                <c:pt idx="78">
                  <c:v>2.2637956310407891E-2</c:v>
                </c:pt>
                <c:pt idx="79">
                  <c:v>2.0606163983508795E-2</c:v>
                </c:pt>
                <c:pt idx="80">
                  <c:v>1.7125635247666277E-2</c:v>
                </c:pt>
                <c:pt idx="81">
                  <c:v>1.3698497786457675E-2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62-439D-BE56-66A0CF7E6C81}"/>
            </c:ext>
          </c:extLst>
        </c:ser>
        <c:ser>
          <c:idx val="5"/>
          <c:order val="5"/>
          <c:tx>
            <c:strRef>
              <c:f>'Ac227 Dose 1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1.2064796110988884E-3</c:v>
                </c:pt>
                <c:pt idx="2">
                  <c:v>2.4494686995021916E-3</c:v>
                </c:pt>
                <c:pt idx="3">
                  <c:v>2.5259809802260155E-3</c:v>
                </c:pt>
                <c:pt idx="4">
                  <c:v>2.5793434420481086E-3</c:v>
                </c:pt>
                <c:pt idx="5">
                  <c:v>2.9304865283688911E-3</c:v>
                </c:pt>
                <c:pt idx="6">
                  <c:v>3.7136965995124669E-3</c:v>
                </c:pt>
                <c:pt idx="7">
                  <c:v>4.7503093275878443E-3</c:v>
                </c:pt>
                <c:pt idx="8">
                  <c:v>6.0022349867797815E-3</c:v>
                </c:pt>
                <c:pt idx="9">
                  <c:v>7.4227964302751191E-3</c:v>
                </c:pt>
                <c:pt idx="10">
                  <c:v>8.9034606484006736E-3</c:v>
                </c:pt>
                <c:pt idx="11">
                  <c:v>1.0296095674904899E-2</c:v>
                </c:pt>
                <c:pt idx="12">
                  <c:v>1.1520665502999241E-2</c:v>
                </c:pt>
                <c:pt idx="13">
                  <c:v>1.3055587835780324E-2</c:v>
                </c:pt>
                <c:pt idx="14">
                  <c:v>1.4998113646572143E-2</c:v>
                </c:pt>
                <c:pt idx="15">
                  <c:v>1.6937685367933004E-2</c:v>
                </c:pt>
                <c:pt idx="16">
                  <c:v>1.9265982772163487E-2</c:v>
                </c:pt>
                <c:pt idx="17">
                  <c:v>2.188307520845412E-2</c:v>
                </c:pt>
                <c:pt idx="18">
                  <c:v>2.4433732469469505E-2</c:v>
                </c:pt>
                <c:pt idx="19">
                  <c:v>2.7008902926571467E-2</c:v>
                </c:pt>
                <c:pt idx="20">
                  <c:v>2.9599034296941707E-2</c:v>
                </c:pt>
                <c:pt idx="21">
                  <c:v>3.2194913485302512E-2</c:v>
                </c:pt>
                <c:pt idx="22">
                  <c:v>3.4787695419530071E-2</c:v>
                </c:pt>
                <c:pt idx="23">
                  <c:v>3.7368924270824243E-2</c:v>
                </c:pt>
                <c:pt idx="24">
                  <c:v>3.9930548125611628E-2</c:v>
                </c:pt>
                <c:pt idx="25">
                  <c:v>4.2464927754220082E-2</c:v>
                </c:pt>
                <c:pt idx="26">
                  <c:v>4.4964840194982848E-2</c:v>
                </c:pt>
                <c:pt idx="27">
                  <c:v>4.7423478011092444E-2</c:v>
                </c:pt>
                <c:pt idx="28">
                  <c:v>4.9834444802480816E-2</c:v>
                </c:pt>
                <c:pt idx="29">
                  <c:v>5.2191747629502662E-2</c:v>
                </c:pt>
                <c:pt idx="30">
                  <c:v>5.4489786907948735E-2</c:v>
                </c:pt>
                <c:pt idx="31">
                  <c:v>5.6723344281777659E-2</c:v>
                </c:pt>
                <c:pt idx="32">
                  <c:v>5.8887568955192891E-2</c:v>
                </c:pt>
                <c:pt idx="33">
                  <c:v>6.0964257409672283E-2</c:v>
                </c:pt>
                <c:pt idx="34">
                  <c:v>6.2921337076636261E-2</c:v>
                </c:pt>
                <c:pt idx="35">
                  <c:v>6.4740274408789877E-2</c:v>
                </c:pt>
                <c:pt idx="36">
                  <c:v>6.6416900915194726E-2</c:v>
                </c:pt>
                <c:pt idx="37">
                  <c:v>6.7948006754918772E-2</c:v>
                </c:pt>
                <c:pt idx="38">
                  <c:v>6.9331297771728265E-2</c:v>
                </c:pt>
                <c:pt idx="39">
                  <c:v>7.0565351698643003E-2</c:v>
                </c:pt>
                <c:pt idx="40">
                  <c:v>7.1649574144168657E-2</c:v>
                </c:pt>
                <c:pt idx="41">
                  <c:v>7.2584154766925882E-2</c:v>
                </c:pt>
                <c:pt idx="42">
                  <c:v>7.3370024029894051E-2</c:v>
                </c:pt>
                <c:pt idx="43">
                  <c:v>7.400881083370231E-2</c:v>
                </c:pt>
                <c:pt idx="44">
                  <c:v>7.4502801268892138E-2</c:v>
                </c:pt>
                <c:pt idx="45">
                  <c:v>7.4826906870223239E-2</c:v>
                </c:pt>
                <c:pt idx="46">
                  <c:v>7.5040593380410206E-2</c:v>
                </c:pt>
                <c:pt idx="47">
                  <c:v>7.5147884720140001E-2</c:v>
                </c:pt>
                <c:pt idx="48">
                  <c:v>7.5097327671409891E-2</c:v>
                </c:pt>
                <c:pt idx="49">
                  <c:v>7.6221714058918241E-2</c:v>
                </c:pt>
                <c:pt idx="50">
                  <c:v>7.859164746451551E-2</c:v>
                </c:pt>
                <c:pt idx="51">
                  <c:v>8.0974987783881527E-2</c:v>
                </c:pt>
                <c:pt idx="52">
                  <c:v>8.3371079084112634E-2</c:v>
                </c:pt>
                <c:pt idx="53">
                  <c:v>8.9432718145134829E-2</c:v>
                </c:pt>
                <c:pt idx="54">
                  <c:v>9.9228885229117908E-2</c:v>
                </c:pt>
                <c:pt idx="55">
                  <c:v>0.1091578030079134</c:v>
                </c:pt>
                <c:pt idx="56">
                  <c:v>0.11918571824867027</c:v>
                </c:pt>
                <c:pt idx="57">
                  <c:v>0.12923110721376241</c:v>
                </c:pt>
                <c:pt idx="58">
                  <c:v>0.13936727488270009</c:v>
                </c:pt>
                <c:pt idx="59">
                  <c:v>0.1495686539469567</c:v>
                </c:pt>
                <c:pt idx="60">
                  <c:v>0.15971062389518859</c:v>
                </c:pt>
                <c:pt idx="61">
                  <c:v>0.16987317971509622</c:v>
                </c:pt>
                <c:pt idx="62">
                  <c:v>0.19961468523644232</c:v>
                </c:pt>
                <c:pt idx="63">
                  <c:v>0.24734644971107114</c:v>
                </c:pt>
                <c:pt idx="64">
                  <c:v>0.31071340104107464</c:v>
                </c:pt>
                <c:pt idx="65">
                  <c:v>0.38263203665652468</c:v>
                </c:pt>
                <c:pt idx="66">
                  <c:v>0.43817463095717757</c:v>
                </c:pt>
                <c:pt idx="67">
                  <c:v>0.48656389727965388</c:v>
                </c:pt>
                <c:pt idx="68">
                  <c:v>0.53232501421972445</c:v>
                </c:pt>
                <c:pt idx="69">
                  <c:v>0.5621537704289119</c:v>
                </c:pt>
                <c:pt idx="70">
                  <c:v>0.57382953310237028</c:v>
                </c:pt>
                <c:pt idx="71">
                  <c:v>0.5778350258223397</c:v>
                </c:pt>
                <c:pt idx="72">
                  <c:v>0.5786877264736846</c:v>
                </c:pt>
                <c:pt idx="73">
                  <c:v>0.57826452941396922</c:v>
                </c:pt>
                <c:pt idx="74">
                  <c:v>0.5773399362055428</c:v>
                </c:pt>
                <c:pt idx="75">
                  <c:v>0.57560724601552682</c:v>
                </c:pt>
                <c:pt idx="76">
                  <c:v>0.57278219695478494</c:v>
                </c:pt>
                <c:pt idx="77">
                  <c:v>0.56220332850738564</c:v>
                </c:pt>
                <c:pt idx="78">
                  <c:v>0.53617306960575439</c:v>
                </c:pt>
                <c:pt idx="79">
                  <c:v>0.48805068992724715</c:v>
                </c:pt>
                <c:pt idx="80">
                  <c:v>0.4056154316133268</c:v>
                </c:pt>
                <c:pt idx="81">
                  <c:v>0.32444472930517398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162-439D-BE56-66A0CF7E6C81}"/>
            </c:ext>
          </c:extLst>
        </c:ser>
        <c:ser>
          <c:idx val="6"/>
          <c:order val="6"/>
          <c:tx>
            <c:strRef>
              <c:f>'Ac227 Dose 1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4.5946090569754259E-4</c:v>
                </c:pt>
                <c:pt idx="2">
                  <c:v>9.6442351614399013E-4</c:v>
                </c:pt>
                <c:pt idx="3">
                  <c:v>1.0531040165051896E-3</c:v>
                </c:pt>
                <c:pt idx="4">
                  <c:v>1.127795359861361E-3</c:v>
                </c:pt>
                <c:pt idx="5">
                  <c:v>1.3709445974626232E-3</c:v>
                </c:pt>
                <c:pt idx="6">
                  <c:v>1.820841970777433E-3</c:v>
                </c:pt>
                <c:pt idx="7">
                  <c:v>2.3511547495695885E-3</c:v>
                </c:pt>
                <c:pt idx="8">
                  <c:v>2.9496503517152475E-3</c:v>
                </c:pt>
                <c:pt idx="9">
                  <c:v>3.5944680818034017E-3</c:v>
                </c:pt>
                <c:pt idx="10">
                  <c:v>4.2440633131056883E-3</c:v>
                </c:pt>
                <c:pt idx="11">
                  <c:v>4.8467344875047953E-3</c:v>
                </c:pt>
                <c:pt idx="12">
                  <c:v>5.3773554142561297E-3</c:v>
                </c:pt>
                <c:pt idx="13">
                  <c:v>6.0310635097383788E-3</c:v>
                </c:pt>
                <c:pt idx="14">
                  <c:v>6.8315706205814859E-3</c:v>
                </c:pt>
                <c:pt idx="15">
                  <c:v>7.5920426902242547E-3</c:v>
                </c:pt>
                <c:pt idx="16">
                  <c:v>8.4480301456529294E-3</c:v>
                </c:pt>
                <c:pt idx="17">
                  <c:v>9.3488345962547924E-3</c:v>
                </c:pt>
                <c:pt idx="18">
                  <c:v>1.0158137258517209E-2</c:v>
                </c:pt>
                <c:pt idx="19">
                  <c:v>1.0906965461336814E-2</c:v>
                </c:pt>
                <c:pt idx="20">
                  <c:v>1.1592853908946059E-2</c:v>
                </c:pt>
                <c:pt idx="21">
                  <c:v>1.2215613258241009E-2</c:v>
                </c:pt>
                <c:pt idx="22">
                  <c:v>1.2777310714184528E-2</c:v>
                </c:pt>
                <c:pt idx="23">
                  <c:v>1.3282229630392408E-2</c:v>
                </c:pt>
                <c:pt idx="24">
                  <c:v>1.3736811883932061E-2</c:v>
                </c:pt>
                <c:pt idx="25">
                  <c:v>1.4149586338321692E-2</c:v>
                </c:pt>
                <c:pt idx="26">
                  <c:v>1.4531086429756484E-2</c:v>
                </c:pt>
                <c:pt idx="27">
                  <c:v>1.489375964869177E-2</c:v>
                </c:pt>
                <c:pt idx="28">
                  <c:v>1.5251871279773916E-2</c:v>
                </c:pt>
                <c:pt idx="29">
                  <c:v>1.5621404494258237E-2</c:v>
                </c:pt>
                <c:pt idx="30">
                  <c:v>1.6019958575422162E-2</c:v>
                </c:pt>
                <c:pt idx="31">
                  <c:v>1.6466646780881885E-2</c:v>
                </c:pt>
                <c:pt idx="32">
                  <c:v>1.6981995099988906E-2</c:v>
                </c:pt>
                <c:pt idx="33">
                  <c:v>1.755867850838818E-2</c:v>
                </c:pt>
                <c:pt idx="34">
                  <c:v>1.8153566135009059E-2</c:v>
                </c:pt>
                <c:pt idx="35">
                  <c:v>1.8741640800833764E-2</c:v>
                </c:pt>
                <c:pt idx="36">
                  <c:v>1.932328460209547E-2</c:v>
                </c:pt>
                <c:pt idx="37">
                  <c:v>1.9898901312692081E-2</c:v>
                </c:pt>
                <c:pt idx="38">
                  <c:v>2.0468911997552248E-2</c:v>
                </c:pt>
                <c:pt idx="39">
                  <c:v>2.1033751076301347E-2</c:v>
                </c:pt>
                <c:pt idx="40">
                  <c:v>2.1593862824279969E-2</c:v>
                </c:pt>
                <c:pt idx="41">
                  <c:v>2.2149698265036773E-2</c:v>
                </c:pt>
                <c:pt idx="42">
                  <c:v>2.2701712427933611E-2</c:v>
                </c:pt>
                <c:pt idx="43">
                  <c:v>2.3250361939469878E-2</c:v>
                </c:pt>
                <c:pt idx="44">
                  <c:v>2.3796102918921445E-2</c:v>
                </c:pt>
                <c:pt idx="45">
                  <c:v>2.4330203424080449E-2</c:v>
                </c:pt>
                <c:pt idx="46">
                  <c:v>2.4871484794682205E-2</c:v>
                </c:pt>
                <c:pt idx="47">
                  <c:v>2.5420391648383733E-2</c:v>
                </c:pt>
                <c:pt idx="48">
                  <c:v>2.5958990738713619E-2</c:v>
                </c:pt>
                <c:pt idx="49">
                  <c:v>2.6641033556501693E-2</c:v>
                </c:pt>
                <c:pt idx="50">
                  <c:v>2.7469373304101527E-2</c:v>
                </c:pt>
                <c:pt idx="51">
                  <c:v>2.8302399039729999E-2</c:v>
                </c:pt>
                <c:pt idx="52">
                  <c:v>2.9139881501546012E-2</c:v>
                </c:pt>
                <c:pt idx="53">
                  <c:v>3.1258547181345152E-2</c:v>
                </c:pt>
                <c:pt idx="54">
                  <c:v>3.4682506078513968E-2</c:v>
                </c:pt>
                <c:pt idx="55">
                  <c:v>3.8152864033468507E-2</c:v>
                </c:pt>
                <c:pt idx="56">
                  <c:v>4.1657823607380115E-2</c:v>
                </c:pt>
                <c:pt idx="57">
                  <c:v>4.5168890602019798E-2</c:v>
                </c:pt>
                <c:pt idx="58">
                  <c:v>4.8711686593117039E-2</c:v>
                </c:pt>
                <c:pt idx="59">
                  <c:v>5.2277275288267297E-2</c:v>
                </c:pt>
                <c:pt idx="60">
                  <c:v>5.5822099293550392E-2</c:v>
                </c:pt>
                <c:pt idx="61">
                  <c:v>5.937411847811902E-2</c:v>
                </c:pt>
                <c:pt idx="62">
                  <c:v>6.9769377314762196E-2</c:v>
                </c:pt>
                <c:pt idx="63">
                  <c:v>8.6452596195102219E-2</c:v>
                </c:pt>
                <c:pt idx="64">
                  <c:v>0.10860062969971364</c:v>
                </c:pt>
                <c:pt idx="65">
                  <c:v>0.1337376501462493</c:v>
                </c:pt>
                <c:pt idx="66">
                  <c:v>0.15315091232289177</c:v>
                </c:pt>
                <c:pt idx="67">
                  <c:v>0.17006394142212064</c:v>
                </c:pt>
                <c:pt idx="68">
                  <c:v>0.18605837905758313</c:v>
                </c:pt>
                <c:pt idx="69">
                  <c:v>0.1964841337776016</c:v>
                </c:pt>
                <c:pt idx="70">
                  <c:v>0.20056504941984121</c:v>
                </c:pt>
                <c:pt idx="71">
                  <c:v>0.2019650502894168</c:v>
                </c:pt>
                <c:pt idx="72">
                  <c:v>0.20226308644547297</c:v>
                </c:pt>
                <c:pt idx="73">
                  <c:v>0.20211517049779207</c:v>
                </c:pt>
                <c:pt idx="74">
                  <c:v>0.20179200643626544</c:v>
                </c:pt>
                <c:pt idx="75">
                  <c:v>0.20118639610507355</c:v>
                </c:pt>
                <c:pt idx="76">
                  <c:v>0.20019898421391857</c:v>
                </c:pt>
                <c:pt idx="77">
                  <c:v>0.19650145533023156</c:v>
                </c:pt>
                <c:pt idx="78">
                  <c:v>0.18740335238876871</c:v>
                </c:pt>
                <c:pt idx="79">
                  <c:v>0.17058360557957419</c:v>
                </c:pt>
                <c:pt idx="80">
                  <c:v>0.14177081239989789</c:v>
                </c:pt>
                <c:pt idx="81">
                  <c:v>0.11340000716814004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162-439D-BE56-66A0CF7E6C81}"/>
            </c:ext>
          </c:extLst>
        </c:ser>
        <c:ser>
          <c:idx val="7"/>
          <c:order val="7"/>
          <c:tx>
            <c:strRef>
              <c:f>'Ac227 Dose 1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3.8724013581378823E-5</c:v>
                </c:pt>
                <c:pt idx="2">
                  <c:v>9.2064060780485535E-5</c:v>
                </c:pt>
                <c:pt idx="3">
                  <c:v>1.2008276236503946E-4</c:v>
                </c:pt>
                <c:pt idx="4">
                  <c:v>1.4497257269360702E-4</c:v>
                </c:pt>
                <c:pt idx="5">
                  <c:v>1.8649396748223474E-4</c:v>
                </c:pt>
                <c:pt idx="6">
                  <c:v>2.3716648514042631E-4</c:v>
                </c:pt>
                <c:pt idx="7">
                  <c:v>2.7903259081893687E-4</c:v>
                </c:pt>
                <c:pt idx="8">
                  <c:v>3.1837341455619444E-4</c:v>
                </c:pt>
                <c:pt idx="9">
                  <c:v>3.552701968134788E-4</c:v>
                </c:pt>
                <c:pt idx="10">
                  <c:v>3.9034667692238947E-4</c:v>
                </c:pt>
                <c:pt idx="11">
                  <c:v>4.2461178140818027E-4</c:v>
                </c:pt>
                <c:pt idx="12">
                  <c:v>4.5877528241891857E-4</c:v>
                </c:pt>
                <c:pt idx="13">
                  <c:v>5.0262894491430519E-4</c:v>
                </c:pt>
                <c:pt idx="14">
                  <c:v>5.5463793181143798E-4</c:v>
                </c:pt>
                <c:pt idx="15">
                  <c:v>6.0170192919584153E-4</c:v>
                </c:pt>
                <c:pt idx="16">
                  <c:v>6.5224250318914935E-4</c:v>
                </c:pt>
                <c:pt idx="17">
                  <c:v>7.0346338201544107E-4</c:v>
                </c:pt>
                <c:pt idx="18">
                  <c:v>7.4785124192073183E-4</c:v>
                </c:pt>
                <c:pt idx="19">
                  <c:v>7.8753953206950832E-4</c:v>
                </c:pt>
                <c:pt idx="20">
                  <c:v>8.2279212235437959E-4</c:v>
                </c:pt>
                <c:pt idx="21">
                  <c:v>8.5393249175046571E-4</c:v>
                </c:pt>
                <c:pt idx="22">
                  <c:v>8.8133802188885408E-4</c:v>
                </c:pt>
                <c:pt idx="23">
                  <c:v>9.0543445743626919E-4</c:v>
                </c:pt>
                <c:pt idx="24">
                  <c:v>9.2669059348682108E-4</c:v>
                </c:pt>
                <c:pt idx="25">
                  <c:v>9.4561322599578338E-4</c:v>
                </c:pt>
                <c:pt idx="26">
                  <c:v>9.6274239268500186E-4</c:v>
                </c:pt>
                <c:pt idx="27">
                  <c:v>9.7864692634721997E-4</c:v>
                </c:pt>
                <c:pt idx="28">
                  <c:v>9.9392032824610252E-4</c:v>
                </c:pt>
                <c:pt idx="29">
                  <c:v>1.0091769654221251E-3</c:v>
                </c:pt>
                <c:pt idx="30">
                  <c:v>1.0250485889086087E-3</c:v>
                </c:pt>
                <c:pt idx="31">
                  <c:v>1.0421811653454857E-3</c:v>
                </c:pt>
                <c:pt idx="32">
                  <c:v>1.0612320114594968E-3</c:v>
                </c:pt>
                <c:pt idx="33">
                  <c:v>1.0818789207269043E-3</c:v>
                </c:pt>
                <c:pt idx="34">
                  <c:v>1.1026346211257668E-3</c:v>
                </c:pt>
                <c:pt idx="35">
                  <c:v>1.1227281824040052E-3</c:v>
                </c:pt>
                <c:pt idx="36">
                  <c:v>1.142284873743619E-3</c:v>
                </c:pt>
                <c:pt idx="37">
                  <c:v>1.1614283590482611E-3</c:v>
                </c:pt>
                <c:pt idx="38">
                  <c:v>1.1802802769678845E-3</c:v>
                </c:pt>
                <c:pt idx="39">
                  <c:v>1.1989598903970181E-3</c:v>
                </c:pt>
                <c:pt idx="40">
                  <c:v>1.2175837992885138E-3</c:v>
                </c:pt>
                <c:pt idx="41">
                  <c:v>1.2362657091134694E-3</c:v>
                </c:pt>
                <c:pt idx="42">
                  <c:v>1.2551162489128523E-3</c:v>
                </c:pt>
                <c:pt idx="43">
                  <c:v>1.2742428330210739E-3</c:v>
                </c:pt>
                <c:pt idx="44">
                  <c:v>1.2937495610737993E-3</c:v>
                </c:pt>
                <c:pt idx="45">
                  <c:v>1.3132430265063485E-3</c:v>
                </c:pt>
                <c:pt idx="46">
                  <c:v>1.3338087792468952E-3</c:v>
                </c:pt>
                <c:pt idx="47">
                  <c:v>1.3555406874156118E-3</c:v>
                </c:pt>
                <c:pt idx="48">
                  <c:v>1.3775409462280621E-3</c:v>
                </c:pt>
                <c:pt idx="49">
                  <c:v>1.4106089957281176E-3</c:v>
                </c:pt>
                <c:pt idx="50">
                  <c:v>1.4544685365753356E-3</c:v>
                </c:pt>
                <c:pt idx="51">
                  <c:v>1.4985761945555858E-3</c:v>
                </c:pt>
                <c:pt idx="52">
                  <c:v>1.5429198305446591E-3</c:v>
                </c:pt>
                <c:pt idx="53">
                  <c:v>1.655100495777736E-3</c:v>
                </c:pt>
                <c:pt idx="54">
                  <c:v>1.8363947841958726E-3</c:v>
                </c:pt>
                <c:pt idx="55">
                  <c:v>2.0201458439763893E-3</c:v>
                </c:pt>
                <c:pt idx="56">
                  <c:v>2.2057290156704359E-3</c:v>
                </c:pt>
                <c:pt idx="57">
                  <c:v>2.3916355675592279E-3</c:v>
                </c:pt>
                <c:pt idx="58">
                  <c:v>2.5792221296373212E-3</c:v>
                </c:pt>
                <c:pt idx="59">
                  <c:v>2.7680155365364303E-3</c:v>
                </c:pt>
                <c:pt idx="60">
                  <c:v>2.9557094793979293E-3</c:v>
                </c:pt>
                <c:pt idx="61">
                  <c:v>3.1437843978925433E-3</c:v>
                </c:pt>
                <c:pt idx="62">
                  <c:v>3.6942001915137514E-3</c:v>
                </c:pt>
                <c:pt idx="63">
                  <c:v>4.5775555080557213E-3</c:v>
                </c:pt>
                <c:pt idx="64">
                  <c:v>5.7502658397713619E-3</c:v>
                </c:pt>
                <c:pt idx="65">
                  <c:v>7.0812392456072347E-3</c:v>
                </c:pt>
                <c:pt idx="66">
                  <c:v>8.1091468980908285E-3</c:v>
                </c:pt>
                <c:pt idx="67">
                  <c:v>9.0046703747526866E-3</c:v>
                </c:pt>
                <c:pt idx="68">
                  <c:v>9.8515555964669745E-3</c:v>
                </c:pt>
                <c:pt idx="69">
                  <c:v>1.0403586108501062E-2</c:v>
                </c:pt>
                <c:pt idx="70">
                  <c:v>1.0619665424776159E-2</c:v>
                </c:pt>
                <c:pt idx="71">
                  <c:v>1.0693793698233051E-2</c:v>
                </c:pt>
                <c:pt idx="72">
                  <c:v>1.0709574335342848E-2</c:v>
                </c:pt>
                <c:pt idx="73">
                  <c:v>1.0701742373194385E-2</c:v>
                </c:pt>
                <c:pt idx="74">
                  <c:v>1.0684631245305196E-2</c:v>
                </c:pt>
                <c:pt idx="75">
                  <c:v>1.0652564945051738E-2</c:v>
                </c:pt>
                <c:pt idx="76">
                  <c:v>1.0600282735609749E-2</c:v>
                </c:pt>
                <c:pt idx="77">
                  <c:v>1.0404503262781433E-2</c:v>
                </c:pt>
                <c:pt idx="78">
                  <c:v>9.9227702314382878E-3</c:v>
                </c:pt>
                <c:pt idx="79">
                  <c:v>9.0321859339259729E-3</c:v>
                </c:pt>
                <c:pt idx="80">
                  <c:v>7.5065850158870344E-3</c:v>
                </c:pt>
                <c:pt idx="81">
                  <c:v>6.0043868000749052E-3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162-439D-BE56-66A0CF7E6C81}"/>
            </c:ext>
          </c:extLst>
        </c:ser>
        <c:ser>
          <c:idx val="8"/>
          <c:order val="8"/>
          <c:tx>
            <c:strRef>
              <c:f>'Ac227 Dose 1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6.1828511860046107E-5</c:v>
                </c:pt>
                <c:pt idx="2">
                  <c:v>1.3140830911830321E-4</c:v>
                </c:pt>
                <c:pt idx="3">
                  <c:v>1.4644091153660619E-4</c:v>
                </c:pt>
                <c:pt idx="4">
                  <c:v>1.5921161931411039E-4</c:v>
                </c:pt>
                <c:pt idx="5">
                  <c:v>1.9168587926236182E-4</c:v>
                </c:pt>
                <c:pt idx="6">
                  <c:v>2.4339837521503718E-4</c:v>
                </c:pt>
                <c:pt idx="7">
                  <c:v>2.9540729956807935E-4</c:v>
                </c:pt>
                <c:pt idx="8">
                  <c:v>3.4841651852578182E-4</c:v>
                </c:pt>
                <c:pt idx="9">
                  <c:v>4.0201435925994711E-4</c:v>
                </c:pt>
                <c:pt idx="10">
                  <c:v>4.5559963852396645E-4</c:v>
                </c:pt>
                <c:pt idx="11">
                  <c:v>5.0870716154318254E-4</c:v>
                </c:pt>
                <c:pt idx="12">
                  <c:v>5.6110489310776893E-4</c:v>
                </c:pt>
                <c:pt idx="13">
                  <c:v>6.2969618642778468E-4</c:v>
                </c:pt>
                <c:pt idx="14">
                  <c:v>7.1425944504552807E-4</c:v>
                </c:pt>
                <c:pt idx="15">
                  <c:v>7.9545001053499601E-4</c:v>
                </c:pt>
                <c:pt idx="16">
                  <c:v>8.8823755855196515E-4</c:v>
                </c:pt>
                <c:pt idx="17">
                  <c:v>9.8752409325288094E-4</c:v>
                </c:pt>
                <c:pt idx="18">
                  <c:v>1.0786839728185891E-3</c:v>
                </c:pt>
                <c:pt idx="19">
                  <c:v>1.165089482045403E-3</c:v>
                </c:pt>
                <c:pt idx="20">
                  <c:v>1.2463653772189671E-3</c:v>
                </c:pt>
                <c:pt idx="21">
                  <c:v>1.3222900627482559E-3</c:v>
                </c:pt>
                <c:pt idx="22">
                  <c:v>1.3927946166040672E-3</c:v>
                </c:pt>
                <c:pt idx="23">
                  <c:v>1.4579603505979061E-3</c:v>
                </c:pt>
                <c:pt idx="24">
                  <c:v>1.5180151666982424E-3</c:v>
                </c:pt>
                <c:pt idx="25">
                  <c:v>1.5733289338286877E-3</c:v>
                </c:pt>
                <c:pt idx="26">
                  <c:v>1.624408092574308E-3</c:v>
                </c:pt>
                <c:pt idx="27">
                  <c:v>1.6718896802903858E-3</c:v>
                </c:pt>
                <c:pt idx="28">
                  <c:v>1.7165349380420119E-3</c:v>
                </c:pt>
                <c:pt idx="29">
                  <c:v>1.7592226445336014E-3</c:v>
                </c:pt>
                <c:pt idx="30">
                  <c:v>1.8009423002777591E-3</c:v>
                </c:pt>
                <c:pt idx="31">
                  <c:v>1.8427872664842913E-3</c:v>
                </c:pt>
                <c:pt idx="32">
                  <c:v>1.8859479467680383E-3</c:v>
                </c:pt>
                <c:pt idx="33">
                  <c:v>1.9304229848949089E-3</c:v>
                </c:pt>
                <c:pt idx="34">
                  <c:v>1.974592783775759E-3</c:v>
                </c:pt>
                <c:pt idx="35">
                  <c:v>2.0175399994283843E-3</c:v>
                </c:pt>
                <c:pt idx="36">
                  <c:v>2.0594288970126533E-3</c:v>
                </c:pt>
                <c:pt idx="37">
                  <c:v>2.1004227782420257E-3</c:v>
                </c:pt>
                <c:pt idx="38">
                  <c:v>2.1406832974047987E-3</c:v>
                </c:pt>
                <c:pt idx="39">
                  <c:v>2.1803698787623408E-3</c:v>
                </c:pt>
                <c:pt idx="40">
                  <c:v>2.2196392273859584E-3</c:v>
                </c:pt>
                <c:pt idx="41">
                  <c:v>2.2586449224949873E-3</c:v>
                </c:pt>
                <c:pt idx="42">
                  <c:v>2.2975370849886421E-3</c:v>
                </c:pt>
                <c:pt idx="43">
                  <c:v>2.336462110843865E-3</c:v>
                </c:pt>
                <c:pt idx="44">
                  <c:v>2.3755624627605338E-3</c:v>
                </c:pt>
                <c:pt idx="45">
                  <c:v>2.4140677450114195E-3</c:v>
                </c:pt>
                <c:pt idx="46">
                  <c:v>2.4539296650030263E-3</c:v>
                </c:pt>
                <c:pt idx="47">
                  <c:v>2.495278117867756E-3</c:v>
                </c:pt>
                <c:pt idx="48">
                  <c:v>2.536421147899768E-3</c:v>
                </c:pt>
                <c:pt idx="49">
                  <c:v>2.5974476228675259E-3</c:v>
                </c:pt>
                <c:pt idx="50">
                  <c:v>2.6782090957197975E-3</c:v>
                </c:pt>
                <c:pt idx="51">
                  <c:v>2.7594274430563104E-3</c:v>
                </c:pt>
                <c:pt idx="52">
                  <c:v>2.8410803123049347E-3</c:v>
                </c:pt>
                <c:pt idx="53">
                  <c:v>3.0476459893449782E-3</c:v>
                </c:pt>
                <c:pt idx="54">
                  <c:v>3.3814751510171533E-3</c:v>
                </c:pt>
                <c:pt idx="55">
                  <c:v>3.719828128257266E-3</c:v>
                </c:pt>
                <c:pt idx="56">
                  <c:v>4.0615546943154239E-3</c:v>
                </c:pt>
                <c:pt idx="57">
                  <c:v>4.4038767217102585E-3</c:v>
                </c:pt>
                <c:pt idx="58">
                  <c:v>4.7492922629603224E-3</c:v>
                </c:pt>
                <c:pt idx="59">
                  <c:v>5.0969300473840832E-3</c:v>
                </c:pt>
                <c:pt idx="60">
                  <c:v>5.4425433159713777E-3</c:v>
                </c:pt>
                <c:pt idx="61">
                  <c:v>5.7888581001846193E-3</c:v>
                </c:pt>
                <c:pt idx="62">
                  <c:v>6.8023750982044631E-3</c:v>
                </c:pt>
                <c:pt idx="63">
                  <c:v>8.4289556559975082E-3</c:v>
                </c:pt>
                <c:pt idx="64">
                  <c:v>1.0588344737345804E-2</c:v>
                </c:pt>
                <c:pt idx="65">
                  <c:v>1.3039154082499456E-2</c:v>
                </c:pt>
                <c:pt idx="66">
                  <c:v>1.49319084152426E-2</c:v>
                </c:pt>
                <c:pt idx="67">
                  <c:v>1.658089501090567E-2</c:v>
                </c:pt>
                <c:pt idx="68">
                  <c:v>1.8140320771442495E-2</c:v>
                </c:pt>
                <c:pt idx="69">
                  <c:v>1.9156811057252112E-2</c:v>
                </c:pt>
                <c:pt idx="70">
                  <c:v>1.9554692190939263E-2</c:v>
                </c:pt>
                <c:pt idx="71">
                  <c:v>1.9691189482719598E-2</c:v>
                </c:pt>
                <c:pt idx="72">
                  <c:v>1.9720247413352616E-2</c:v>
                </c:pt>
                <c:pt idx="73">
                  <c:v>1.9705825903546203E-2</c:v>
                </c:pt>
                <c:pt idx="74">
                  <c:v>1.9674318052260012E-2</c:v>
                </c:pt>
                <c:pt idx="75">
                  <c:v>1.9615272253162081E-2</c:v>
                </c:pt>
                <c:pt idx="76">
                  <c:v>1.9519001563662292E-2</c:v>
                </c:pt>
                <c:pt idx="77">
                  <c:v>1.9158499874077018E-2</c:v>
                </c:pt>
                <c:pt idx="78">
                  <c:v>1.827145298800981E-2</c:v>
                </c:pt>
                <c:pt idx="79">
                  <c:v>1.6631561229526821E-2</c:v>
                </c:pt>
                <c:pt idx="80">
                  <c:v>1.3822371376062619E-2</c:v>
                </c:pt>
                <c:pt idx="81">
                  <c:v>1.1056274465754022E-2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162-439D-BE56-66A0CF7E6C81}"/>
            </c:ext>
          </c:extLst>
        </c:ser>
        <c:ser>
          <c:idx val="9"/>
          <c:order val="9"/>
          <c:tx>
            <c:strRef>
              <c:f>'Ac227 Dose 1 nCi R power'!$N$384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power'!$N$385:$N$466</c:f>
              <c:numCache>
                <c:formatCode>0.00E+00</c:formatCode>
                <c:ptCount val="82"/>
                <c:pt idx="0">
                  <c:v>0</c:v>
                </c:pt>
                <c:pt idx="1">
                  <c:v>5.1413560055135261E-5</c:v>
                </c:pt>
                <c:pt idx="2">
                  <c:v>1.942219287222836E-4</c:v>
                </c:pt>
                <c:pt idx="3">
                  <c:v>3.7257066163607163E-4</c:v>
                </c:pt>
                <c:pt idx="4">
                  <c:v>5.3979490123958515E-4</c:v>
                </c:pt>
                <c:pt idx="5">
                  <c:v>7.7751861380001997E-4</c:v>
                </c:pt>
                <c:pt idx="6">
                  <c:v>1.029720009515745E-3</c:v>
                </c:pt>
                <c:pt idx="7">
                  <c:v>1.2278419655071431E-3</c:v>
                </c:pt>
                <c:pt idx="8">
                  <c:v>1.4268642858287336E-3</c:v>
                </c:pt>
                <c:pt idx="9">
                  <c:v>1.6263439225515798E-3</c:v>
                </c:pt>
                <c:pt idx="10">
                  <c:v>1.8255715259521807E-3</c:v>
                </c:pt>
                <c:pt idx="11">
                  <c:v>2.0240938499388053E-3</c:v>
                </c:pt>
                <c:pt idx="12">
                  <c:v>2.2213019537164528E-3</c:v>
                </c:pt>
                <c:pt idx="13">
                  <c:v>2.478628232633041E-3</c:v>
                </c:pt>
                <c:pt idx="14">
                  <c:v>2.7932626991462122E-3</c:v>
                </c:pt>
                <c:pt idx="15">
                  <c:v>3.0916498287543617E-3</c:v>
                </c:pt>
                <c:pt idx="16">
                  <c:v>3.4282101959063737E-3</c:v>
                </c:pt>
                <c:pt idx="17">
                  <c:v>3.7841317559046744E-3</c:v>
                </c:pt>
                <c:pt idx="18">
                  <c:v>4.1066582837430915E-3</c:v>
                </c:pt>
                <c:pt idx="19">
                  <c:v>4.4081722301236321E-3</c:v>
                </c:pt>
                <c:pt idx="20">
                  <c:v>4.6876767787574674E-3</c:v>
                </c:pt>
                <c:pt idx="21">
                  <c:v>4.9447124452609917E-3</c:v>
                </c:pt>
                <c:pt idx="22">
                  <c:v>5.1793483106123547E-3</c:v>
                </c:pt>
                <c:pt idx="23">
                  <c:v>5.3921688704408844E-3</c:v>
                </c:pt>
                <c:pt idx="24">
                  <c:v>5.5842573720421935E-3</c:v>
                </c:pt>
                <c:pt idx="25">
                  <c:v>5.7571763727475422E-3</c:v>
                </c:pt>
                <c:pt idx="26">
                  <c:v>5.9129461917253037E-3</c:v>
                </c:pt>
                <c:pt idx="27">
                  <c:v>6.0540218751840031E-3</c:v>
                </c:pt>
                <c:pt idx="28">
                  <c:v>6.1832691843441761E-3</c:v>
                </c:pt>
                <c:pt idx="29">
                  <c:v>6.3039400609548957E-3</c:v>
                </c:pt>
                <c:pt idx="30">
                  <c:v>6.4196479502645282E-3</c:v>
                </c:pt>
                <c:pt idx="31">
                  <c:v>6.5343432985031698E-3</c:v>
                </c:pt>
                <c:pt idx="32">
                  <c:v>6.6522894878540961E-3</c:v>
                </c:pt>
                <c:pt idx="33">
                  <c:v>6.773176984314391E-3</c:v>
                </c:pt>
                <c:pt idx="34">
                  <c:v>6.8906390707065748E-3</c:v>
                </c:pt>
                <c:pt idx="35">
                  <c:v>7.0011385318042192E-3</c:v>
                </c:pt>
                <c:pt idx="36">
                  <c:v>7.1053010579833122E-3</c:v>
                </c:pt>
                <c:pt idx="37">
                  <c:v>7.2037501652759224E-3</c:v>
                </c:pt>
                <c:pt idx="38">
                  <c:v>7.2971044172721201E-3</c:v>
                </c:pt>
                <c:pt idx="39">
                  <c:v>7.3859750470750577E-3</c:v>
                </c:pt>
                <c:pt idx="40">
                  <c:v>7.470963947838174E-3</c:v>
                </c:pt>
                <c:pt idx="41">
                  <c:v>7.5526619901272532E-3</c:v>
                </c:pt>
                <c:pt idx="42">
                  <c:v>7.6316476336209726E-3</c:v>
                </c:pt>
                <c:pt idx="43">
                  <c:v>7.7084858007835698E-3</c:v>
                </c:pt>
                <c:pt idx="44">
                  <c:v>7.7837269828078537E-3</c:v>
                </c:pt>
                <c:pt idx="45">
                  <c:v>7.8549598604134782E-3</c:v>
                </c:pt>
                <c:pt idx="46">
                  <c:v>7.9285975602354196E-3</c:v>
                </c:pt>
                <c:pt idx="47">
                  <c:v>8.0051438458859994E-3</c:v>
                </c:pt>
                <c:pt idx="48">
                  <c:v>8.0791929050864127E-3</c:v>
                </c:pt>
                <c:pt idx="49">
                  <c:v>8.2441849380410718E-3</c:v>
                </c:pt>
                <c:pt idx="50">
                  <c:v>8.5005183140063889E-3</c:v>
                </c:pt>
                <c:pt idx="51">
                  <c:v>8.7583017895650102E-3</c:v>
                </c:pt>
                <c:pt idx="52">
                  <c:v>9.0174644186324596E-3</c:v>
                </c:pt>
                <c:pt idx="53">
                  <c:v>9.6730948261052139E-3</c:v>
                </c:pt>
                <c:pt idx="54">
                  <c:v>1.0732653957271953E-2</c:v>
                </c:pt>
                <c:pt idx="55">
                  <c:v>1.1806571480823322E-2</c:v>
                </c:pt>
                <c:pt idx="56">
                  <c:v>1.2891196627456684E-2</c:v>
                </c:pt>
                <c:pt idx="57">
                  <c:v>1.3977711742280276E-2</c:v>
                </c:pt>
                <c:pt idx="58">
                  <c:v>1.5074045534526419E-2</c:v>
                </c:pt>
                <c:pt idx="59">
                  <c:v>1.6177432629229934E-2</c:v>
                </c:pt>
                <c:pt idx="60">
                  <c:v>1.7274393999380272E-2</c:v>
                </c:pt>
                <c:pt idx="61">
                  <c:v>1.8373581949387825E-2</c:v>
                </c:pt>
                <c:pt idx="62">
                  <c:v>2.1590440490042204E-2</c:v>
                </c:pt>
                <c:pt idx="63">
                  <c:v>2.67531359057302E-2</c:v>
                </c:pt>
                <c:pt idx="64">
                  <c:v>3.3606942228172419E-2</c:v>
                </c:pt>
                <c:pt idx="65">
                  <c:v>4.1385703698257524E-2</c:v>
                </c:pt>
                <c:pt idx="66">
                  <c:v>4.7393223012231714E-2</c:v>
                </c:pt>
                <c:pt idx="67">
                  <c:v>5.2627034210314311E-2</c:v>
                </c:pt>
                <c:pt idx="68">
                  <c:v>5.7576583242151202E-2</c:v>
                </c:pt>
                <c:pt idx="69">
                  <c:v>6.0802878867964517E-2</c:v>
                </c:pt>
                <c:pt idx="70">
                  <c:v>6.2065736151628637E-2</c:v>
                </c:pt>
                <c:pt idx="71">
                  <c:v>6.2498972574597023E-2</c:v>
                </c:pt>
                <c:pt idx="72">
                  <c:v>6.2591201173143651E-2</c:v>
                </c:pt>
                <c:pt idx="73">
                  <c:v>6.2545427932950814E-2</c:v>
                </c:pt>
                <c:pt idx="74">
                  <c:v>6.244542339360349E-2</c:v>
                </c:pt>
                <c:pt idx="75">
                  <c:v>6.2258014614580519E-2</c:v>
                </c:pt>
                <c:pt idx="76">
                  <c:v>6.1952455664570638E-2</c:v>
                </c:pt>
                <c:pt idx="77">
                  <c:v>6.0808239098564913E-2</c:v>
                </c:pt>
                <c:pt idx="78">
                  <c:v>5.799279115148441E-2</c:v>
                </c:pt>
                <c:pt idx="79">
                  <c:v>5.2787846568086848E-2</c:v>
                </c:pt>
                <c:pt idx="80">
                  <c:v>4.3871601068414437E-2</c:v>
                </c:pt>
                <c:pt idx="81">
                  <c:v>3.509213068203848E-2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162-439D-BE56-66A0CF7E6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908416"/>
        <c:axId val="675908992"/>
      </c:scatterChart>
      <c:valAx>
        <c:axId val="675908416"/>
        <c:scaling>
          <c:logBase val="10"/>
          <c:orientation val="minMax"/>
          <c:max val="1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08992"/>
        <c:crossesAt val="1.0000000000000005E-7"/>
        <c:crossBetween val="midCat"/>
        <c:majorUnit val="10"/>
      </c:valAx>
      <c:valAx>
        <c:axId val="675908992"/>
        <c:scaling>
          <c:logBase val="10"/>
          <c:orientation val="minMax"/>
          <c:max val="100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08416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power'!$E$475:$E$555</c:f>
              <c:numCache>
                <c:formatCode>0.00E+00</c:formatCode>
                <c:ptCount val="81"/>
                <c:pt idx="0">
                  <c:v>3.1250018613040794E-3</c:v>
                </c:pt>
                <c:pt idx="1">
                  <c:v>7.8489326322166986E-3</c:v>
                </c:pt>
                <c:pt idx="2">
                  <c:v>1.1043975158463344E-2</c:v>
                </c:pt>
                <c:pt idx="3">
                  <c:v>1.3988177100980858E-2</c:v>
                </c:pt>
                <c:pt idx="4">
                  <c:v>2.6129759920008454E-2</c:v>
                </c:pt>
                <c:pt idx="5">
                  <c:v>3.4838365218213097E-2</c:v>
                </c:pt>
                <c:pt idx="6">
                  <c:v>4.1076384705168834E-2</c:v>
                </c:pt>
                <c:pt idx="7">
                  <c:v>4.5450239192653154E-2</c:v>
                </c:pt>
                <c:pt idx="8">
                  <c:v>4.8462680127487369E-2</c:v>
                </c:pt>
                <c:pt idx="9">
                  <c:v>5.0564717095019689E-2</c:v>
                </c:pt>
                <c:pt idx="10">
                  <c:v>5.2183292740700125E-2</c:v>
                </c:pt>
                <c:pt idx="11">
                  <c:v>5.3629998712673939E-2</c:v>
                </c:pt>
                <c:pt idx="12">
                  <c:v>5.5805145473370808E-2</c:v>
                </c:pt>
                <c:pt idx="13">
                  <c:v>5.781567934928665E-2</c:v>
                </c:pt>
                <c:pt idx="14">
                  <c:v>5.9669743619608681E-2</c:v>
                </c:pt>
                <c:pt idx="15">
                  <c:v>6.1978452050184596E-2</c:v>
                </c:pt>
                <c:pt idx="16">
                  <c:v>6.3849259549327034E-2</c:v>
                </c:pt>
                <c:pt idx="17">
                  <c:v>6.5517919870151237E-2</c:v>
                </c:pt>
                <c:pt idx="18">
                  <c:v>6.6998480702844337E-2</c:v>
                </c:pt>
                <c:pt idx="19">
                  <c:v>6.8304762854598133E-2</c:v>
                </c:pt>
                <c:pt idx="20">
                  <c:v>6.9450363674342958E-2</c:v>
                </c:pt>
                <c:pt idx="21">
                  <c:v>7.0448657923774499E-2</c:v>
                </c:pt>
                <c:pt idx="22">
                  <c:v>7.1312797997813912E-2</c:v>
                </c:pt>
                <c:pt idx="23">
                  <c:v>7.2055713980131789E-2</c:v>
                </c:pt>
                <c:pt idx="24">
                  <c:v>7.2690113657055522E-2</c:v>
                </c:pt>
                <c:pt idx="25">
                  <c:v>7.3228482521031896E-2</c:v>
                </c:pt>
                <c:pt idx="26">
                  <c:v>7.368308377148397E-2</c:v>
                </c:pt>
                <c:pt idx="27">
                  <c:v>7.406595831502169E-2</c:v>
                </c:pt>
                <c:pt idx="28">
                  <c:v>7.4388924765493289E-2</c:v>
                </c:pt>
                <c:pt idx="29">
                  <c:v>7.4663579443997763E-2</c:v>
                </c:pt>
                <c:pt idx="30">
                  <c:v>7.4901296378887844E-2</c:v>
                </c:pt>
                <c:pt idx="31">
                  <c:v>7.5113227305770719E-2</c:v>
                </c:pt>
                <c:pt idx="32">
                  <c:v>7.5307847172724401E-2</c:v>
                </c:pt>
                <c:pt idx="33">
                  <c:v>7.5488573743095741E-2</c:v>
                </c:pt>
                <c:pt idx="34">
                  <c:v>7.5656333236656909E-2</c:v>
                </c:pt>
                <c:pt idx="35">
                  <c:v>7.5812051873180047E-2</c:v>
                </c:pt>
                <c:pt idx="36">
                  <c:v>7.5956655872437315E-2</c:v>
                </c:pt>
                <c:pt idx="37">
                  <c:v>7.6091071454200868E-2</c:v>
                </c:pt>
                <c:pt idx="38">
                  <c:v>7.6216224838242863E-2</c:v>
                </c:pt>
                <c:pt idx="39">
                  <c:v>7.6333042244335458E-2</c:v>
                </c:pt>
                <c:pt idx="40">
                  <c:v>7.6442449892250811E-2</c:v>
                </c:pt>
                <c:pt idx="41">
                  <c:v>7.6545374001761063E-2</c:v>
                </c:pt>
                <c:pt idx="42">
                  <c:v>7.6642740792638386E-2</c:v>
                </c:pt>
                <c:pt idx="43">
                  <c:v>7.6735476484654924E-2</c:v>
                </c:pt>
                <c:pt idx="44">
                  <c:v>7.6824507297582847E-2</c:v>
                </c:pt>
                <c:pt idx="45">
                  <c:v>7.6910759451194299E-2</c:v>
                </c:pt>
                <c:pt idx="46">
                  <c:v>7.6995159165261437E-2</c:v>
                </c:pt>
                <c:pt idx="47">
                  <c:v>7.7078632659556418E-2</c:v>
                </c:pt>
                <c:pt idx="48">
                  <c:v>7.7161156013607832E-2</c:v>
                </c:pt>
                <c:pt idx="49">
                  <c:v>7.7242254602725713E-2</c:v>
                </c:pt>
                <c:pt idx="50">
                  <c:v>7.7321953024768353E-2</c:v>
                </c:pt>
                <c:pt idx="51">
                  <c:v>7.7400275453619119E-2</c:v>
                </c:pt>
                <c:pt idx="52">
                  <c:v>7.7700387985425667E-2</c:v>
                </c:pt>
                <c:pt idx="53">
                  <c:v>7.798030534102432E-2</c:v>
                </c:pt>
                <c:pt idx="54">
                  <c:v>7.8241386494467047E-2</c:v>
                </c:pt>
                <c:pt idx="55">
                  <c:v>7.8484898971759587E-2</c:v>
                </c:pt>
                <c:pt idx="56">
                  <c:v>7.8712101388009797E-2</c:v>
                </c:pt>
                <c:pt idx="57">
                  <c:v>7.8924020036455156E-2</c:v>
                </c:pt>
                <c:pt idx="58">
                  <c:v>7.9121607009045802E-2</c:v>
                </c:pt>
                <c:pt idx="59">
                  <c:v>7.9305897956651009E-2</c:v>
                </c:pt>
                <c:pt idx="60">
                  <c:v>7.9477729828458743E-2</c:v>
                </c:pt>
                <c:pt idx="61">
                  <c:v>8.0184770018720791E-2</c:v>
                </c:pt>
                <c:pt idx="62">
                  <c:v>8.0683996709458111E-2</c:v>
                </c:pt>
                <c:pt idx="63">
                  <c:v>8.1302970810331068E-2</c:v>
                </c:pt>
                <c:pt idx="64">
                  <c:v>8.1611094780719207E-2</c:v>
                </c:pt>
                <c:pt idx="65">
                  <c:v>8.1764656538563921E-2</c:v>
                </c:pt>
                <c:pt idx="66">
                  <c:v>8.1868290927381543E-2</c:v>
                </c:pt>
                <c:pt idx="67">
                  <c:v>8.1921157610077719E-2</c:v>
                </c:pt>
                <c:pt idx="68">
                  <c:v>8.1930414205364205E-2</c:v>
                </c:pt>
                <c:pt idx="69">
                  <c:v>8.1932040744035817E-2</c:v>
                </c:pt>
                <c:pt idx="70">
                  <c:v>8.193232611021696E-2</c:v>
                </c:pt>
                <c:pt idx="71">
                  <c:v>8.1932375825485529E-2</c:v>
                </c:pt>
                <c:pt idx="72">
                  <c:v>8.1932384565036986E-2</c:v>
                </c:pt>
                <c:pt idx="73">
                  <c:v>8.1932386091326637E-2</c:v>
                </c:pt>
                <c:pt idx="74">
                  <c:v>8.1932386565850016E-2</c:v>
                </c:pt>
                <c:pt idx="75">
                  <c:v>8.1932386584547268E-2</c:v>
                </c:pt>
                <c:pt idx="76">
                  <c:v>8.1932386585646375E-2</c:v>
                </c:pt>
                <c:pt idx="77">
                  <c:v>8.1932386585646375E-2</c:v>
                </c:pt>
                <c:pt idx="78">
                  <c:v>8.1932386585646375E-2</c:v>
                </c:pt>
                <c:pt idx="79">
                  <c:v>8.1932386585646375E-2</c:v>
                </c:pt>
                <c:pt idx="80">
                  <c:v>8.1932386585646375E-2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C5-4B96-989C-9FE84E14C60D}"/>
            </c:ext>
          </c:extLst>
        </c:ser>
        <c:ser>
          <c:idx val="1"/>
          <c:order val="1"/>
          <c:tx>
            <c:strRef>
              <c:f>'Ac225 Dose 200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power'!$F$475:$F$555</c:f>
              <c:numCache>
                <c:formatCode>0.00E+00</c:formatCode>
                <c:ptCount val="81"/>
                <c:pt idx="0">
                  <c:v>2.163525971780063E-3</c:v>
                </c:pt>
                <c:pt idx="1">
                  <c:v>5.4434979791926144E-3</c:v>
                </c:pt>
                <c:pt idx="2">
                  <c:v>7.6743028034314369E-3</c:v>
                </c:pt>
                <c:pt idx="3">
                  <c:v>9.7408206636550847E-3</c:v>
                </c:pt>
                <c:pt idx="4">
                  <c:v>1.8459449738292832E-2</c:v>
                </c:pt>
                <c:pt idx="5">
                  <c:v>2.5073300196485949E-2</c:v>
                </c:pt>
                <c:pt idx="6">
                  <c:v>3.019832044161401E-2</c:v>
                </c:pt>
                <c:pt idx="7">
                  <c:v>3.4206318104660183E-2</c:v>
                </c:pt>
                <c:pt idx="8">
                  <c:v>3.7403664291278435E-2</c:v>
                </c:pt>
                <c:pt idx="9">
                  <c:v>4.0064533800759784E-2</c:v>
                </c:pt>
                <c:pt idx="10">
                  <c:v>4.2450022971847162E-2</c:v>
                </c:pt>
                <c:pt idx="11">
                  <c:v>4.4751892541766529E-2</c:v>
                </c:pt>
                <c:pt idx="12">
                  <c:v>4.8396907950928998E-2</c:v>
                </c:pt>
                <c:pt idx="13">
                  <c:v>5.2000804904849381E-2</c:v>
                </c:pt>
                <c:pt idx="14">
                  <c:v>5.5569240095347902E-2</c:v>
                </c:pt>
                <c:pt idx="15">
                  <c:v>6.0426758973957703E-2</c:v>
                </c:pt>
                <c:pt idx="16">
                  <c:v>6.4800485343592312E-2</c:v>
                </c:pt>
                <c:pt idx="17">
                  <c:v>6.9140712754582098E-2</c:v>
                </c:pt>
                <c:pt idx="18">
                  <c:v>7.3452590445964389E-2</c:v>
                </c:pt>
                <c:pt idx="19">
                  <c:v>7.7740116935748962E-2</c:v>
                </c:pt>
                <c:pt idx="20">
                  <c:v>8.2006146733477739E-2</c:v>
                </c:pt>
                <c:pt idx="21">
                  <c:v>8.6252392219735005E-2</c:v>
                </c:pt>
                <c:pt idx="22">
                  <c:v>9.0479424173129916E-2</c:v>
                </c:pt>
                <c:pt idx="23">
                  <c:v>9.4686671918272486E-2</c:v>
                </c:pt>
                <c:pt idx="24">
                  <c:v>9.887242336736933E-2</c:v>
                </c:pt>
                <c:pt idx="25">
                  <c:v>0.10303382503192424</c:v>
                </c:pt>
                <c:pt idx="26">
                  <c:v>0.10716688202603236</c:v>
                </c:pt>
                <c:pt idx="27">
                  <c:v>0.11126645806730782</c:v>
                </c:pt>
                <c:pt idx="28">
                  <c:v>0.11532627547714501</c:v>
                </c:pt>
                <c:pt idx="29">
                  <c:v>0.11933891518079211</c:v>
                </c:pt>
                <c:pt idx="30">
                  <c:v>0.12329581670737179</c:v>
                </c:pt>
                <c:pt idx="31">
                  <c:v>0.12718727818988707</c:v>
                </c:pt>
                <c:pt idx="32">
                  <c:v>0.13100383612776323</c:v>
                </c:pt>
                <c:pt idx="33">
                  <c:v>0.13473808202395426</c:v>
                </c:pt>
                <c:pt idx="34">
                  <c:v>0.13838393793425108</c:v>
                </c:pt>
                <c:pt idx="35">
                  <c:v>0.14193549514202403</c:v>
                </c:pt>
                <c:pt idx="36">
                  <c:v>0.14538701415822297</c:v>
                </c:pt>
                <c:pt idx="37">
                  <c:v>0.14873292472137728</c:v>
                </c:pt>
                <c:pt idx="38">
                  <c:v>0.15196782579759577</c:v>
                </c:pt>
                <c:pt idx="39">
                  <c:v>0.15508648558056676</c:v>
                </c:pt>
                <c:pt idx="40">
                  <c:v>0.15808384149155807</c:v>
                </c:pt>
                <c:pt idx="41">
                  <c:v>0.16095500017941702</c:v>
                </c:pt>
                <c:pt idx="42">
                  <c:v>0.16369523752057039</c:v>
                </c:pt>
                <c:pt idx="43">
                  <c:v>0.16629999861902445</c:v>
                </c:pt>
                <c:pt idx="44">
                  <c:v>0.16876489780636497</c:v>
                </c:pt>
                <c:pt idx="45">
                  <c:v>0.17108571864175723</c:v>
                </c:pt>
                <c:pt idx="46">
                  <c:v>0.17325841391194594</c:v>
                </c:pt>
                <c:pt idx="47">
                  <c:v>0.17527910563125534</c:v>
                </c:pt>
                <c:pt idx="48">
                  <c:v>0.17720606790008492</c:v>
                </c:pt>
                <c:pt idx="49">
                  <c:v>0.17909976118342008</c:v>
                </c:pt>
                <c:pt idx="50">
                  <c:v>0.18096075985375673</c:v>
                </c:pt>
                <c:pt idx="51">
                  <c:v>0.18278962838356083</c:v>
                </c:pt>
                <c:pt idx="52">
                  <c:v>0.18979740856702015</c:v>
                </c:pt>
                <c:pt idx="53">
                  <c:v>0.19633362111956706</c:v>
                </c:pt>
                <c:pt idx="54">
                  <c:v>0.20242999877616547</c:v>
                </c:pt>
                <c:pt idx="55">
                  <c:v>0.20811613891341138</c:v>
                </c:pt>
                <c:pt idx="56">
                  <c:v>0.21342143083390547</c:v>
                </c:pt>
                <c:pt idx="57">
                  <c:v>0.21836983900647089</c:v>
                </c:pt>
                <c:pt idx="58">
                  <c:v>0.222983595262151</c:v>
                </c:pt>
                <c:pt idx="59">
                  <c:v>0.22728688257522864</c:v>
                </c:pt>
                <c:pt idx="60">
                  <c:v>0.23129924413471567</c:v>
                </c:pt>
                <c:pt idx="61">
                  <c:v>0.24780899200962803</c:v>
                </c:pt>
                <c:pt idx="62">
                  <c:v>0.2594661890261728</c:v>
                </c:pt>
                <c:pt idx="63">
                  <c:v>0.27391954894440529</c:v>
                </c:pt>
                <c:pt idx="64">
                  <c:v>0.2811144002914549</c:v>
                </c:pt>
                <c:pt idx="65">
                  <c:v>0.28470014540207561</c:v>
                </c:pt>
                <c:pt idx="66">
                  <c:v>0.28712006106474169</c:v>
                </c:pt>
                <c:pt idx="67">
                  <c:v>0.28835452498110448</c:v>
                </c:pt>
                <c:pt idx="68">
                  <c:v>0.2885706711867444</c:v>
                </c:pt>
                <c:pt idx="69">
                  <c:v>0.28860865169159672</c:v>
                </c:pt>
                <c:pt idx="70">
                  <c:v>0.28861531513699579</c:v>
                </c:pt>
                <c:pt idx="71">
                  <c:v>0.28861647601379015</c:v>
                </c:pt>
                <c:pt idx="72">
                  <c:v>0.2886166800867595</c:v>
                </c:pt>
                <c:pt idx="73">
                  <c:v>0.28861671572639869</c:v>
                </c:pt>
                <c:pt idx="74">
                  <c:v>0.28861672680676087</c:v>
                </c:pt>
                <c:pt idx="75">
                  <c:v>0.28861672724335119</c:v>
                </c:pt>
                <c:pt idx="76">
                  <c:v>0.28861672726901599</c:v>
                </c:pt>
                <c:pt idx="77">
                  <c:v>0.28861672726901599</c:v>
                </c:pt>
                <c:pt idx="78">
                  <c:v>0.28861672726901599</c:v>
                </c:pt>
                <c:pt idx="79">
                  <c:v>0.28861672726901599</c:v>
                </c:pt>
                <c:pt idx="80">
                  <c:v>0.28861672726901599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C5-4B96-989C-9FE84E14C60D}"/>
            </c:ext>
          </c:extLst>
        </c:ser>
        <c:ser>
          <c:idx val="2"/>
          <c:order val="2"/>
          <c:tx>
            <c:strRef>
              <c:f>'Ac225 Dose 200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power'!$G$475:$G$555</c:f>
              <c:numCache>
                <c:formatCode>0.00E+00</c:formatCode>
                <c:ptCount val="81"/>
                <c:pt idx="0">
                  <c:v>1.2116971899071047E-3</c:v>
                </c:pt>
                <c:pt idx="1">
                  <c:v>3.0326808648716494E-3</c:v>
                </c:pt>
                <c:pt idx="2">
                  <c:v>4.248625627886385E-3</c:v>
                </c:pt>
                <c:pt idx="3">
                  <c:v>5.3564226895802475E-3</c:v>
                </c:pt>
                <c:pt idx="4">
                  <c:v>1.0122446265456237E-2</c:v>
                </c:pt>
                <c:pt idx="5">
                  <c:v>1.4058635216085118E-2</c:v>
                </c:pt>
                <c:pt idx="6">
                  <c:v>1.7494644735163149E-2</c:v>
                </c:pt>
                <c:pt idx="7">
                  <c:v>2.0569278585902198E-2</c:v>
                </c:pt>
                <c:pt idx="8">
                  <c:v>2.33834962794605E-2</c:v>
                </c:pt>
                <c:pt idx="9">
                  <c:v>2.6014352235623643E-2</c:v>
                </c:pt>
                <c:pt idx="10">
                  <c:v>2.8524493352221333E-2</c:v>
                </c:pt>
                <c:pt idx="11">
                  <c:v>3.0954778806597937E-2</c:v>
                </c:pt>
                <c:pt idx="12">
                  <c:v>3.4708029942593685E-2</c:v>
                </c:pt>
                <c:pt idx="13">
                  <c:v>3.8301866334547512E-2</c:v>
                </c:pt>
                <c:pt idx="14">
                  <c:v>4.1743916396263743E-2</c:v>
                </c:pt>
                <c:pt idx="15">
                  <c:v>4.6242493134640641E-2</c:v>
                </c:pt>
                <c:pt idx="16">
                  <c:v>5.010937550268578E-2</c:v>
                </c:pt>
                <c:pt idx="17">
                  <c:v>5.3778053405228371E-2</c:v>
                </c:pt>
                <c:pt idx="18">
                  <c:v>5.7261751376796712E-2</c:v>
                </c:pt>
                <c:pt idx="19">
                  <c:v>6.0573685172143107E-2</c:v>
                </c:pt>
                <c:pt idx="20">
                  <c:v>6.3727068192361971E-2</c:v>
                </c:pt>
                <c:pt idx="21">
                  <c:v>6.6735113207338714E-2</c:v>
                </c:pt>
                <c:pt idx="22">
                  <c:v>6.9611032817539331E-2</c:v>
                </c:pt>
                <c:pt idx="23">
                  <c:v>7.2368039577912158E-2</c:v>
                </c:pt>
                <c:pt idx="24">
                  <c:v>7.50193460311607E-2</c:v>
                </c:pt>
                <c:pt idx="25">
                  <c:v>7.7578164716688339E-2</c:v>
                </c:pt>
                <c:pt idx="26">
                  <c:v>8.0057708173007253E-2</c:v>
                </c:pt>
                <c:pt idx="27">
                  <c:v>8.2471188938388326E-2</c:v>
                </c:pt>
                <c:pt idx="28">
                  <c:v>8.4831819551036927E-2</c:v>
                </c:pt>
                <c:pt idx="29">
                  <c:v>8.715281254914059E-2</c:v>
                </c:pt>
                <c:pt idx="30">
                  <c:v>8.9447380470881965E-2</c:v>
                </c:pt>
                <c:pt idx="31">
                  <c:v>9.1728735854442342E-2</c:v>
                </c:pt>
                <c:pt idx="32">
                  <c:v>9.4007335423164889E-2</c:v>
                </c:pt>
                <c:pt idx="33">
                  <c:v>9.6288124270717076E-2</c:v>
                </c:pt>
                <c:pt idx="34">
                  <c:v>9.8573291675928598E-2</c:v>
                </c:pt>
                <c:pt idx="35">
                  <c:v>0.10086502691762911</c:v>
                </c:pt>
                <c:pt idx="36">
                  <c:v>0.10316551927464827</c:v>
                </c:pt>
                <c:pt idx="37">
                  <c:v>0.10547695802581576</c:v>
                </c:pt>
                <c:pt idx="38">
                  <c:v>0.10780153244996123</c:v>
                </c:pt>
                <c:pt idx="39">
                  <c:v>0.11014143182591435</c:v>
                </c:pt>
                <c:pt idx="40">
                  <c:v>0.11249884543250478</c:v>
                </c:pt>
                <c:pt idx="41">
                  <c:v>0.11487596254856219</c:v>
                </c:pt>
                <c:pt idx="42">
                  <c:v>0.11727497245291625</c:v>
                </c:pt>
                <c:pt idx="43">
                  <c:v>0.11969806442439661</c:v>
                </c:pt>
                <c:pt idx="44">
                  <c:v>0.12214742774183293</c:v>
                </c:pt>
                <c:pt idx="45">
                  <c:v>0.12462525168405489</c:v>
                </c:pt>
                <c:pt idx="46">
                  <c:v>0.12713372552989216</c:v>
                </c:pt>
                <c:pt idx="47">
                  <c:v>0.12967503855817439</c:v>
                </c:pt>
                <c:pt idx="48">
                  <c:v>0.13221123416858224</c:v>
                </c:pt>
                <c:pt idx="49">
                  <c:v>0.13470364238556862</c:v>
                </c:pt>
                <c:pt idx="50">
                  <c:v>0.13715301917671333</c:v>
                </c:pt>
                <c:pt idx="51">
                  <c:v>0.13956010747954739</c:v>
                </c:pt>
                <c:pt idx="52">
                  <c:v>0.14878348544988418</c:v>
                </c:pt>
                <c:pt idx="53">
                  <c:v>0.15738620375558887</c:v>
                </c:pt>
                <c:pt idx="54">
                  <c:v>0.16541002783463785</c:v>
                </c:pt>
                <c:pt idx="55">
                  <c:v>0.17289391264625201</c:v>
                </c:pt>
                <c:pt idx="56">
                  <c:v>0.17987653929044789</c:v>
                </c:pt>
                <c:pt idx="57">
                  <c:v>0.18638944890408024</c:v>
                </c:pt>
                <c:pt idx="58">
                  <c:v>0.19246190219101209</c:v>
                </c:pt>
                <c:pt idx="59">
                  <c:v>0.19812572787680535</c:v>
                </c:pt>
                <c:pt idx="60">
                  <c:v>0.2034066479753194</c:v>
                </c:pt>
                <c:pt idx="61">
                  <c:v>0.2251361601544688</c:v>
                </c:pt>
                <c:pt idx="62">
                  <c:v>0.24047892652891284</c:v>
                </c:pt>
                <c:pt idx="63">
                  <c:v>0.25950189785181865</c:v>
                </c:pt>
                <c:pt idx="64">
                  <c:v>0.26897149188544134</c:v>
                </c:pt>
                <c:pt idx="65">
                  <c:v>0.27369091538257168</c:v>
                </c:pt>
                <c:pt idx="66">
                  <c:v>0.27687591779828524</c:v>
                </c:pt>
                <c:pt idx="67">
                  <c:v>0.27850067299797465</c:v>
                </c:pt>
                <c:pt idx="68">
                  <c:v>0.27878515654330283</c:v>
                </c:pt>
                <c:pt idx="69">
                  <c:v>0.27883514506214713</c:v>
                </c:pt>
                <c:pt idx="70">
                  <c:v>0.27884391523956298</c:v>
                </c:pt>
                <c:pt idx="71">
                  <c:v>0.2788454431421471</c:v>
                </c:pt>
                <c:pt idx="72">
                  <c:v>0.27884571173535078</c:v>
                </c:pt>
                <c:pt idx="73">
                  <c:v>0.27884575864290984</c:v>
                </c:pt>
                <c:pt idx="74">
                  <c:v>0.27884577322646781</c:v>
                </c:pt>
                <c:pt idx="75">
                  <c:v>0.2788457738010916</c:v>
                </c:pt>
                <c:pt idx="76">
                  <c:v>0.27884577383487064</c:v>
                </c:pt>
                <c:pt idx="77">
                  <c:v>0.27884577383487064</c:v>
                </c:pt>
                <c:pt idx="78">
                  <c:v>0.27884577383487064</c:v>
                </c:pt>
                <c:pt idx="79">
                  <c:v>0.27884577383487064</c:v>
                </c:pt>
                <c:pt idx="80">
                  <c:v>0.27884577383487064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C5-4B96-989C-9FE84E14C60D}"/>
            </c:ext>
          </c:extLst>
        </c:ser>
        <c:ser>
          <c:idx val="3"/>
          <c:order val="3"/>
          <c:tx>
            <c:strRef>
              <c:f>'Ac225 Dose 200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power'!$H$475:$H$555</c:f>
              <c:numCache>
                <c:formatCode>0.00E+00</c:formatCode>
                <c:ptCount val="81"/>
                <c:pt idx="0">
                  <c:v>1.6832807861853019E-3</c:v>
                </c:pt>
                <c:pt idx="1">
                  <c:v>4.2442444387154697E-3</c:v>
                </c:pt>
                <c:pt idx="2">
                  <c:v>5.9962237005730078E-3</c:v>
                </c:pt>
                <c:pt idx="3">
                  <c:v>7.6290737344910358E-3</c:v>
                </c:pt>
                <c:pt idx="4">
                  <c:v>1.5110535813361879E-2</c:v>
                </c:pt>
                <c:pt idx="5">
                  <c:v>2.2006855922270686E-2</c:v>
                </c:pt>
                <c:pt idx="6">
                  <c:v>2.8663373831703223E-2</c:v>
                </c:pt>
                <c:pt idx="7">
                  <c:v>3.517857537540045E-2</c:v>
                </c:pt>
                <c:pt idx="8">
                  <c:v>4.1604260783800522E-2</c:v>
                </c:pt>
                <c:pt idx="9">
                  <c:v>4.7959847060089114E-2</c:v>
                </c:pt>
                <c:pt idx="10">
                  <c:v>5.4245888740418184E-2</c:v>
                </c:pt>
                <c:pt idx="11">
                  <c:v>6.0451289396313231E-2</c:v>
                </c:pt>
                <c:pt idx="12">
                  <c:v>7.0182646910018034E-2</c:v>
                </c:pt>
                <c:pt idx="13">
                  <c:v>7.9639338039340951E-2</c:v>
                </c:pt>
                <c:pt idx="14">
                  <c:v>8.8783629821975948E-2</c:v>
                </c:pt>
                <c:pt idx="15">
                  <c:v>0.10078106344457712</c:v>
                </c:pt>
                <c:pt idx="16">
                  <c:v>0.11105532530272244</c:v>
                </c:pt>
                <c:pt idx="17">
                  <c:v>0.12067806138590068</c:v>
                </c:pt>
                <c:pt idx="18">
                  <c:v>0.12961408904673591</c:v>
                </c:pt>
                <c:pt idx="19">
                  <c:v>0.13783945521204699</c:v>
                </c:pt>
                <c:pt idx="20">
                  <c:v>0.14534145363295151</c:v>
                </c:pt>
                <c:pt idx="21">
                  <c:v>0.15211862952086336</c:v>
                </c:pt>
                <c:pt idx="22">
                  <c:v>0.15818078078300862</c:v>
                </c:pt>
                <c:pt idx="23">
                  <c:v>0.16354895834897473</c:v>
                </c:pt>
                <c:pt idx="24">
                  <c:v>0.16825546625626575</c:v>
                </c:pt>
                <c:pt idx="25">
                  <c:v>0.17234386167251226</c:v>
                </c:pt>
                <c:pt idx="26">
                  <c:v>0.17586895490118359</c:v>
                </c:pt>
                <c:pt idx="27">
                  <c:v>0.17889680938304239</c:v>
                </c:pt>
                <c:pt idx="28">
                  <c:v>0.18150474169651098</c:v>
                </c:pt>
                <c:pt idx="29">
                  <c:v>0.18378132155776283</c:v>
                </c:pt>
                <c:pt idx="30">
                  <c:v>0.18582637182074507</c:v>
                </c:pt>
                <c:pt idx="31">
                  <c:v>0.18775096847718398</c:v>
                </c:pt>
                <c:pt idx="32">
                  <c:v>0.18964681651352283</c:v>
                </c:pt>
                <c:pt idx="33">
                  <c:v>0.19155187472193175</c:v>
                </c:pt>
                <c:pt idx="34">
                  <c:v>0.19347535327448084</c:v>
                </c:pt>
                <c:pt idx="35">
                  <c:v>0.19542646234324018</c:v>
                </c:pt>
                <c:pt idx="36">
                  <c:v>0.19741441210027985</c:v>
                </c:pt>
                <c:pt idx="37">
                  <c:v>0.19944841271766994</c:v>
                </c:pt>
                <c:pt idx="38">
                  <c:v>0.20153767436748055</c:v>
                </c:pt>
                <c:pt idx="39">
                  <c:v>0.20369140722178172</c:v>
                </c:pt>
                <c:pt idx="40">
                  <c:v>0.20591882145264359</c:v>
                </c:pt>
                <c:pt idx="41">
                  <c:v>0.20822912723213621</c:v>
                </c:pt>
                <c:pt idx="42">
                  <c:v>0.21063153473232968</c:v>
                </c:pt>
                <c:pt idx="43">
                  <c:v>0.21313525412529405</c:v>
                </c:pt>
                <c:pt idx="44">
                  <c:v>0.21574949558309944</c:v>
                </c:pt>
                <c:pt idx="45">
                  <c:v>0.21848346927781592</c:v>
                </c:pt>
                <c:pt idx="46">
                  <c:v>0.22134638538151358</c:v>
                </c:pt>
                <c:pt idx="47">
                  <c:v>0.2243474540662625</c:v>
                </c:pt>
                <c:pt idx="48">
                  <c:v>0.22739337870870047</c:v>
                </c:pt>
                <c:pt idx="49">
                  <c:v>0.23038671549076073</c:v>
                </c:pt>
                <c:pt idx="50">
                  <c:v>0.23332837231571024</c:v>
                </c:pt>
                <c:pt idx="51">
                  <c:v>0.23621924143796513</c:v>
                </c:pt>
                <c:pt idx="52">
                  <c:v>0.24729635005335709</c:v>
                </c:pt>
                <c:pt idx="53">
                  <c:v>0.25762805773858732</c:v>
                </c:pt>
                <c:pt idx="54">
                  <c:v>0.26726452402244466</c:v>
                </c:pt>
                <c:pt idx="55">
                  <c:v>0.27625253310002401</c:v>
                </c:pt>
                <c:pt idx="56">
                  <c:v>0.28463854026651375</c:v>
                </c:pt>
                <c:pt idx="57">
                  <c:v>0.29246042585164955</c:v>
                </c:pt>
                <c:pt idx="58">
                  <c:v>0.29975333142676197</c:v>
                </c:pt>
                <c:pt idx="59">
                  <c:v>0.30655548271037547</c:v>
                </c:pt>
                <c:pt idx="60">
                  <c:v>0.31289777137170749</c:v>
                </c:pt>
                <c:pt idx="61">
                  <c:v>0.33899451893448046</c:v>
                </c:pt>
                <c:pt idx="62">
                  <c:v>0.35742090134414489</c:v>
                </c:pt>
                <c:pt idx="63">
                  <c:v>0.38026714273303813</c:v>
                </c:pt>
                <c:pt idx="64">
                  <c:v>0.39163995234698434</c:v>
                </c:pt>
                <c:pt idx="65">
                  <c:v>0.39730789383738785</c:v>
                </c:pt>
                <c:pt idx="66">
                  <c:v>0.40113302361225023</c:v>
                </c:pt>
                <c:pt idx="67">
                  <c:v>0.40308432495523588</c:v>
                </c:pt>
                <c:pt idx="68">
                  <c:v>0.40342598450133998</c:v>
                </c:pt>
                <c:pt idx="69">
                  <c:v>0.40348601980017967</c:v>
                </c:pt>
                <c:pt idx="70">
                  <c:v>0.40349655262320006</c:v>
                </c:pt>
                <c:pt idx="71">
                  <c:v>0.40349838760631934</c:v>
                </c:pt>
                <c:pt idx="72">
                  <c:v>0.40349871018185512</c:v>
                </c:pt>
                <c:pt idx="73">
                  <c:v>0.40349876651697747</c:v>
                </c:pt>
                <c:pt idx="74">
                  <c:v>0.40349878403156442</c:v>
                </c:pt>
                <c:pt idx="75">
                  <c:v>0.40349878472167711</c:v>
                </c:pt>
                <c:pt idx="76">
                  <c:v>0.4034987847622451</c:v>
                </c:pt>
                <c:pt idx="77">
                  <c:v>0.4034987847622451</c:v>
                </c:pt>
                <c:pt idx="78">
                  <c:v>0.4034987847622451</c:v>
                </c:pt>
                <c:pt idx="79">
                  <c:v>0.4034987847622451</c:v>
                </c:pt>
                <c:pt idx="80">
                  <c:v>0.4034987847622451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C5-4B96-989C-9FE84E14C60D}"/>
            </c:ext>
          </c:extLst>
        </c:ser>
        <c:ser>
          <c:idx val="4"/>
          <c:order val="4"/>
          <c:tx>
            <c:strRef>
              <c:f>'Ac225 Dose 200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power'!$I$475:$I$555</c:f>
              <c:numCache>
                <c:formatCode>0.00E+00</c:formatCode>
                <c:ptCount val="81"/>
                <c:pt idx="0">
                  <c:v>1.7854525790702942E-3</c:v>
                </c:pt>
                <c:pt idx="1">
                  <c:v>4.4969421636183275E-3</c:v>
                </c:pt>
                <c:pt idx="2">
                  <c:v>6.3451023670014926E-3</c:v>
                </c:pt>
                <c:pt idx="3">
                  <c:v>8.0622770886485794E-3</c:v>
                </c:pt>
                <c:pt idx="4">
                  <c:v>1.5978146763185978E-2</c:v>
                </c:pt>
                <c:pt idx="5">
                  <c:v>2.3424331684133437E-2</c:v>
                </c:pt>
                <c:pt idx="6">
                  <c:v>3.0793801789278152E-2</c:v>
                </c:pt>
                <c:pt idx="7">
                  <c:v>3.8192320364401074E-2</c:v>
                </c:pt>
                <c:pt idx="8">
                  <c:v>4.5666735207604725E-2</c:v>
                </c:pt>
                <c:pt idx="9">
                  <c:v>5.3218603478445627E-2</c:v>
                </c:pt>
                <c:pt idx="10">
                  <c:v>6.0818046594327747E-2</c:v>
                </c:pt>
                <c:pt idx="11">
                  <c:v>6.842241766171063E-2</c:v>
                </c:pt>
                <c:pt idx="12">
                  <c:v>8.0531296665407953E-2</c:v>
                </c:pt>
                <c:pt idx="13">
                  <c:v>9.2513897312594864E-2</c:v>
                </c:pt>
                <c:pt idx="14">
                  <c:v>0.1043053457783346</c:v>
                </c:pt>
                <c:pt idx="15">
                  <c:v>0.12009124087323708</c:v>
                </c:pt>
                <c:pt idx="16">
                  <c:v>0.13391541072582219</c:v>
                </c:pt>
                <c:pt idx="17">
                  <c:v>0.14714459841097352</c:v>
                </c:pt>
                <c:pt idx="18">
                  <c:v>0.15970586530234909</c:v>
                </c:pt>
                <c:pt idx="19">
                  <c:v>0.17154174889803067</c:v>
                </c:pt>
                <c:pt idx="20">
                  <c:v>0.18261028518188904</c:v>
                </c:pt>
                <c:pt idx="21">
                  <c:v>0.19288501476216136</c:v>
                </c:pt>
                <c:pt idx="22">
                  <c:v>0.20235498454244971</c:v>
                </c:pt>
                <c:pt idx="23">
                  <c:v>0.21102474817301278</c:v>
                </c:pt>
                <c:pt idx="24">
                  <c:v>0.21891436617168675</c:v>
                </c:pt>
                <c:pt idx="25">
                  <c:v>0.2260594059560303</c:v>
                </c:pt>
                <c:pt idx="26">
                  <c:v>0.23251094185180621</c:v>
                </c:pt>
                <c:pt idx="27">
                  <c:v>0.23833555509520229</c:v>
                </c:pt>
                <c:pt idx="28">
                  <c:v>0.24361533383340861</c:v>
                </c:pt>
                <c:pt idx="29">
                  <c:v>0.24844787312476649</c:v>
                </c:pt>
                <c:pt idx="30">
                  <c:v>0.25294627493880673</c:v>
                </c:pt>
                <c:pt idx="31">
                  <c:v>0.25723914815625937</c:v>
                </c:pt>
                <c:pt idx="32">
                  <c:v>0.26143234897222672</c:v>
                </c:pt>
                <c:pt idx="33">
                  <c:v>0.26556555232895385</c:v>
                </c:pt>
                <c:pt idx="34">
                  <c:v>0.26964275805705673</c:v>
                </c:pt>
                <c:pt idx="35">
                  <c:v>0.27366796598715143</c:v>
                </c:pt>
                <c:pt idx="36">
                  <c:v>0.277645175949854</c:v>
                </c:pt>
                <c:pt idx="37">
                  <c:v>0.28157838777578037</c:v>
                </c:pt>
                <c:pt idx="38">
                  <c:v>0.28547160129554661</c:v>
                </c:pt>
                <c:pt idx="39">
                  <c:v>0.28932881633976876</c:v>
                </c:pt>
                <c:pt idx="40">
                  <c:v>0.29315403273906276</c:v>
                </c:pt>
                <c:pt idx="41">
                  <c:v>0.29695125032404468</c:v>
                </c:pt>
                <c:pt idx="42">
                  <c:v>0.3007244689253305</c:v>
                </c:pt>
                <c:pt idx="43">
                  <c:v>0.30447768837353628</c:v>
                </c:pt>
                <c:pt idx="44">
                  <c:v>0.30821490849927802</c:v>
                </c:pt>
                <c:pt idx="45">
                  <c:v>0.31194012913317171</c:v>
                </c:pt>
                <c:pt idx="46">
                  <c:v>0.31565735010583335</c:v>
                </c:pt>
                <c:pt idx="47">
                  <c:v>0.31937057124787899</c:v>
                </c:pt>
                <c:pt idx="48">
                  <c:v>0.32305074671593847</c:v>
                </c:pt>
                <c:pt idx="49">
                  <c:v>0.32666738398906586</c:v>
                </c:pt>
                <c:pt idx="50">
                  <c:v>0.33022158002261054</c:v>
                </c:pt>
                <c:pt idx="51">
                  <c:v>0.33371441286452147</c:v>
                </c:pt>
                <c:pt idx="52">
                  <c:v>0.34709810030557608</c:v>
                </c:pt>
                <c:pt idx="53">
                  <c:v>0.35958117248556032</c:v>
                </c:pt>
                <c:pt idx="54">
                  <c:v>0.37122423361797513</c:v>
                </c:pt>
                <c:pt idx="55">
                  <c:v>0.38208380973917822</c:v>
                </c:pt>
                <c:pt idx="56">
                  <c:v>0.39221602949901591</c:v>
                </c:pt>
                <c:pt idx="57">
                  <c:v>0.40166666102263249</c:v>
                </c:pt>
                <c:pt idx="58">
                  <c:v>0.41047816338695914</c:v>
                </c:pt>
                <c:pt idx="59">
                  <c:v>0.41869672202600255</c:v>
                </c:pt>
                <c:pt idx="60">
                  <c:v>0.42635966116034174</c:v>
                </c:pt>
                <c:pt idx="61">
                  <c:v>0.45789051679562331</c:v>
                </c:pt>
                <c:pt idx="62">
                  <c:v>0.4801538123362683</c:v>
                </c:pt>
                <c:pt idx="63">
                  <c:v>0.50775731109829736</c:v>
                </c:pt>
                <c:pt idx="64">
                  <c:v>0.52149827315658914</c:v>
                </c:pt>
                <c:pt idx="65">
                  <c:v>0.52834644626525928</c:v>
                </c:pt>
                <c:pt idx="66">
                  <c:v>0.53296808022279707</c:v>
                </c:pt>
                <c:pt idx="67">
                  <c:v>0.53532569972302857</c:v>
                </c:pt>
                <c:pt idx="68">
                  <c:v>0.53573850280504909</c:v>
                </c:pt>
                <c:pt idx="69">
                  <c:v>0.53581103921351081</c:v>
                </c:pt>
                <c:pt idx="70">
                  <c:v>0.535823765279136</c:v>
                </c:pt>
                <c:pt idx="71">
                  <c:v>0.53582598235954759</c:v>
                </c:pt>
                <c:pt idx="72">
                  <c:v>0.53582637210476869</c:v>
                </c:pt>
                <c:pt idx="73">
                  <c:v>0.53582644017051539</c:v>
                </c:pt>
                <c:pt idx="74">
                  <c:v>0.53582646133215295</c:v>
                </c:pt>
                <c:pt idx="75">
                  <c:v>0.5358264621659673</c:v>
                </c:pt>
                <c:pt idx="76">
                  <c:v>0.53582646221498276</c:v>
                </c:pt>
                <c:pt idx="77">
                  <c:v>0.53582646221498276</c:v>
                </c:pt>
                <c:pt idx="78">
                  <c:v>0.53582646221498276</c:v>
                </c:pt>
                <c:pt idx="79">
                  <c:v>0.53582646221498276</c:v>
                </c:pt>
                <c:pt idx="80">
                  <c:v>0.53582646221498276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C5-4B96-989C-9FE84E14C60D}"/>
            </c:ext>
          </c:extLst>
        </c:ser>
        <c:ser>
          <c:idx val="5"/>
          <c:order val="5"/>
          <c:tx>
            <c:strRef>
              <c:f>'Ac225 Dose 200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power'!$J$475:$J$555</c:f>
              <c:numCache>
                <c:formatCode>0.00E+00</c:formatCode>
                <c:ptCount val="81"/>
                <c:pt idx="0">
                  <c:v>8.3710891547750296E-3</c:v>
                </c:pt>
                <c:pt idx="1">
                  <c:v>2.2384964438938677E-2</c:v>
                </c:pt>
                <c:pt idx="2">
                  <c:v>3.3701851726787461E-2</c:v>
                </c:pt>
                <c:pt idx="3">
                  <c:v>4.570438616882308E-2</c:v>
                </c:pt>
                <c:pt idx="4">
                  <c:v>0.1089624600425682</c:v>
                </c:pt>
                <c:pt idx="5">
                  <c:v>0.17443821811731064</c:v>
                </c:pt>
                <c:pt idx="6">
                  <c:v>0.24126357591525127</c:v>
                </c:pt>
                <c:pt idx="7">
                  <c:v>0.30939010765520447</c:v>
                </c:pt>
                <c:pt idx="8">
                  <c:v>0.37876504661545946</c:v>
                </c:pt>
                <c:pt idx="9">
                  <c:v>0.44940059675984467</c:v>
                </c:pt>
                <c:pt idx="10">
                  <c:v>0.52148420691977304</c:v>
                </c:pt>
                <c:pt idx="11">
                  <c:v>0.59525277960536849</c:v>
                </c:pt>
                <c:pt idx="12">
                  <c:v>0.71695376150975965</c:v>
                </c:pt>
                <c:pt idx="13">
                  <c:v>0.84305939529003937</c:v>
                </c:pt>
                <c:pt idx="14">
                  <c:v>0.97340479682521708</c:v>
                </c:pt>
                <c:pt idx="15">
                  <c:v>1.1591990725520978</c:v>
                </c:pt>
                <c:pt idx="16">
                  <c:v>1.3343578192931254</c:v>
                </c:pt>
                <c:pt idx="17">
                  <c:v>1.5150855282852524</c:v>
                </c:pt>
                <c:pt idx="18">
                  <c:v>1.7010113849183142</c:v>
                </c:pt>
                <c:pt idx="19">
                  <c:v>1.8917642236035463</c:v>
                </c:pt>
                <c:pt idx="20">
                  <c:v>2.0869727758422041</c:v>
                </c:pt>
                <c:pt idx="21">
                  <c:v>2.2862657430653139</c:v>
                </c:pt>
                <c:pt idx="22">
                  <c:v>2.4892718179433566</c:v>
                </c:pt>
                <c:pt idx="23">
                  <c:v>2.6956196906018537</c:v>
                </c:pt>
                <c:pt idx="24">
                  <c:v>2.9049380504289961</c:v>
                </c:pt>
                <c:pt idx="25">
                  <c:v>3.1168555865998395</c:v>
                </c:pt>
                <c:pt idx="26">
                  <c:v>3.3310009882279763</c:v>
                </c:pt>
                <c:pt idx="27">
                  <c:v>3.547002944409313</c:v>
                </c:pt>
                <c:pt idx="28">
                  <c:v>3.764490144234677</c:v>
                </c:pt>
                <c:pt idx="29">
                  <c:v>3.9830912767934401</c:v>
                </c:pt>
                <c:pt idx="30">
                  <c:v>4.2024350311745584</c:v>
                </c:pt>
                <c:pt idx="31">
                  <c:v>4.4221500964668685</c:v>
                </c:pt>
                <c:pt idx="32">
                  <c:v>4.6419482939764469</c:v>
                </c:pt>
                <c:pt idx="33">
                  <c:v>4.8617077094439072</c:v>
                </c:pt>
                <c:pt idx="34">
                  <c:v>5.0813895608271338</c:v>
                </c:pt>
                <c:pt idx="35">
                  <c:v>5.3009550660840103</c:v>
                </c:pt>
                <c:pt idx="36">
                  <c:v>5.5203654431724205</c:v>
                </c:pt>
                <c:pt idx="37">
                  <c:v>5.7395819100502479</c:v>
                </c:pt>
                <c:pt idx="38">
                  <c:v>5.9585656846753752</c:v>
                </c:pt>
                <c:pt idx="39">
                  <c:v>6.177277985005686</c:v>
                </c:pt>
                <c:pt idx="40">
                  <c:v>6.3956800289990641</c:v>
                </c:pt>
                <c:pt idx="41">
                  <c:v>6.6137330346133929</c:v>
                </c:pt>
                <c:pt idx="42">
                  <c:v>6.8313982198065561</c:v>
                </c:pt>
                <c:pt idx="43">
                  <c:v>7.0486368025364365</c:v>
                </c:pt>
                <c:pt idx="44">
                  <c:v>7.2654100007609177</c:v>
                </c:pt>
                <c:pt idx="45">
                  <c:v>7.4816790324378823</c:v>
                </c:pt>
                <c:pt idx="46">
                  <c:v>7.697405115525215</c:v>
                </c:pt>
                <c:pt idx="47">
                  <c:v>7.9125494679807984</c:v>
                </c:pt>
                <c:pt idx="48">
                  <c:v>8.1255386224910424</c:v>
                </c:pt>
                <c:pt idx="49">
                  <c:v>8.3348505212467305</c:v>
                </c:pt>
                <c:pt idx="50">
                  <c:v>8.540548650240428</c:v>
                </c:pt>
                <c:pt idx="51">
                  <c:v>8.7426954012040401</c:v>
                </c:pt>
                <c:pt idx="52">
                  <c:v>9.5172726725977519</c:v>
                </c:pt>
                <c:pt idx="53">
                  <c:v>10.239727080649965</c:v>
                </c:pt>
                <c:pt idx="54">
                  <c:v>10.913566077737707</c:v>
                </c:pt>
                <c:pt idx="55">
                  <c:v>11.542061092844769</c:v>
                </c:pt>
                <c:pt idx="56">
                  <c:v>12.128460556318648</c:v>
                </c:pt>
                <c:pt idx="57">
                  <c:v>12.675413285956923</c:v>
                </c:pt>
                <c:pt idx="58">
                  <c:v>13.185376589291623</c:v>
                </c:pt>
                <c:pt idx="59">
                  <c:v>13.661023435757267</c:v>
                </c:pt>
                <c:pt idx="60">
                  <c:v>14.104513954470757</c:v>
                </c:pt>
                <c:pt idx="61">
                  <c:v>15.929353650574791</c:v>
                </c:pt>
                <c:pt idx="62">
                  <c:v>17.217835826212458</c:v>
                </c:pt>
                <c:pt idx="63">
                  <c:v>18.815380811193616</c:v>
                </c:pt>
                <c:pt idx="64">
                  <c:v>19.610635253910747</c:v>
                </c:pt>
                <c:pt idx="65">
                  <c:v>20.006971410437693</c:v>
                </c:pt>
                <c:pt idx="66">
                  <c:v>20.274447219027557</c:v>
                </c:pt>
                <c:pt idx="67">
                  <c:v>20.410893806525717</c:v>
                </c:pt>
                <c:pt idx="68">
                  <c:v>20.434784672649318</c:v>
                </c:pt>
                <c:pt idx="69">
                  <c:v>20.43898269756513</c:v>
                </c:pt>
                <c:pt idx="70">
                  <c:v>20.439719215152749</c:v>
                </c:pt>
                <c:pt idx="71">
                  <c:v>20.439847528078705</c:v>
                </c:pt>
                <c:pt idx="72">
                  <c:v>20.439870084477398</c:v>
                </c:pt>
                <c:pt idx="73">
                  <c:v>20.439874023763984</c:v>
                </c:pt>
                <c:pt idx="74">
                  <c:v>20.439875248488001</c:v>
                </c:pt>
                <c:pt idx="75">
                  <c:v>20.439875296744784</c:v>
                </c:pt>
                <c:pt idx="76">
                  <c:v>20.439875299581541</c:v>
                </c:pt>
                <c:pt idx="77">
                  <c:v>20.439875299581541</c:v>
                </c:pt>
                <c:pt idx="78">
                  <c:v>20.439875299581541</c:v>
                </c:pt>
                <c:pt idx="79">
                  <c:v>20.439875299581541</c:v>
                </c:pt>
                <c:pt idx="80">
                  <c:v>20.439875299581541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C5-4B96-989C-9FE84E14C60D}"/>
            </c:ext>
          </c:extLst>
        </c:ser>
        <c:ser>
          <c:idx val="6"/>
          <c:order val="6"/>
          <c:tx>
            <c:strRef>
              <c:f>'Ac225 Dose 200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power'!$K$475:$K$555</c:f>
              <c:numCache>
                <c:formatCode>0.00E+00</c:formatCode>
                <c:ptCount val="81"/>
                <c:pt idx="0">
                  <c:v>2.3074085539161733E-3</c:v>
                </c:pt>
                <c:pt idx="1">
                  <c:v>6.075062165648409E-3</c:v>
                </c:pt>
                <c:pt idx="2">
                  <c:v>9.0004368007417027E-3</c:v>
                </c:pt>
                <c:pt idx="3">
                  <c:v>1.2019634892650779E-2</c:v>
                </c:pt>
                <c:pt idx="4">
                  <c:v>2.7567277602054546E-2</c:v>
                </c:pt>
                <c:pt idx="5">
                  <c:v>4.3477761947636362E-2</c:v>
                </c:pt>
                <c:pt idx="6">
                  <c:v>5.9740094982476871E-2</c:v>
                </c:pt>
                <c:pt idx="7">
                  <c:v>7.6367474669384497E-2</c:v>
                </c:pt>
                <c:pt idx="8">
                  <c:v>9.3310275349534511E-2</c:v>
                </c:pt>
                <c:pt idx="9">
                  <c:v>0.11047419715061139</c:v>
                </c:pt>
                <c:pt idx="10">
                  <c:v>0.12774700744031295</c:v>
                </c:pt>
                <c:pt idx="11">
                  <c:v>0.14503485787346337</c:v>
                </c:pt>
                <c:pt idx="12">
                  <c:v>0.17264730614071047</c:v>
                </c:pt>
                <c:pt idx="13">
                  <c:v>0.20017313352759816</c:v>
                </c:pt>
                <c:pt idx="14">
                  <c:v>0.2275756913302413</c:v>
                </c:pt>
                <c:pt idx="15">
                  <c:v>0.26498285585701409</c:v>
                </c:pt>
                <c:pt idx="16">
                  <c:v>0.29865647404007245</c:v>
                </c:pt>
                <c:pt idx="17">
                  <c:v>0.3319550011105365</c:v>
                </c:pt>
                <c:pt idx="18">
                  <c:v>0.36483334191017397</c:v>
                </c:pt>
                <c:pt idx="19">
                  <c:v>0.39725637267488362</c:v>
                </c:pt>
                <c:pt idx="20">
                  <c:v>0.42919899282740342</c:v>
                </c:pt>
                <c:pt idx="21">
                  <c:v>0.46064613950886907</c:v>
                </c:pt>
                <c:pt idx="22">
                  <c:v>0.49159279164720121</c:v>
                </c:pt>
                <c:pt idx="23">
                  <c:v>0.52204397109433465</c:v>
                </c:pt>
                <c:pt idx="24">
                  <c:v>0.55201474294362607</c:v>
                </c:pt>
                <c:pt idx="25">
                  <c:v>0.58153021561832352</c:v>
                </c:pt>
                <c:pt idx="26">
                  <c:v>0.61062554089620691</c:v>
                </c:pt>
                <c:pt idx="27">
                  <c:v>0.63934591391644646</c:v>
                </c:pt>
                <c:pt idx="28">
                  <c:v>0.66774657318151009</c:v>
                </c:pt>
                <c:pt idx="29">
                  <c:v>0.69589280055769465</c:v>
                </c:pt>
                <c:pt idx="30">
                  <c:v>0.72385992127527343</c:v>
                </c:pt>
                <c:pt idx="31">
                  <c:v>0.75173330392853721</c:v>
                </c:pt>
                <c:pt idx="32">
                  <c:v>0.77958888235003709</c:v>
                </c:pt>
                <c:pt idx="33">
                  <c:v>0.80747032969680743</c:v>
                </c:pt>
                <c:pt idx="34">
                  <c:v>0.83540351489411913</c:v>
                </c:pt>
                <c:pt idx="35">
                  <c:v>0.86341430686724285</c:v>
                </c:pt>
                <c:pt idx="36">
                  <c:v>0.8915285745414494</c:v>
                </c:pt>
                <c:pt idx="37">
                  <c:v>0.91977218684200934</c:v>
                </c:pt>
                <c:pt idx="38">
                  <c:v>0.94817101269419346</c:v>
                </c:pt>
                <c:pt idx="39">
                  <c:v>0.97675092102327232</c:v>
                </c:pt>
                <c:pt idx="40">
                  <c:v>1.0055377807545167</c:v>
                </c:pt>
                <c:pt idx="41">
                  <c:v>1.0345574608131973</c:v>
                </c:pt>
                <c:pt idx="42">
                  <c:v>1.0638358301245849</c:v>
                </c:pt>
                <c:pt idx="43">
                  <c:v>1.0933987576139501</c:v>
                </c:pt>
                <c:pt idx="44">
                  <c:v>1.1232721122065636</c:v>
                </c:pt>
                <c:pt idx="45">
                  <c:v>1.1534817628276961</c:v>
                </c:pt>
                <c:pt idx="46">
                  <c:v>1.184053578402618</c:v>
                </c:pt>
                <c:pt idx="47">
                  <c:v>1.2150134278566005</c:v>
                </c:pt>
                <c:pt idx="48">
                  <c:v>1.2459047701787693</c:v>
                </c:pt>
                <c:pt idx="49">
                  <c:v>1.2762627737655394</c:v>
                </c:pt>
                <c:pt idx="50">
                  <c:v>1.3060966464450441</c:v>
                </c:pt>
                <c:pt idx="51">
                  <c:v>1.3354154373369571</c:v>
                </c:pt>
                <c:pt idx="52">
                  <c:v>1.4477579258576292</c:v>
                </c:pt>
                <c:pt idx="53">
                  <c:v>1.5525406622491549</c:v>
                </c:pt>
                <c:pt idx="54">
                  <c:v>1.6502723574471059</c:v>
                </c:pt>
                <c:pt idx="55">
                  <c:v>1.7414274902241371</c:v>
                </c:pt>
                <c:pt idx="56">
                  <c:v>1.8264772036959869</c:v>
                </c:pt>
                <c:pt idx="57">
                  <c:v>1.9058056748763728</c:v>
                </c:pt>
                <c:pt idx="58">
                  <c:v>1.9797693046737699</c:v>
                </c:pt>
                <c:pt idx="59">
                  <c:v>2.0487557729867545</c:v>
                </c:pt>
                <c:pt idx="60">
                  <c:v>2.1130783788101217</c:v>
                </c:pt>
                <c:pt idx="61">
                  <c:v>2.377747947854874</c:v>
                </c:pt>
                <c:pt idx="62">
                  <c:v>2.5646257447791387</c:v>
                </c:pt>
                <c:pt idx="63">
                  <c:v>2.7963291341822067</c:v>
                </c:pt>
                <c:pt idx="64">
                  <c:v>2.9116705809318768</c:v>
                </c:pt>
                <c:pt idx="65">
                  <c:v>2.9691540519286956</c:v>
                </c:pt>
                <c:pt idx="66">
                  <c:v>3.0079479838781795</c:v>
                </c:pt>
                <c:pt idx="67">
                  <c:v>3.0277378095751248</c:v>
                </c:pt>
                <c:pt idx="68">
                  <c:v>3.0312028729746876</c:v>
                </c:pt>
                <c:pt idx="69">
                  <c:v>3.0318117425908402</c:v>
                </c:pt>
                <c:pt idx="70">
                  <c:v>3.0319185650108729</c:v>
                </c:pt>
                <c:pt idx="71">
                  <c:v>3.0319371751533901</c:v>
                </c:pt>
                <c:pt idx="72">
                  <c:v>3.031940446669422</c:v>
                </c:pt>
                <c:pt idx="73">
                  <c:v>3.0319410180123652</c:v>
                </c:pt>
                <c:pt idx="74">
                  <c:v>3.0319411956428599</c:v>
                </c:pt>
                <c:pt idx="75">
                  <c:v>3.0319412026418866</c:v>
                </c:pt>
                <c:pt idx="76">
                  <c:v>3.0319412030533219</c:v>
                </c:pt>
                <c:pt idx="77">
                  <c:v>3.0319412030533219</c:v>
                </c:pt>
                <c:pt idx="78">
                  <c:v>3.0319412030533219</c:v>
                </c:pt>
                <c:pt idx="79">
                  <c:v>3.0319412030533219</c:v>
                </c:pt>
                <c:pt idx="80">
                  <c:v>3.0319412030533219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C5-4B96-989C-9FE84E14C60D}"/>
            </c:ext>
          </c:extLst>
        </c:ser>
        <c:ser>
          <c:idx val="7"/>
          <c:order val="7"/>
          <c:tx>
            <c:strRef>
              <c:f>'Ac225 Dose 200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power'!$L$475:$L$555</c:f>
              <c:numCache>
                <c:formatCode>0.00E+00</c:formatCode>
                <c:ptCount val="81"/>
                <c:pt idx="0">
                  <c:v>1.9664252229702095E-4</c:v>
                </c:pt>
                <c:pt idx="1">
                  <c:v>5.4436361121809325E-4</c:v>
                </c:pt>
                <c:pt idx="2">
                  <c:v>8.4821551115708111E-4</c:v>
                </c:pt>
                <c:pt idx="3">
                  <c:v>1.1867464151998715E-3</c:v>
                </c:pt>
                <c:pt idx="4">
                  <c:v>2.9893894538642251E-3</c:v>
                </c:pt>
                <c:pt idx="5">
                  <c:v>4.8062312043716943E-3</c:v>
                </c:pt>
                <c:pt idx="6">
                  <c:v>6.6050669903215276E-3</c:v>
                </c:pt>
                <c:pt idx="7">
                  <c:v>8.4003938478342879E-3</c:v>
                </c:pt>
                <c:pt idx="8">
                  <c:v>1.01982291463828E-2</c:v>
                </c:pt>
                <c:pt idx="9">
                  <c:v>1.1999094944363905E-2</c:v>
                </c:pt>
                <c:pt idx="10">
                  <c:v>1.380135627818445E-2</c:v>
                </c:pt>
                <c:pt idx="11">
                  <c:v>1.5602224615698743E-2</c:v>
                </c:pt>
                <c:pt idx="12">
                  <c:v>1.8473568335309033E-2</c:v>
                </c:pt>
                <c:pt idx="13">
                  <c:v>2.1323877828125483E-2</c:v>
                </c:pt>
                <c:pt idx="14">
                  <c:v>2.414269652267674E-2</c:v>
                </c:pt>
                <c:pt idx="15">
                  <c:v>2.79483640698358E-2</c:v>
                </c:pt>
                <c:pt idx="16">
                  <c:v>3.132161534452238E-2</c:v>
                </c:pt>
                <c:pt idx="17">
                  <c:v>3.4597259070178389E-2</c:v>
                </c:pt>
                <c:pt idx="18">
                  <c:v>3.7763383800059849E-2</c:v>
                </c:pt>
                <c:pt idx="19">
                  <c:v>4.081063151501909E-2</c:v>
                </c:pt>
                <c:pt idx="20">
                  <c:v>4.373220296142747E-2</c:v>
                </c:pt>
                <c:pt idx="21">
                  <c:v>4.6523859130405916E-2</c:v>
                </c:pt>
                <c:pt idx="22">
                  <c:v>4.918392166548035E-2</c:v>
                </c:pt>
                <c:pt idx="23">
                  <c:v>5.1713272974381948E-2</c:v>
                </c:pt>
                <c:pt idx="24">
                  <c:v>5.4115356259565657E-2</c:v>
                </c:pt>
                <c:pt idx="25">
                  <c:v>5.6396175526504361E-2</c:v>
                </c:pt>
                <c:pt idx="26">
                  <c:v>5.8564295585934865E-2</c:v>
                </c:pt>
                <c:pt idx="27">
                  <c:v>6.0630842054463986E-2</c:v>
                </c:pt>
                <c:pt idx="28">
                  <c:v>6.2609501354731673E-2</c:v>
                </c:pt>
                <c:pt idx="29">
                  <c:v>6.4516520715454773E-2</c:v>
                </c:pt>
                <c:pt idx="30">
                  <c:v>6.6370708171438808E-2</c:v>
                </c:pt>
                <c:pt idx="31">
                  <c:v>6.8193432563581111E-2</c:v>
                </c:pt>
                <c:pt idx="32">
                  <c:v>7.0002232004259021E-2</c:v>
                </c:pt>
                <c:pt idx="33">
                  <c:v>7.1803568740686427E-2</c:v>
                </c:pt>
                <c:pt idx="34">
                  <c:v>7.3597940286480035E-2</c:v>
                </c:pt>
                <c:pt idx="35">
                  <c:v>7.5385844155256551E-2</c:v>
                </c:pt>
                <c:pt idx="36">
                  <c:v>7.7167777860632669E-2</c:v>
                </c:pt>
                <c:pt idx="37">
                  <c:v>7.8944238916225096E-2</c:v>
                </c:pt>
                <c:pt idx="38">
                  <c:v>8.0715724835650537E-2</c:v>
                </c:pt>
                <c:pt idx="39">
                  <c:v>8.2482733132525687E-2</c:v>
                </c:pt>
                <c:pt idx="40">
                  <c:v>8.4245761320467238E-2</c:v>
                </c:pt>
                <c:pt idx="41">
                  <c:v>8.6005306913091897E-2</c:v>
                </c:pt>
                <c:pt idx="42">
                  <c:v>8.7761867424016357E-2</c:v>
                </c:pt>
                <c:pt idx="43">
                  <c:v>8.9515940366857324E-2</c:v>
                </c:pt>
                <c:pt idx="44">
                  <c:v>9.1268023255231492E-2</c:v>
                </c:pt>
                <c:pt idx="45">
                  <c:v>9.3018613602755568E-2</c:v>
                </c:pt>
                <c:pt idx="46">
                  <c:v>9.4768208923046243E-2</c:v>
                </c:pt>
                <c:pt idx="47">
                  <c:v>9.6517306729720212E-2</c:v>
                </c:pt>
                <c:pt idx="48">
                  <c:v>9.8251182160437905E-2</c:v>
                </c:pt>
                <c:pt idx="49">
                  <c:v>9.9955122248109846E-2</c:v>
                </c:pt>
                <c:pt idx="50">
                  <c:v>0.10162964381155226</c:v>
                </c:pt>
                <c:pt idx="51">
                  <c:v>0.10327525476156127</c:v>
                </c:pt>
                <c:pt idx="52">
                  <c:v>0.10958083639152788</c:v>
                </c:pt>
                <c:pt idx="53">
                  <c:v>0.11546210274434203</c:v>
                </c:pt>
                <c:pt idx="54">
                  <c:v>0.12094760684898272</c:v>
                </c:pt>
                <c:pt idx="55">
                  <c:v>0.12606398034475275</c:v>
                </c:pt>
                <c:pt idx="56">
                  <c:v>0.1308376676465374</c:v>
                </c:pt>
                <c:pt idx="57">
                  <c:v>0.135290231918481</c:v>
                </c:pt>
                <c:pt idx="58">
                  <c:v>0.13944167730194604</c:v>
                </c:pt>
                <c:pt idx="59">
                  <c:v>0.1433137635716977</c:v>
                </c:pt>
                <c:pt idx="60">
                  <c:v>0.14692407563628024</c:v>
                </c:pt>
                <c:pt idx="61">
                  <c:v>0.1617795020609199</c:v>
                </c:pt>
                <c:pt idx="62">
                  <c:v>0.17226861636532168</c:v>
                </c:pt>
                <c:pt idx="63">
                  <c:v>0.1852737104758384</c:v>
                </c:pt>
                <c:pt idx="64">
                  <c:v>0.19174761823216038</c:v>
                </c:pt>
                <c:pt idx="65">
                  <c:v>0.19497406197145464</c:v>
                </c:pt>
                <c:pt idx="66">
                  <c:v>0.19715149553088507</c:v>
                </c:pt>
                <c:pt idx="67">
                  <c:v>0.1982622628195404</c:v>
                </c:pt>
                <c:pt idx="68">
                  <c:v>0.1984567505899883</c:v>
                </c:pt>
                <c:pt idx="69">
                  <c:v>0.19849092534539217</c:v>
                </c:pt>
                <c:pt idx="70">
                  <c:v>0.1984969210955157</c:v>
                </c:pt>
                <c:pt idx="71">
                  <c:v>0.19849796564931127</c:v>
                </c:pt>
                <c:pt idx="72">
                  <c:v>0.19849814927361642</c:v>
                </c:pt>
                <c:pt idx="73">
                  <c:v>0.19849818134206723</c:v>
                </c:pt>
                <c:pt idx="74">
                  <c:v>0.1984981913121471</c:v>
                </c:pt>
                <c:pt idx="75">
                  <c:v>0.19849819170498986</c:v>
                </c:pt>
                <c:pt idx="76">
                  <c:v>0.19849819172808297</c:v>
                </c:pt>
                <c:pt idx="77">
                  <c:v>0.19849819172808297</c:v>
                </c:pt>
                <c:pt idx="78">
                  <c:v>0.19849819172808297</c:v>
                </c:pt>
                <c:pt idx="79">
                  <c:v>0.19849819172808297</c:v>
                </c:pt>
                <c:pt idx="80">
                  <c:v>0.19849819172808297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C5-4B96-989C-9FE84E14C60D}"/>
            </c:ext>
          </c:extLst>
        </c:ser>
        <c:ser>
          <c:idx val="8"/>
          <c:order val="8"/>
          <c:tx>
            <c:strRef>
              <c:f>'Ac225 Dose 200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power'!$M$475:$M$555</c:f>
              <c:numCache>
                <c:formatCode>0.00E+00</c:formatCode>
                <c:ptCount val="81"/>
                <c:pt idx="0">
                  <c:v>3.9275181545212509E-4</c:v>
                </c:pt>
                <c:pt idx="1">
                  <c:v>1.0023451359863823E-3</c:v>
                </c:pt>
                <c:pt idx="2">
                  <c:v>1.4357440727341972E-3</c:v>
                </c:pt>
                <c:pt idx="3">
                  <c:v>1.8534600570218013E-3</c:v>
                </c:pt>
                <c:pt idx="4">
                  <c:v>3.8397937436739677E-3</c:v>
                </c:pt>
                <c:pt idx="5">
                  <c:v>5.7315423373171526E-3</c:v>
                </c:pt>
                <c:pt idx="6">
                  <c:v>7.5938445590884932E-3</c:v>
                </c:pt>
                <c:pt idx="7">
                  <c:v>9.4509346698854711E-3</c:v>
                </c:pt>
                <c:pt idx="8">
                  <c:v>1.1314417576548769E-2</c:v>
                </c:pt>
                <c:pt idx="9">
                  <c:v>1.3186743031247963E-2</c:v>
                </c:pt>
                <c:pt idx="10">
                  <c:v>1.5064757366700961E-2</c:v>
                </c:pt>
                <c:pt idx="11">
                  <c:v>1.6942920869488457E-2</c:v>
                </c:pt>
                <c:pt idx="12">
                  <c:v>1.9940291016239103E-2</c:v>
                </c:pt>
                <c:pt idx="13">
                  <c:v>2.2922375206326319E-2</c:v>
                </c:pt>
                <c:pt idx="14">
                  <c:v>2.5881954763785776E-2</c:v>
                </c:pt>
                <c:pt idx="15">
                  <c:v>2.9901436613150714E-2</c:v>
                </c:pt>
                <c:pt idx="16">
                  <c:v>3.3494133599789595E-2</c:v>
                </c:pt>
                <c:pt idx="17">
                  <c:v>3.7017636321817114E-2</c:v>
                </c:pt>
                <c:pt idx="18">
                  <c:v>4.0463616946755473E-2</c:v>
                </c:pt>
                <c:pt idx="19">
                  <c:v>4.3825592900242134E-2</c:v>
                </c:pt>
                <c:pt idx="20">
                  <c:v>4.7098932464728994E-2</c:v>
                </c:pt>
                <c:pt idx="21">
                  <c:v>5.0280856341313157E-2</c:v>
                </c:pt>
                <c:pt idx="22">
                  <c:v>5.3370438083841357E-2</c:v>
                </c:pt>
                <c:pt idx="23">
                  <c:v>5.6368604219208397E-2</c:v>
                </c:pt>
                <c:pt idx="24">
                  <c:v>5.9278134280600532E-2</c:v>
                </c:pt>
                <c:pt idx="25">
                  <c:v>6.21036608166586E-2</c:v>
                </c:pt>
                <c:pt idx="26">
                  <c:v>6.4851669393999237E-2</c:v>
                </c:pt>
                <c:pt idx="27">
                  <c:v>6.753049859790744E-2</c:v>
                </c:pt>
                <c:pt idx="28">
                  <c:v>7.0150340032526598E-2</c:v>
                </c:pt>
                <c:pt idx="29">
                  <c:v>7.2723238320910641E-2</c:v>
                </c:pt>
                <c:pt idx="30">
                  <c:v>7.5263091105038274E-2</c:v>
                </c:pt>
                <c:pt idx="31">
                  <c:v>7.778564904581696E-2</c:v>
                </c:pt>
                <c:pt idx="32">
                  <c:v>8.0303761037418098E-2</c:v>
                </c:pt>
                <c:pt idx="33">
                  <c:v>8.2822001748634744E-2</c:v>
                </c:pt>
                <c:pt idx="34">
                  <c:v>8.5340499899082434E-2</c:v>
                </c:pt>
                <c:pt idx="35">
                  <c:v>8.785938420837669E-2</c:v>
                </c:pt>
                <c:pt idx="36">
                  <c:v>9.0378783396133033E-2</c:v>
                </c:pt>
                <c:pt idx="37">
                  <c:v>9.2898826181967001E-2</c:v>
                </c:pt>
                <c:pt idx="38">
                  <c:v>9.54196412854941E-2</c:v>
                </c:pt>
                <c:pt idx="39">
                  <c:v>9.7941357426329867E-2</c:v>
                </c:pt>
                <c:pt idx="40">
                  <c:v>0.10046410332408982</c:v>
                </c:pt>
                <c:pt idx="41">
                  <c:v>0.10298800769838949</c:v>
                </c:pt>
                <c:pt idx="42">
                  <c:v>0.10551319926884439</c:v>
                </c:pt>
                <c:pt idx="43">
                  <c:v>0.10803980675507005</c:v>
                </c:pt>
                <c:pt idx="44">
                  <c:v>0.110567958876682</c:v>
                </c:pt>
                <c:pt idx="45">
                  <c:v>0.11309778435329575</c:v>
                </c:pt>
                <c:pt idx="46">
                  <c:v>0.11562941190452683</c:v>
                </c:pt>
                <c:pt idx="47">
                  <c:v>0.11816297024999077</c:v>
                </c:pt>
                <c:pt idx="48">
                  <c:v>0.12067564664103399</c:v>
                </c:pt>
                <c:pt idx="49">
                  <c:v>0.12314494169775742</c:v>
                </c:pt>
                <c:pt idx="50">
                  <c:v>0.12557160437733234</c:v>
                </c:pt>
                <c:pt idx="51">
                  <c:v>0.12795637072771443</c:v>
                </c:pt>
                <c:pt idx="52">
                  <c:v>0.13709421639570152</c:v>
                </c:pt>
                <c:pt idx="53">
                  <c:v>0.14561715803980574</c:v>
                </c:pt>
                <c:pt idx="54">
                  <c:v>0.15356657378935359</c:v>
                </c:pt>
                <c:pt idx="55">
                  <c:v>0.16098105735767967</c:v>
                </c:pt>
                <c:pt idx="56">
                  <c:v>0.16789893113852689</c:v>
                </c:pt>
                <c:pt idx="57">
                  <c:v>0.17435144377438808</c:v>
                </c:pt>
                <c:pt idx="58">
                  <c:v>0.18036758462218833</c:v>
                </c:pt>
                <c:pt idx="59">
                  <c:v>0.18597888724619543</c:v>
                </c:pt>
                <c:pt idx="60">
                  <c:v>0.19121083512910655</c:v>
                </c:pt>
                <c:pt idx="61">
                  <c:v>0.21273884031032139</c:v>
                </c:pt>
                <c:pt idx="62">
                  <c:v>0.2279393266940028</c:v>
                </c:pt>
                <c:pt idx="63">
                  <c:v>0.24678588992217224</c:v>
                </c:pt>
                <c:pt idx="64">
                  <c:v>0.25616766838728872</c:v>
                </c:pt>
                <c:pt idx="65">
                  <c:v>0.26084332666534515</c:v>
                </c:pt>
                <c:pt idx="66">
                  <c:v>0.26399879320055142</c:v>
                </c:pt>
                <c:pt idx="67">
                  <c:v>0.26560848135501824</c:v>
                </c:pt>
                <c:pt idx="68">
                  <c:v>0.26589032676357149</c:v>
                </c:pt>
                <c:pt idx="69">
                  <c:v>0.26593985171764356</c:v>
                </c:pt>
                <c:pt idx="70">
                  <c:v>0.26594854056547834</c:v>
                </c:pt>
                <c:pt idx="71">
                  <c:v>0.26595005429917268</c:v>
                </c:pt>
                <c:pt idx="72">
                  <c:v>0.26595032040159744</c:v>
                </c:pt>
                <c:pt idx="73">
                  <c:v>0.26595036687416279</c:v>
                </c:pt>
                <c:pt idx="74">
                  <c:v>0.26595038132248122</c:v>
                </c:pt>
                <c:pt idx="75">
                  <c:v>0.26595038189177628</c:v>
                </c:pt>
                <c:pt idx="76">
                  <c:v>0.26595038192524206</c:v>
                </c:pt>
                <c:pt idx="77">
                  <c:v>0.26595038192524206</c:v>
                </c:pt>
                <c:pt idx="78">
                  <c:v>0.26595038192524206</c:v>
                </c:pt>
                <c:pt idx="79">
                  <c:v>0.26595038192524206</c:v>
                </c:pt>
                <c:pt idx="80">
                  <c:v>0.26595038192524206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7C5-4B96-989C-9FE84E14C60D}"/>
            </c:ext>
          </c:extLst>
        </c:ser>
        <c:ser>
          <c:idx val="9"/>
          <c:order val="9"/>
          <c:tx>
            <c:strRef>
              <c:f>'Ac225 Dose 200 nCi R power'!$N$473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power'!$N$475:$N$555</c:f>
              <c:numCache>
                <c:formatCode>0.00E+00</c:formatCode>
                <c:ptCount val="81"/>
                <c:pt idx="0">
                  <c:v>3.2846310453437842E-4</c:v>
                </c:pt>
                <c:pt idx="1">
                  <c:v>9.8772159871111801E-4</c:v>
                </c:pt>
                <c:pt idx="2">
                  <c:v>1.6600367436737796E-3</c:v>
                </c:pt>
                <c:pt idx="3">
                  <c:v>2.4785231606847084E-3</c:v>
                </c:pt>
                <c:pt idx="4">
                  <c:v>7.0714852018191748E-3</c:v>
                </c:pt>
                <c:pt idx="5">
                  <c:v>1.1772060362007824E-2</c:v>
                </c:pt>
                <c:pt idx="6">
                  <c:v>1.6402660493757243E-2</c:v>
                </c:pt>
                <c:pt idx="7">
                  <c:v>2.1012613808458879E-2</c:v>
                </c:pt>
                <c:pt idx="8">
                  <c:v>2.562863534969578E-2</c:v>
                </c:pt>
                <c:pt idx="9">
                  <c:v>3.0263052792430533E-2</c:v>
                </c:pt>
                <c:pt idx="10">
                  <c:v>3.4922583834640988E-2</c:v>
                </c:pt>
                <c:pt idx="11">
                  <c:v>3.96100945830433E-2</c:v>
                </c:pt>
                <c:pt idx="12">
                  <c:v>4.717117374981443E-2</c:v>
                </c:pt>
                <c:pt idx="13">
                  <c:v>5.4807395442339639E-2</c:v>
                </c:pt>
                <c:pt idx="14">
                  <c:v>6.2517063437699472E-2</c:v>
                </c:pt>
                <c:pt idx="15">
                  <c:v>7.3232294153935992E-2</c:v>
                </c:pt>
                <c:pt idx="16">
                  <c:v>8.3082570578284026E-2</c:v>
                </c:pt>
                <c:pt idx="17">
                  <c:v>9.3030104391708196E-2</c:v>
                </c:pt>
                <c:pt idx="18">
                  <c:v>0.10306843770711313</c:v>
                </c:pt>
                <c:pt idx="19">
                  <c:v>0.11319109220620958</c:v>
                </c:pt>
                <c:pt idx="20">
                  <c:v>0.12339158372845549</c:v>
                </c:pt>
                <c:pt idx="21">
                  <c:v>0.13366342644421267</c:v>
                </c:pt>
                <c:pt idx="22">
                  <c:v>0.14400013404730672</c:v>
                </c:pt>
                <c:pt idx="23">
                  <c:v>0.15439522009561529</c:v>
                </c:pt>
                <c:pt idx="24">
                  <c:v>0.16484219810826278</c:v>
                </c:pt>
                <c:pt idx="25">
                  <c:v>0.1753345815933324</c:v>
                </c:pt>
                <c:pt idx="26">
                  <c:v>0.18586588405576396</c:v>
                </c:pt>
                <c:pt idx="27">
                  <c:v>0.19642961899960296</c:v>
                </c:pt>
                <c:pt idx="28">
                  <c:v>0.2070192999286406</c:v>
                </c:pt>
                <c:pt idx="29">
                  <c:v>0.2176284403465959</c:v>
                </c:pt>
                <c:pt idx="30">
                  <c:v>0.2282505537571673</c:v>
                </c:pt>
                <c:pt idx="31">
                  <c:v>0.23887915366404744</c:v>
                </c:pt>
                <c:pt idx="32">
                  <c:v>0.24950378136273405</c:v>
                </c:pt>
                <c:pt idx="33">
                  <c:v>0.26010641229540593</c:v>
                </c:pt>
                <c:pt idx="34">
                  <c:v>0.27066599610371878</c:v>
                </c:pt>
                <c:pt idx="35">
                  <c:v>0.28116261811853249</c:v>
                </c:pt>
                <c:pt idx="36">
                  <c:v>0.29157749935991145</c:v>
                </c:pt>
                <c:pt idx="37">
                  <c:v>0.30189299653712426</c:v>
                </c:pt>
                <c:pt idx="38">
                  <c:v>0.31209260204864392</c:v>
                </c:pt>
                <c:pt idx="39">
                  <c:v>0.32216094398214773</c:v>
                </c:pt>
                <c:pt idx="40">
                  <c:v>0.33208378611451733</c:v>
                </c:pt>
                <c:pt idx="41">
                  <c:v>0.34184802791183877</c:v>
                </c:pt>
                <c:pt idx="42">
                  <c:v>0.35144170452940243</c:v>
                </c:pt>
                <c:pt idx="43">
                  <c:v>0.360853986811703</c:v>
                </c:pt>
                <c:pt idx="44">
                  <c:v>0.37007518129243944</c:v>
                </c:pt>
                <c:pt idx="45">
                  <c:v>0.37909673019451517</c:v>
                </c:pt>
                <c:pt idx="46">
                  <c:v>0.38791121143003787</c:v>
                </c:pt>
                <c:pt idx="47">
                  <c:v>0.39651233860031959</c:v>
                </c:pt>
                <c:pt idx="48">
                  <c:v>0.40493204317559611</c:v>
                </c:pt>
                <c:pt idx="49">
                  <c:v>0.41320638163036622</c:v>
                </c:pt>
                <c:pt idx="50">
                  <c:v>0.42133786363843606</c:v>
                </c:pt>
                <c:pt idx="51">
                  <c:v>0.42932895561623796</c:v>
                </c:pt>
                <c:pt idx="52">
                  <c:v>0.45994887995395906</c:v>
                </c:pt>
                <c:pt idx="53">
                  <c:v>0.48850832796384985</c:v>
                </c:pt>
                <c:pt idx="54">
                  <c:v>0.51514595324493684</c:v>
                </c:pt>
                <c:pt idx="55">
                  <c:v>0.53999107912190203</c:v>
                </c:pt>
                <c:pt idx="56">
                  <c:v>0.56317211975706383</c:v>
                </c:pt>
                <c:pt idx="57">
                  <c:v>0.58479378594370468</c:v>
                </c:pt>
                <c:pt idx="58">
                  <c:v>0.6049532178555479</c:v>
                </c:pt>
                <c:pt idx="59">
                  <c:v>0.62375608102767255</c:v>
                </c:pt>
                <c:pt idx="60">
                  <c:v>0.64128776783158514</c:v>
                </c:pt>
                <c:pt idx="61">
                  <c:v>0.7134257655327515</c:v>
                </c:pt>
                <c:pt idx="62">
                  <c:v>0.7643609377687488</c:v>
                </c:pt>
                <c:pt idx="63">
                  <c:v>0.82751371590050571</c:v>
                </c:pt>
                <c:pt idx="64">
                  <c:v>0.8589510324401719</c:v>
                </c:pt>
                <c:pt idx="65">
                  <c:v>0.87461865344242784</c:v>
                </c:pt>
                <c:pt idx="66">
                  <c:v>0.88519227769357045</c:v>
                </c:pt>
                <c:pt idx="67">
                  <c:v>0.89058616716029393</c:v>
                </c:pt>
                <c:pt idx="68">
                  <c:v>0.89153060038869347</c:v>
                </c:pt>
                <c:pt idx="69">
                  <c:v>0.89169655310901885</c:v>
                </c:pt>
                <c:pt idx="70">
                  <c:v>0.89172566849058144</c:v>
                </c:pt>
                <c:pt idx="71">
                  <c:v>0.89173074084711634</c:v>
                </c:pt>
                <c:pt idx="72">
                  <c:v>0.8917316325273229</c:v>
                </c:pt>
                <c:pt idx="73">
                  <c:v>0.89173178825182142</c:v>
                </c:pt>
                <c:pt idx="74">
                  <c:v>0.89173183666656086</c:v>
                </c:pt>
                <c:pt idx="75">
                  <c:v>0.89173183857420657</c:v>
                </c:pt>
                <c:pt idx="76">
                  <c:v>0.89173183868634676</c:v>
                </c:pt>
                <c:pt idx="77">
                  <c:v>0.89173183868634676</c:v>
                </c:pt>
                <c:pt idx="78">
                  <c:v>0.89173183868634676</c:v>
                </c:pt>
                <c:pt idx="79">
                  <c:v>0.89173183868634676</c:v>
                </c:pt>
                <c:pt idx="80">
                  <c:v>0.89173183868634676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7C5-4B96-989C-9FE84E14C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911296"/>
        <c:axId val="675911872"/>
      </c:scatterChart>
      <c:valAx>
        <c:axId val="675911296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11872"/>
        <c:crossesAt val="1.0000000000000005E-7"/>
        <c:crossBetween val="midCat"/>
        <c:majorUnit val="10"/>
      </c:valAx>
      <c:valAx>
        <c:axId val="675911872"/>
        <c:scaling>
          <c:logBase val="10"/>
          <c:orientation val="minMax"/>
          <c:max val="100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11296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power'!$E$475:$E$555</c:f>
              <c:numCache>
                <c:formatCode>0.00E+00</c:formatCode>
                <c:ptCount val="81"/>
                <c:pt idx="0">
                  <c:v>3.3010551151742792E-7</c:v>
                </c:pt>
                <c:pt idx="1">
                  <c:v>8.3545869063388997E-7</c:v>
                </c:pt>
                <c:pt idx="2">
                  <c:v>1.1832721400648428E-6</c:v>
                </c:pt>
                <c:pt idx="3">
                  <c:v>1.4993110458717559E-6</c:v>
                </c:pt>
                <c:pt idx="4">
                  <c:v>2.8957881148503357E-6</c:v>
                </c:pt>
                <c:pt idx="5">
                  <c:v>4.1123157608063618E-6</c:v>
                </c:pt>
                <c:pt idx="6">
                  <c:v>5.1390597283634136E-6</c:v>
                </c:pt>
                <c:pt idx="7">
                  <c:v>5.9407044485998956E-6</c:v>
                </c:pt>
                <c:pt idx="8">
                  <c:v>6.5168538966072005E-6</c:v>
                </c:pt>
                <c:pt idx="9">
                  <c:v>6.9102830818876478E-6</c:v>
                </c:pt>
                <c:pt idx="10">
                  <c:v>7.2016673400679919E-6</c:v>
                </c:pt>
                <c:pt idx="11">
                  <c:v>7.4739495803040683E-6</c:v>
                </c:pt>
                <c:pt idx="12">
                  <c:v>7.9333043630512995E-6</c:v>
                </c:pt>
                <c:pt idx="13">
                  <c:v>8.416542956931196E-6</c:v>
                </c:pt>
                <c:pt idx="14">
                  <c:v>8.9152057360213811E-6</c:v>
                </c:pt>
                <c:pt idx="15">
                  <c:v>9.6129646681980688E-6</c:v>
                </c:pt>
                <c:pt idx="16">
                  <c:v>1.0248918141299846E-5</c:v>
                </c:pt>
                <c:pt idx="17">
                  <c:v>1.0876524084979103E-5</c:v>
                </c:pt>
                <c:pt idx="18">
                  <c:v>1.148698049021853E-5</c:v>
                </c:pt>
                <c:pt idx="19">
                  <c:v>1.2072812184143985E-5</c:v>
                </c:pt>
                <c:pt idx="20">
                  <c:v>1.262788113554322E-5</c:v>
                </c:pt>
                <c:pt idx="21">
                  <c:v>1.3147380840634583E-5</c:v>
                </c:pt>
                <c:pt idx="22">
                  <c:v>1.3627816880253905E-5</c:v>
                </c:pt>
                <c:pt idx="23">
                  <c:v>1.4066975630367368E-5</c:v>
                </c:pt>
                <c:pt idx="24">
                  <c:v>1.4463882973584541E-5</c:v>
                </c:pt>
                <c:pt idx="25">
                  <c:v>1.4818754716269805E-5</c:v>
                </c:pt>
                <c:pt idx="26">
                  <c:v>1.5132940269611461E-5</c:v>
                </c:pt>
                <c:pt idx="27">
                  <c:v>1.5408861002029858E-5</c:v>
                </c:pt>
                <c:pt idx="28">
                  <c:v>1.5649944523279446E-5</c:v>
                </c:pt>
                <c:pt idx="29">
                  <c:v>1.586055601782378E-5</c:v>
                </c:pt>
                <c:pt idx="30">
                  <c:v>1.6045927609175767E-5</c:v>
                </c:pt>
                <c:pt idx="31">
                  <c:v>1.6212086609325516E-5</c:v>
                </c:pt>
                <c:pt idx="32">
                  <c:v>1.6363908430665607E-5</c:v>
                </c:pt>
                <c:pt idx="33">
                  <c:v>1.6503021044974253E-5</c:v>
                </c:pt>
                <c:pt idx="34">
                  <c:v>1.6629410673286162E-5</c:v>
                </c:pt>
                <c:pt idx="35">
                  <c:v>1.6743209869479226E-5</c:v>
                </c:pt>
                <c:pt idx="36">
                  <c:v>1.684469317515454E-5</c:v>
                </c:pt>
                <c:pt idx="37">
                  <c:v>1.6934272572271561E-5</c:v>
                </c:pt>
                <c:pt idx="38">
                  <c:v>1.701249279246089E-5</c:v>
                </c:pt>
                <c:pt idx="39">
                  <c:v>1.7080026534442404E-5</c:v>
                </c:pt>
                <c:pt idx="40">
                  <c:v>1.7137669633926849E-5</c:v>
                </c:pt>
                <c:pt idx="41">
                  <c:v>1.7186336224101855E-5</c:v>
                </c:pt>
                <c:pt idx="42">
                  <c:v>1.7227053919111705E-5</c:v>
                </c:pt>
                <c:pt idx="43">
                  <c:v>1.7260959047844555E-5</c:v>
                </c:pt>
                <c:pt idx="44">
                  <c:v>1.7289282305109773E-5</c:v>
                </c:pt>
                <c:pt idx="45">
                  <c:v>1.7313373117412819E-5</c:v>
                </c:pt>
                <c:pt idx="46">
                  <c:v>1.7334675837276951E-5</c:v>
                </c:pt>
                <c:pt idx="47">
                  <c:v>1.7354706056664615E-5</c:v>
                </c:pt>
                <c:pt idx="48">
                  <c:v>1.7374803929254435E-5</c:v>
                </c:pt>
                <c:pt idx="49">
                  <c:v>1.739552669752156E-5</c:v>
                </c:pt>
                <c:pt idx="50">
                  <c:v>1.7416877896553698E-5</c:v>
                </c:pt>
                <c:pt idx="51">
                  <c:v>1.7438860888484491E-5</c:v>
                </c:pt>
                <c:pt idx="52">
                  <c:v>1.75331861025962E-5</c:v>
                </c:pt>
                <c:pt idx="53">
                  <c:v>1.7637843391778817E-5</c:v>
                </c:pt>
                <c:pt idx="54">
                  <c:v>1.7752972768971354E-5</c:v>
                </c:pt>
                <c:pt idx="55">
                  <c:v>1.7878678647379515E-5</c:v>
                </c:pt>
                <c:pt idx="56">
                  <c:v>1.8014979456643182E-5</c:v>
                </c:pt>
                <c:pt idx="57">
                  <c:v>1.8161970941595507E-5</c:v>
                </c:pt>
                <c:pt idx="58">
                  <c:v>1.8319721881078878E-5</c:v>
                </c:pt>
                <c:pt idx="59">
                  <c:v>1.8488169615949026E-5</c:v>
                </c:pt>
                <c:pt idx="60">
                  <c:v>1.8667335858245945E-5</c:v>
                </c:pt>
                <c:pt idx="61">
                  <c:v>1.9720009774195407E-5</c:v>
                </c:pt>
                <c:pt idx="62">
                  <c:v>2.1024398554535577E-5</c:v>
                </c:pt>
                <c:pt idx="63">
                  <c:v>2.430151107984362E-5</c:v>
                </c:pt>
                <c:pt idx="64">
                  <c:v>2.8337153687178286E-5</c:v>
                </c:pt>
                <c:pt idx="65">
                  <c:v>3.2958607305112752E-5</c:v>
                </c:pt>
                <c:pt idx="66">
                  <c:v>4.0656334391208386E-5</c:v>
                </c:pt>
                <c:pt idx="67">
                  <c:v>5.4692492517870825E-5</c:v>
                </c:pt>
                <c:pt idx="68">
                  <c:v>6.9515164762205372E-5</c:v>
                </c:pt>
                <c:pt idx="69">
                  <c:v>8.4645699396539124E-5</c:v>
                </c:pt>
                <c:pt idx="70">
                  <c:v>9.9881849449443973E-5</c:v>
                </c:pt>
                <c:pt idx="71">
                  <c:v>1.151404832122202E-4</c:v>
                </c:pt>
                <c:pt idx="72">
                  <c:v>1.3038795826426474E-4</c:v>
                </c:pt>
                <c:pt idx="73">
                  <c:v>1.4561105396886245E-4</c:v>
                </c:pt>
                <c:pt idx="74">
                  <c:v>1.7596587145106993E-4</c:v>
                </c:pt>
                <c:pt idx="75">
                  <c:v>2.1523346044646059E-4</c:v>
                </c:pt>
                <c:pt idx="76">
                  <c:v>4.3166355347065005E-4</c:v>
                </c:pt>
                <c:pt idx="77">
                  <c:v>8.4448212443118879E-4</c:v>
                </c:pt>
                <c:pt idx="78">
                  <c:v>1.5960170290850754E-3</c:v>
                </c:pt>
                <c:pt idx="79">
                  <c:v>2.8452075784073504E-3</c:v>
                </c:pt>
                <c:pt idx="80">
                  <c:v>3.566134559172528E-3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0E-4C2D-8807-BFB12ACDFE63}"/>
            </c:ext>
          </c:extLst>
        </c:ser>
        <c:ser>
          <c:idx val="1"/>
          <c:order val="1"/>
          <c:tx>
            <c:strRef>
              <c:f>'Ac227 Dose 1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power'!$F$475:$F$555</c:f>
              <c:numCache>
                <c:formatCode>0.00E+00</c:formatCode>
                <c:ptCount val="81"/>
                <c:pt idx="0">
                  <c:v>1.09706569914078E-7</c:v>
                </c:pt>
                <c:pt idx="1">
                  <c:v>2.814454318121035E-7</c:v>
                </c:pt>
                <c:pt idx="2">
                  <c:v>4.0526488710790179E-7</c:v>
                </c:pt>
                <c:pt idx="3">
                  <c:v>5.2374298345689637E-7</c:v>
                </c:pt>
                <c:pt idx="4">
                  <c:v>1.1614382682584947E-6</c:v>
                </c:pt>
                <c:pt idx="5">
                  <c:v>1.9892034534630404E-6</c:v>
                </c:pt>
                <c:pt idx="6">
                  <c:v>3.1387419950967787E-6</c:v>
                </c:pt>
                <c:pt idx="7">
                  <c:v>4.7153931093354785E-6</c:v>
                </c:pt>
                <c:pt idx="8">
                  <c:v>6.7981611848548004E-6</c:v>
                </c:pt>
                <c:pt idx="9">
                  <c:v>9.4077596422390233E-6</c:v>
                </c:pt>
                <c:pt idx="10">
                  <c:v>1.248498284352233E-5</c:v>
                </c:pt>
                <c:pt idx="11">
                  <c:v>1.592616859573015E-5</c:v>
                </c:pt>
                <c:pt idx="12">
                  <c:v>2.2077672332959467E-5</c:v>
                </c:pt>
                <c:pt idx="13">
                  <c:v>2.8983558327642674E-5</c:v>
                </c:pt>
                <c:pt idx="14">
                  <c:v>3.6550548781737163E-5</c:v>
                </c:pt>
                <c:pt idx="15">
                  <c:v>4.7849804621563681E-5</c:v>
                </c:pt>
                <c:pt idx="16">
                  <c:v>5.8836079924060585E-5</c:v>
                </c:pt>
                <c:pt idx="17">
                  <c:v>7.028819740739985E-5</c:v>
                </c:pt>
                <c:pt idx="18">
                  <c:v>8.1977672939794334E-5</c:v>
                </c:pt>
                <c:pt idx="19">
                  <c:v>9.3671849976532617E-5</c:v>
                </c:pt>
                <c:pt idx="20">
                  <c:v>1.0514197208671405E-4</c:v>
                </c:pt>
                <c:pt idx="21">
                  <c:v>1.1617120389560642E-4</c:v>
                </c:pt>
                <c:pt idx="22">
                  <c:v>1.2656252370209383E-4</c:v>
                </c:pt>
                <c:pt idx="23">
                  <c:v>1.3614642428467008E-4</c:v>
                </c:pt>
                <c:pt idx="24">
                  <c:v>1.4478837047361451E-4</c:v>
                </c:pt>
                <c:pt idx="25">
                  <c:v>1.5239597305038505E-4</c:v>
                </c:pt>
                <c:pt idx="26">
                  <c:v>1.5892584841454744E-4</c:v>
                </c:pt>
                <c:pt idx="27">
                  <c:v>1.6439014210956957E-4</c:v>
                </c:pt>
                <c:pt idx="28">
                  <c:v>1.6886270186572627E-4</c:v>
                </c:pt>
                <c:pt idx="29">
                  <c:v>1.7248489230586487E-4</c:v>
                </c:pt>
                <c:pt idx="30">
                  <c:v>1.7547104895299892E-4</c:v>
                </c:pt>
                <c:pt idx="31">
                  <c:v>1.7811357375880702E-4</c:v>
                </c:pt>
                <c:pt idx="32">
                  <c:v>1.8067544533149067E-4</c:v>
                </c:pt>
                <c:pt idx="33">
                  <c:v>1.8325246645984339E-4</c:v>
                </c:pt>
                <c:pt idx="34">
                  <c:v>1.8584324145039699E-4</c:v>
                </c:pt>
                <c:pt idx="35">
                  <c:v>1.8844695146546243E-4</c:v>
                </c:pt>
                <c:pt idx="36">
                  <c:v>1.9106334175538514E-4</c:v>
                </c:pt>
                <c:pt idx="37">
                  <c:v>1.936927075844067E-4</c:v>
                </c:pt>
                <c:pt idx="38">
                  <c:v>1.9633587912166594E-4</c:v>
                </c:pt>
                <c:pt idx="39">
                  <c:v>1.9899420553985952E-4</c:v>
                </c:pt>
                <c:pt idx="40">
                  <c:v>2.0166953853292086E-4</c:v>
                </c:pt>
                <c:pt idx="41">
                  <c:v>2.0436421543792649E-4</c:v>
                </c:pt>
                <c:pt idx="42">
                  <c:v>2.0708104212184214E-4</c:v>
                </c:pt>
                <c:pt idx="43">
                  <c:v>2.098232757715181E-4</c:v>
                </c:pt>
                <c:pt idx="44">
                  <c:v>2.1259356752603869E-4</c:v>
                </c:pt>
                <c:pt idx="45">
                  <c:v>2.1539706595013629E-4</c:v>
                </c:pt>
                <c:pt idx="46">
                  <c:v>2.1823931981537002E-4</c:v>
                </c:pt>
                <c:pt idx="47">
                  <c:v>2.2112418115887762E-4</c:v>
                </c:pt>
                <c:pt idx="48">
                  <c:v>2.2407739473697679E-4</c:v>
                </c:pt>
                <c:pt idx="49">
                  <c:v>2.2712243148645191E-4</c:v>
                </c:pt>
                <c:pt idx="50">
                  <c:v>2.3025981085875155E-4</c:v>
                </c:pt>
                <c:pt idx="51">
                  <c:v>2.3349002689117588E-4</c:v>
                </c:pt>
                <c:pt idx="52">
                  <c:v>2.4735032488176534E-4</c:v>
                </c:pt>
                <c:pt idx="53">
                  <c:v>2.627288345264976E-4</c:v>
                </c:pt>
                <c:pt idx="54">
                  <c:v>2.7964612955081358E-4</c:v>
                </c:pt>
                <c:pt idx="55">
                  <c:v>2.9811755259834033E-4</c:v>
                </c:pt>
                <c:pt idx="56">
                  <c:v>3.1814581174987103E-4</c:v>
                </c:pt>
                <c:pt idx="57">
                  <c:v>3.397449759044909E-4</c:v>
                </c:pt>
                <c:pt idx="58">
                  <c:v>3.629251515354264E-4</c:v>
                </c:pt>
                <c:pt idx="59">
                  <c:v>3.8767713140769078E-4</c:v>
                </c:pt>
                <c:pt idx="60">
                  <c:v>4.1400410592320569E-4</c:v>
                </c:pt>
                <c:pt idx="61">
                  <c:v>5.6868569662387488E-4</c:v>
                </c:pt>
                <c:pt idx="62">
                  <c:v>7.603546725318994E-4</c:v>
                </c:pt>
                <c:pt idx="63">
                  <c:v>1.2418988341562776E-3</c:v>
                </c:pt>
                <c:pt idx="64">
                  <c:v>1.8349026205556839E-3</c:v>
                </c:pt>
                <c:pt idx="65">
                  <c:v>2.513986414825157E-3</c:v>
                </c:pt>
                <c:pt idx="66">
                  <c:v>3.6451027580879677E-3</c:v>
                </c:pt>
                <c:pt idx="67">
                  <c:v>5.7075983072438601E-3</c:v>
                </c:pt>
                <c:pt idx="68">
                  <c:v>7.8856655001792245E-3</c:v>
                </c:pt>
                <c:pt idx="69">
                  <c:v>1.0108970485635586E-2</c:v>
                </c:pt>
                <c:pt idx="70">
                  <c:v>1.2347794769803137E-2</c:v>
                </c:pt>
                <c:pt idx="71">
                  <c:v>1.4589922846299022E-2</c:v>
                </c:pt>
                <c:pt idx="72">
                  <c:v>1.6830411243973206E-2</c:v>
                </c:pt>
                <c:pt idx="73">
                  <c:v>1.9067317301298507E-2</c:v>
                </c:pt>
                <c:pt idx="74">
                  <c:v>2.3527702784813948E-2</c:v>
                </c:pt>
                <c:pt idx="75">
                  <c:v>2.9297745185179379E-2</c:v>
                </c:pt>
                <c:pt idx="76">
                  <c:v>6.1100329591652541E-2</c:v>
                </c:pt>
                <c:pt idx="77">
                  <c:v>0.12176055139391748</c:v>
                </c:pt>
                <c:pt idx="78">
                  <c:v>0.23219229360545318</c:v>
                </c:pt>
                <c:pt idx="79">
                  <c:v>0.41575035306694436</c:v>
                </c:pt>
                <c:pt idx="80">
                  <c:v>0.52168451793433146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0E-4C2D-8807-BFB12ACDFE63}"/>
            </c:ext>
          </c:extLst>
        </c:ser>
        <c:ser>
          <c:idx val="2"/>
          <c:order val="2"/>
          <c:tx>
            <c:strRef>
              <c:f>'Ac227 Dose 1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power'!$G$475:$G$555</c:f>
              <c:numCache>
                <c:formatCode>0.00E+00</c:formatCode>
                <c:ptCount val="81"/>
                <c:pt idx="0">
                  <c:v>9.6427968897018927E-8</c:v>
                </c:pt>
                <c:pt idx="1">
                  <c:v>2.4998156738034848E-7</c:v>
                </c:pt>
                <c:pt idx="2">
                  <c:v>3.6444631758373407E-7</c:v>
                </c:pt>
                <c:pt idx="3">
                  <c:v>4.7734019232614354E-7</c:v>
                </c:pt>
                <c:pt idx="4">
                  <c:v>1.0654063877146743E-6</c:v>
                </c:pt>
                <c:pt idx="5">
                  <c:v>1.7155979048326719E-6</c:v>
                </c:pt>
                <c:pt idx="6">
                  <c:v>2.4311092500804688E-6</c:v>
                </c:pt>
                <c:pt idx="7">
                  <c:v>3.2092480900797006E-6</c:v>
                </c:pt>
                <c:pt idx="8">
                  <c:v>4.0496985747810801E-6</c:v>
                </c:pt>
                <c:pt idx="9">
                  <c:v>4.9539394446672803E-6</c:v>
                </c:pt>
                <c:pt idx="10">
                  <c:v>5.9229418932301659E-6</c:v>
                </c:pt>
                <c:pt idx="11">
                  <c:v>6.9557311050971147E-6</c:v>
                </c:pt>
                <c:pt idx="12">
                  <c:v>8.7331026996870598E-6</c:v>
                </c:pt>
                <c:pt idx="13">
                  <c:v>1.0651678624954735E-5</c:v>
                </c:pt>
                <c:pt idx="14">
                  <c:v>1.2688000941279963E-5</c:v>
                </c:pt>
                <c:pt idx="15">
                  <c:v>1.5645494852653432E-5</c:v>
                </c:pt>
                <c:pt idx="16">
                  <c:v>1.8465601927147828E-5</c:v>
                </c:pt>
                <c:pt idx="17">
                  <c:v>2.1386573569771761E-5</c:v>
                </c:pt>
                <c:pt idx="18">
                  <c:v>2.4385436645642442E-5</c:v>
                </c:pt>
                <c:pt idx="19">
                  <c:v>2.7442393994110536E-5</c:v>
                </c:pt>
                <c:pt idx="20">
                  <c:v>3.0540847912439272E-5</c:v>
                </c:pt>
                <c:pt idx="21">
                  <c:v>3.3667381185045268E-5</c:v>
                </c:pt>
                <c:pt idx="22">
                  <c:v>3.6811701271163823E-5</c:v>
                </c:pt>
                <c:pt idx="23">
                  <c:v>3.9966552978706611E-5</c:v>
                </c:pt>
                <c:pt idx="24">
                  <c:v>4.3127604580220179E-5</c:v>
                </c:pt>
                <c:pt idx="25">
                  <c:v>4.6293311937123795E-5</c:v>
                </c:pt>
                <c:pt idx="26">
                  <c:v>4.9464764809762321E-5</c:v>
                </c:pt>
                <c:pt idx="27">
                  <c:v>5.2645519118781803E-5</c:v>
                </c:pt>
                <c:pt idx="28">
                  <c:v>5.5841418528839606E-5</c:v>
                </c:pt>
                <c:pt idx="29">
                  <c:v>5.9060408341026432E-5</c:v>
                </c:pt>
                <c:pt idx="30">
                  <c:v>6.2312344314850403E-5</c:v>
                </c:pt>
                <c:pt idx="31">
                  <c:v>6.5608798699307049E-5</c:v>
                </c:pt>
                <c:pt idx="32">
                  <c:v>6.8958665449085537E-5</c:v>
                </c:pt>
                <c:pt idx="33">
                  <c:v>7.2363529100635197E-5</c:v>
                </c:pt>
                <c:pt idx="34">
                  <c:v>7.582138640578941E-5</c:v>
                </c:pt>
                <c:pt idx="35">
                  <c:v>7.9330698393389074E-5</c:v>
                </c:pt>
                <c:pt idx="36">
                  <c:v>8.2890382954124467E-5</c:v>
                </c:pt>
                <c:pt idx="37">
                  <c:v>8.6499806039952245E-5</c:v>
                </c:pt>
                <c:pt idx="38">
                  <c:v>9.0158771722380159E-5</c:v>
                </c:pt>
                <c:pt idx="39">
                  <c:v>9.3867511330910123E-5</c:v>
                </c:pt>
                <c:pt idx="40">
                  <c:v>9.7626671865639109E-5</c:v>
                </c:pt>
                <c:pt idx="41">
                  <c:v>1.0143730385604955E-4</c:v>
                </c:pt>
                <c:pt idx="42">
                  <c:v>1.0530084881680726E-4</c:v>
                </c:pt>
                <c:pt idx="43">
                  <c:v>1.0921912643212791E-4</c:v>
                </c:pt>
                <c:pt idx="44">
                  <c:v>1.1319282702007065E-4</c:v>
                </c:pt>
                <c:pt idx="45">
                  <c:v>1.172259821911727E-4</c:v>
                </c:pt>
                <c:pt idx="46">
                  <c:v>1.2132296271518119E-4</c:v>
                </c:pt>
                <c:pt idx="47">
                  <c:v>1.2548547648528384E-4</c:v>
                </c:pt>
                <c:pt idx="48">
                  <c:v>1.2974766676669016E-4</c:v>
                </c:pt>
                <c:pt idx="49">
                  <c:v>1.3414237974525216E-4</c:v>
                </c:pt>
                <c:pt idx="50">
                  <c:v>1.386703651130789E-4</c:v>
                </c:pt>
                <c:pt idx="51">
                  <c:v>1.433323358836127E-4</c:v>
                </c:pt>
                <c:pt idx="52">
                  <c:v>1.6333604568333186E-4</c:v>
                </c:pt>
                <c:pt idx="53">
                  <c:v>1.8553089634918847E-4</c:v>
                </c:pt>
                <c:pt idx="54">
                  <c:v>2.0994658066509671E-4</c:v>
                </c:pt>
                <c:pt idx="55">
                  <c:v>2.3660524171852004E-4</c:v>
                </c:pt>
                <c:pt idx="56">
                  <c:v>2.6551078791477113E-4</c:v>
                </c:pt>
                <c:pt idx="57">
                  <c:v>2.9668352402469203E-4</c:v>
                </c:pt>
                <c:pt idx="58">
                  <c:v>3.3013803609525358E-4</c:v>
                </c:pt>
                <c:pt idx="59">
                  <c:v>3.6586103589435166E-4</c:v>
                </c:pt>
                <c:pt idx="60">
                  <c:v>4.0385712793151605E-4</c:v>
                </c:pt>
                <c:pt idx="61">
                  <c:v>6.2709948923110376E-4</c:v>
                </c:pt>
                <c:pt idx="62">
                  <c:v>9.0372345318026723E-4</c:v>
                </c:pt>
                <c:pt idx="63">
                  <c:v>1.598706322338151E-3</c:v>
                </c:pt>
                <c:pt idx="64">
                  <c:v>2.454551965867773E-3</c:v>
                </c:pt>
                <c:pt idx="65">
                  <c:v>3.4346315543067659E-3</c:v>
                </c:pt>
                <c:pt idx="66">
                  <c:v>5.0671017288810207E-3</c:v>
                </c:pt>
                <c:pt idx="67">
                  <c:v>8.0437738362584329E-3</c:v>
                </c:pt>
                <c:pt idx="68">
                  <c:v>1.1187243340402549E-2</c:v>
                </c:pt>
                <c:pt idx="69">
                  <c:v>1.4396001749170818E-2</c:v>
                </c:pt>
                <c:pt idx="70">
                  <c:v>1.7627158200746285E-2</c:v>
                </c:pt>
                <c:pt idx="71">
                  <c:v>2.0863082811204012E-2</c:v>
                </c:pt>
                <c:pt idx="72">
                  <c:v>2.4096640974754439E-2</c:v>
                </c:pt>
                <c:pt idx="73">
                  <c:v>2.7325028968313462E-2</c:v>
                </c:pt>
                <c:pt idx="74">
                  <c:v>3.376242713014968E-2</c:v>
                </c:pt>
                <c:pt idx="75">
                  <c:v>4.2089972020407568E-2</c:v>
                </c:pt>
                <c:pt idx="76">
                  <c:v>8.7988672739547524E-2</c:v>
                </c:pt>
                <c:pt idx="77">
                  <c:v>0.17553581452127326</c:v>
                </c:pt>
                <c:pt idx="78">
                  <c:v>0.33491510964009408</c:v>
                </c:pt>
                <c:pt idx="79">
                  <c:v>0.59983309014529551</c:v>
                </c:pt>
                <c:pt idx="80">
                  <c:v>0.75272131039291046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0E-4C2D-8807-BFB12ACDFE63}"/>
            </c:ext>
          </c:extLst>
        </c:ser>
        <c:ser>
          <c:idx val="3"/>
          <c:order val="3"/>
          <c:tx>
            <c:strRef>
              <c:f>'Ac227 Dose 1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power'!$H$475:$H$555</c:f>
              <c:numCache>
                <c:formatCode>0.00E+00</c:formatCode>
                <c:ptCount val="81"/>
                <c:pt idx="0">
                  <c:v>1.5723480244336152E-7</c:v>
                </c:pt>
                <c:pt idx="1">
                  <c:v>4.0353023839493168E-7</c:v>
                </c:pt>
                <c:pt idx="2">
                  <c:v>5.8121669587926566E-7</c:v>
                </c:pt>
                <c:pt idx="3">
                  <c:v>7.510113195358761E-7</c:v>
                </c:pt>
                <c:pt idx="4">
                  <c:v>1.6200385976097488E-6</c:v>
                </c:pt>
                <c:pt idx="5">
                  <c:v>2.5963750830956941E-6</c:v>
                </c:pt>
                <c:pt idx="6">
                  <c:v>3.7060772210642596E-6</c:v>
                </c:pt>
                <c:pt idx="7">
                  <c:v>4.9491161695171029E-6</c:v>
                </c:pt>
                <c:pt idx="8">
                  <c:v>6.3243540202761273E-6</c:v>
                </c:pt>
                <c:pt idx="9">
                  <c:v>7.8268577827550392E-6</c:v>
                </c:pt>
                <c:pt idx="10">
                  <c:v>9.4437426790631804E-6</c:v>
                </c:pt>
                <c:pt idx="11">
                  <c:v>1.1157444896253371E-5</c:v>
                </c:pt>
                <c:pt idx="12">
                  <c:v>1.4069056873953772E-5</c:v>
                </c:pt>
                <c:pt idx="13">
                  <c:v>1.7159543006808937E-5</c:v>
                </c:pt>
                <c:pt idx="14">
                  <c:v>2.0379136184366273E-5</c:v>
                </c:pt>
                <c:pt idx="15">
                  <c:v>2.4939797059659444E-5</c:v>
                </c:pt>
                <c:pt idx="16">
                  <c:v>2.9158123257883424E-5</c:v>
                </c:pt>
                <c:pt idx="17">
                  <c:v>3.33868293904547E-5</c:v>
                </c:pt>
                <c:pt idx="18">
                  <c:v>3.7573223079087498E-5</c:v>
                </c:pt>
                <c:pt idx="19">
                  <c:v>4.1672450001030908E-5</c:v>
                </c:pt>
                <c:pt idx="20">
                  <c:v>4.5647828330711319E-5</c:v>
                </c:pt>
                <c:pt idx="21">
                  <c:v>4.947108939443224E-5</c:v>
                </c:pt>
                <c:pt idx="22">
                  <c:v>5.3122534011624929E-5</c:v>
                </c:pt>
                <c:pt idx="23">
                  <c:v>5.6591113818894652E-5</c:v>
                </c:pt>
                <c:pt idx="24">
                  <c:v>5.9874446506363705E-5</c:v>
                </c:pt>
                <c:pt idx="25">
                  <c:v>6.297877344217663E-5</c:v>
                </c:pt>
                <c:pt idx="26">
                  <c:v>6.5918867653819683E-5</c:v>
                </c:pt>
                <c:pt idx="27">
                  <c:v>6.8717899555558148E-5</c:v>
                </c:pt>
                <c:pt idx="28">
                  <c:v>7.1407267219545688E-5</c:v>
                </c:pt>
                <c:pt idx="29">
                  <c:v>7.4026397383669128E-5</c:v>
                </c:pt>
                <c:pt idx="30">
                  <c:v>7.6622522790695418E-5</c:v>
                </c:pt>
                <c:pt idx="31">
                  <c:v>7.9250440872617901E-5</c:v>
                </c:pt>
                <c:pt idx="32">
                  <c:v>8.1955490492693821E-5</c:v>
                </c:pt>
                <c:pt idx="33">
                  <c:v>8.4754324529543276E-5</c:v>
                </c:pt>
                <c:pt idx="34">
                  <c:v>8.764821614506811E-5</c:v>
                </c:pt>
                <c:pt idx="35">
                  <c:v>9.063869154150968E-5</c:v>
                </c:pt>
                <c:pt idx="36">
                  <c:v>9.3727524817987861E-5</c:v>
                </c:pt>
                <c:pt idx="37">
                  <c:v>9.6916732198659524E-5</c:v>
                </c:pt>
                <c:pt idx="38">
                  <c:v>1.0020856575523308E-4</c:v>
                </c:pt>
                <c:pt idx="39">
                  <c:v>1.036055067354594E-4</c:v>
                </c:pt>
                <c:pt idx="40">
                  <c:v>1.0711025859403336E-4</c:v>
                </c:pt>
                <c:pt idx="41">
                  <c:v>1.1072573981111952E-4</c:v>
                </c:pt>
                <c:pt idx="42">
                  <c:v>1.1445507657259501E-4</c:v>
                </c:pt>
                <c:pt idx="43">
                  <c:v>1.18301595376094E-4</c:v>
                </c:pt>
                <c:pt idx="44">
                  <c:v>1.2226731201165706E-4</c:v>
                </c:pt>
                <c:pt idx="45">
                  <c:v>1.2635743499771345E-4</c:v>
                </c:pt>
                <c:pt idx="46">
                  <c:v>1.3057735104999029E-4</c:v>
                </c:pt>
                <c:pt idx="47">
                  <c:v>1.3492961065223998E-4</c:v>
                </c:pt>
                <c:pt idx="48">
                  <c:v>1.394186624105982E-4</c:v>
                </c:pt>
                <c:pt idx="49">
                  <c:v>1.4404729058563692E-4</c:v>
                </c:pt>
                <c:pt idx="50">
                  <c:v>1.4881628477295326E-4</c:v>
                </c:pt>
                <c:pt idx="51">
                  <c:v>1.5372639593720056E-4</c:v>
                </c:pt>
                <c:pt idx="52">
                  <c:v>1.7479483322444629E-4</c:v>
                </c:pt>
                <c:pt idx="53">
                  <c:v>1.9817103814019394E-4</c:v>
                </c:pt>
                <c:pt idx="54">
                  <c:v>2.2388628391136202E-4</c:v>
                </c:pt>
                <c:pt idx="55">
                  <c:v>2.5196389222448978E-4</c:v>
                </c:pt>
                <c:pt idx="56">
                  <c:v>2.8240797951563064E-4</c:v>
                </c:pt>
                <c:pt idx="57">
                  <c:v>3.1523993130754024E-4</c:v>
                </c:pt>
                <c:pt idx="58">
                  <c:v>3.5047511001143881E-4</c:v>
                </c:pt>
                <c:pt idx="59">
                  <c:v>3.880995201091176E-4</c:v>
                </c:pt>
                <c:pt idx="60">
                  <c:v>4.2811801119203928E-4</c:v>
                </c:pt>
                <c:pt idx="61">
                  <c:v>6.6324278234639023E-4</c:v>
                </c:pt>
                <c:pt idx="62">
                  <c:v>9.5459047209812313E-4</c:v>
                </c:pt>
                <c:pt idx="63">
                  <c:v>1.6865648479095813E-3</c:v>
                </c:pt>
                <c:pt idx="64">
                  <c:v>2.5879641607770101E-3</c:v>
                </c:pt>
                <c:pt idx="65">
                  <c:v>3.6202099567956276E-3</c:v>
                </c:pt>
                <c:pt idx="66">
                  <c:v>5.3395708073914324E-3</c:v>
                </c:pt>
                <c:pt idx="67">
                  <c:v>8.4746807568396622E-3</c:v>
                </c:pt>
                <c:pt idx="68">
                  <c:v>1.1785466144926003E-2</c:v>
                </c:pt>
                <c:pt idx="69">
                  <c:v>1.5165015537609442E-2</c:v>
                </c:pt>
                <c:pt idx="70">
                  <c:v>1.8568155142556764E-2</c:v>
                </c:pt>
                <c:pt idx="71">
                  <c:v>2.1976316698801738E-2</c:v>
                </c:pt>
                <c:pt idx="72">
                  <c:v>2.5381985850449804E-2</c:v>
                </c:pt>
                <c:pt idx="73">
                  <c:v>2.8782209642046211E-2</c:v>
                </c:pt>
                <c:pt idx="74">
                  <c:v>3.5562247986112835E-2</c:v>
                </c:pt>
                <c:pt idx="75">
                  <c:v>4.4333038956075072E-2</c:v>
                </c:pt>
                <c:pt idx="76">
                  <c:v>9.2674766932994479E-2</c:v>
                </c:pt>
                <c:pt idx="77">
                  <c:v>0.18488173677874753</c:v>
                </c:pt>
                <c:pt idx="78">
                  <c:v>0.35274423417127854</c:v>
                </c:pt>
                <c:pt idx="79">
                  <c:v>0.63176287193495884</c:v>
                </c:pt>
                <c:pt idx="80">
                  <c:v>0.79278879725060747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0E-4C2D-8807-BFB12ACDFE63}"/>
            </c:ext>
          </c:extLst>
        </c:ser>
        <c:ser>
          <c:idx val="4"/>
          <c:order val="4"/>
          <c:tx>
            <c:strRef>
              <c:f>'Ac227 Dose 1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power'!$I$475:$I$555</c:f>
              <c:numCache>
                <c:formatCode>0.00E+00</c:formatCode>
                <c:ptCount val="81"/>
                <c:pt idx="0">
                  <c:v>1.3325859324197677E-7</c:v>
                </c:pt>
                <c:pt idx="1">
                  <c:v>3.5091332358625304E-7</c:v>
                </c:pt>
                <c:pt idx="2">
                  <c:v>5.2099421535140363E-7</c:v>
                </c:pt>
                <c:pt idx="3">
                  <c:v>6.9600291908776308E-7</c:v>
                </c:pt>
                <c:pt idx="4">
                  <c:v>1.6465491580288307E-6</c:v>
                </c:pt>
                <c:pt idx="5">
                  <c:v>2.7199021258740126E-6</c:v>
                </c:pt>
                <c:pt idx="6">
                  <c:v>3.9062296698434381E-6</c:v>
                </c:pt>
                <c:pt idx="7">
                  <c:v>5.2012638686293864E-6</c:v>
                </c:pt>
                <c:pt idx="8">
                  <c:v>6.604830619947929E-6</c:v>
                </c:pt>
                <c:pt idx="9">
                  <c:v>8.1201481424874809E-6</c:v>
                </c:pt>
                <c:pt idx="10">
                  <c:v>9.7504842665042467E-6</c:v>
                </c:pt>
                <c:pt idx="11">
                  <c:v>1.1496446049041461E-5</c:v>
                </c:pt>
                <c:pt idx="12">
                  <c:v>1.4523038758191795E-5</c:v>
                </c:pt>
                <c:pt idx="13">
                  <c:v>1.782139757949218E-5</c:v>
                </c:pt>
                <c:pt idx="14">
                  <c:v>2.1359282135860895E-5</c:v>
                </c:pt>
                <c:pt idx="15">
                  <c:v>2.6570071881112449E-5</c:v>
                </c:pt>
                <c:pt idx="16">
                  <c:v>3.1622329329858228E-5</c:v>
                </c:pt>
                <c:pt idx="17">
                  <c:v>3.6946802852369765E-5</c:v>
                </c:pt>
                <c:pt idx="18">
                  <c:v>4.2515506797461821E-5</c:v>
                </c:pt>
                <c:pt idx="19">
                  <c:v>4.8303928512892253E-5</c:v>
                </c:pt>
                <c:pt idx="20">
                  <c:v>5.4290702099660335E-5</c:v>
                </c:pt>
                <c:pt idx="21">
                  <c:v>6.0457226843198184E-5</c:v>
                </c:pt>
                <c:pt idx="22">
                  <c:v>6.6787241336441956E-5</c:v>
                </c:pt>
                <c:pt idx="23">
                  <c:v>7.3266363353258749E-5</c:v>
                </c:pt>
                <c:pt idx="24">
                  <c:v>7.9881604479752985E-5</c:v>
                </c:pt>
                <c:pt idx="25">
                  <c:v>8.6620867491267413E-5</c:v>
                </c:pt>
                <c:pt idx="26">
                  <c:v>9.3472433506029375E-5</c:v>
                </c:pt>
                <c:pt idx="27">
                  <c:v>1.0042444499662905E-4</c:v>
                </c:pt>
                <c:pt idx="28">
                  <c:v>1.0746438987151581E-4</c:v>
                </c:pt>
                <c:pt idx="29">
                  <c:v>1.145785910282349E-4</c:v>
                </c:pt>
                <c:pt idx="30">
                  <c:v>1.2175170504006268E-4</c:v>
                </c:pt>
                <c:pt idx="31">
                  <c:v>1.289662329725642E-4</c:v>
                </c:pt>
                <c:pt idx="32">
                  <c:v>1.3620619150642461E-4</c:v>
                </c:pt>
                <c:pt idx="33">
                  <c:v>1.4346257363599107E-4</c:v>
                </c:pt>
                <c:pt idx="34">
                  <c:v>1.5073156876141644E-4</c:v>
                </c:pt>
                <c:pt idx="35">
                  <c:v>1.5801121400245451E-4</c:v>
                </c:pt>
                <c:pt idx="36">
                  <c:v>1.6530135115670245E-4</c:v>
                </c:pt>
                <c:pt idx="37">
                  <c:v>1.7260357972383018E-4</c:v>
                </c:pt>
                <c:pt idx="38">
                  <c:v>1.7992120684622812E-4</c:v>
                </c:pt>
                <c:pt idx="39">
                  <c:v>1.8725919492331136E-4</c:v>
                </c:pt>
                <c:pt idx="40">
                  <c:v>1.9462410755856466E-4</c:v>
                </c:pt>
                <c:pt idx="41">
                  <c:v>2.0202405441534463E-4</c:v>
                </c:pt>
                <c:pt idx="42">
                  <c:v>2.0946863547973115E-4</c:v>
                </c:pt>
                <c:pt idx="43">
                  <c:v>2.1696888515864424E-4</c:v>
                </c:pt>
                <c:pt idx="44">
                  <c:v>2.245343778128562E-4</c:v>
                </c:pt>
                <c:pt idx="45">
                  <c:v>2.3218168886610449E-4</c:v>
                </c:pt>
                <c:pt idx="46">
                  <c:v>2.3992866284777624E-4</c:v>
                </c:pt>
                <c:pt idx="47">
                  <c:v>2.4778868241910867E-4</c:v>
                </c:pt>
                <c:pt idx="48">
                  <c:v>2.5583414353318022E-4</c:v>
                </c:pt>
                <c:pt idx="49">
                  <c:v>2.6412975917727106E-4</c:v>
                </c:pt>
                <c:pt idx="50">
                  <c:v>2.7267694449672022E-4</c:v>
                </c:pt>
                <c:pt idx="51">
                  <c:v>2.814770454009183E-4</c:v>
                </c:pt>
                <c:pt idx="52">
                  <c:v>3.1923675548071112E-4</c:v>
                </c:pt>
                <c:pt idx="53">
                  <c:v>3.6113254055247855E-4</c:v>
                </c:pt>
                <c:pt idx="54">
                  <c:v>4.072204497652678E-4</c:v>
                </c:pt>
                <c:pt idx="55">
                  <c:v>4.5754228119409911E-4</c:v>
                </c:pt>
                <c:pt idx="56">
                  <c:v>5.1210541248306745E-4</c:v>
                </c:pt>
                <c:pt idx="57">
                  <c:v>5.7094817163572359E-4</c:v>
                </c:pt>
                <c:pt idx="58">
                  <c:v>6.3409809179018747E-4</c:v>
                </c:pt>
                <c:pt idx="59">
                  <c:v>7.0153008960958084E-4</c:v>
                </c:pt>
                <c:pt idx="60">
                  <c:v>7.7325285672893756E-4</c:v>
                </c:pt>
                <c:pt idx="61">
                  <c:v>1.1946530332261557E-3</c:v>
                </c:pt>
                <c:pt idx="62">
                  <c:v>1.7168182108068721E-3</c:v>
                </c:pt>
                <c:pt idx="63">
                  <c:v>3.028692453763181E-3</c:v>
                </c:pt>
                <c:pt idx="64">
                  <c:v>4.6442169587820421E-3</c:v>
                </c:pt>
                <c:pt idx="65">
                  <c:v>6.4942498519356207E-3</c:v>
                </c:pt>
                <c:pt idx="66">
                  <c:v>9.5757582882706662E-3</c:v>
                </c:pt>
                <c:pt idx="67">
                  <c:v>1.5194629832725633E-2</c:v>
                </c:pt>
                <c:pt idx="68">
                  <c:v>2.1128354042362903E-2</c:v>
                </c:pt>
                <c:pt idx="69">
                  <c:v>2.7185319897410857E-2</c:v>
                </c:pt>
                <c:pt idx="70">
                  <c:v>3.3284565090202778E-2</c:v>
                </c:pt>
                <c:pt idx="71">
                  <c:v>3.9392810828334096E-2</c:v>
                </c:pt>
                <c:pt idx="72">
                  <c:v>4.5496589577590174E-2</c:v>
                </c:pt>
                <c:pt idx="73">
                  <c:v>5.159060893111949E-2</c:v>
                </c:pt>
                <c:pt idx="74">
                  <c:v>6.3742069369849677E-2</c:v>
                </c:pt>
                <c:pt idx="75">
                  <c:v>7.9461437621083375E-2</c:v>
                </c:pt>
                <c:pt idx="76">
                  <c:v>0.16610144837640006</c:v>
                </c:pt>
                <c:pt idx="77">
                  <c:v>0.33135852944237765</c:v>
                </c:pt>
                <c:pt idx="78">
                  <c:v>0.63220852360160606</c:v>
                </c:pt>
                <c:pt idx="79">
                  <c:v>1.1322770728334612</c:v>
                </c:pt>
                <c:pt idx="80">
                  <c:v>1.4208742844989941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0E-4C2D-8807-BFB12ACDFE63}"/>
            </c:ext>
          </c:extLst>
        </c:ser>
        <c:ser>
          <c:idx val="5"/>
          <c:order val="5"/>
          <c:tx>
            <c:strRef>
              <c:f>'Ac227 Dose 1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power'!$J$475:$J$555</c:f>
              <c:numCache>
                <c:formatCode>0.00E+00</c:formatCode>
                <c:ptCount val="81"/>
                <c:pt idx="0">
                  <c:v>5.0269983795787019E-7</c:v>
                </c:pt>
                <c:pt idx="1">
                  <c:v>1.3191894044586007E-6</c:v>
                </c:pt>
                <c:pt idx="2">
                  <c:v>1.9506846495151048E-6</c:v>
                </c:pt>
                <c:pt idx="3">
                  <c:v>2.5955205100271318E-6</c:v>
                </c:pt>
                <c:pt idx="4">
                  <c:v>6.2586286704882456E-6</c:v>
                </c:pt>
                <c:pt idx="5">
                  <c:v>1.0900749419878829E-5</c:v>
                </c:pt>
                <c:pt idx="6">
                  <c:v>1.6838636079363636E-5</c:v>
                </c:pt>
                <c:pt idx="7">
                  <c:v>2.4341429812838362E-5</c:v>
                </c:pt>
                <c:pt idx="8">
                  <c:v>3.361992535068226E-5</c:v>
                </c:pt>
                <c:pt idx="9">
                  <c:v>4.47492511611831E-5</c:v>
                </c:pt>
                <c:pt idx="10">
                  <c:v>5.7619370754814225E-5</c:v>
                </c:pt>
                <c:pt idx="11">
                  <c:v>7.2020202633563281E-5</c:v>
                </c:pt>
                <c:pt idx="12">
                  <c:v>9.8131378305123921E-5</c:v>
                </c:pt>
                <c:pt idx="13">
                  <c:v>1.2812760559826819E-4</c:v>
                </c:pt>
                <c:pt idx="14">
                  <c:v>1.6200297633413418E-4</c:v>
                </c:pt>
                <c:pt idx="15">
                  <c:v>2.149844289575838E-4</c:v>
                </c:pt>
                <c:pt idx="16">
                  <c:v>2.6969211697871912E-4</c:v>
                </c:pt>
                <c:pt idx="17">
                  <c:v>3.3077644815239287E-4</c:v>
                </c:pt>
                <c:pt idx="18">
                  <c:v>3.9829870546882154E-4</c:v>
                </c:pt>
                <c:pt idx="19">
                  <c:v>4.7229629121117581E-4</c:v>
                </c:pt>
                <c:pt idx="20">
                  <c:v>5.5278357492443211E-4</c:v>
                </c:pt>
                <c:pt idx="21">
                  <c:v>6.3975281347325723E-4</c:v>
                </c:pt>
                <c:pt idx="22">
                  <c:v>7.3317512415031782E-4</c:v>
                </c:pt>
                <c:pt idx="23">
                  <c:v>8.3300149446434684E-4</c:v>
                </c:pt>
                <c:pt idx="24">
                  <c:v>9.39163813849897E-4</c:v>
                </c:pt>
                <c:pt idx="25">
                  <c:v>1.0515759143373542E-3</c:v>
                </c:pt>
                <c:pt idx="26">
                  <c:v>1.1701346093650853E-3</c:v>
                </c:pt>
                <c:pt idx="27">
                  <c:v>1.2947207213712874E-3</c:v>
                </c:pt>
                <c:pt idx="28">
                  <c:v>1.425200090445044E-3</c:v>
                </c:pt>
                <c:pt idx="29">
                  <c:v>1.5614245577149158E-3</c:v>
                </c:pt>
                <c:pt idx="30">
                  <c:v>1.7032329184193599E-3</c:v>
                </c:pt>
                <c:pt idx="31">
                  <c:v>1.8504518408073421E-3</c:v>
                </c:pt>
                <c:pt idx="32">
                  <c:v>2.0028624843315226E-3</c:v>
                </c:pt>
                <c:pt idx="33">
                  <c:v>2.1601658270231131E-3</c:v>
                </c:pt>
                <c:pt idx="34">
                  <c:v>2.3220165130450878E-3</c:v>
                </c:pt>
                <c:pt idx="35">
                  <c:v>2.4880587653330747E-3</c:v>
                </c:pt>
                <c:pt idx="36">
                  <c:v>2.6579287822203717E-3</c:v>
                </c:pt>
                <c:pt idx="37">
                  <c:v>2.8312570266496922E-3</c:v>
                </c:pt>
                <c:pt idx="38">
                  <c:v>3.0076704058962997E-3</c:v>
                </c:pt>
                <c:pt idx="39">
                  <c:v>3.1867943412567214E-3</c:v>
                </c:pt>
                <c:pt idx="40">
                  <c:v>3.368254728174036E-3</c:v>
                </c:pt>
                <c:pt idx="41">
                  <c:v>3.5516797882487712E-3</c:v>
                </c:pt>
                <c:pt idx="42">
                  <c:v>3.736701815333027E-3</c:v>
                </c:pt>
                <c:pt idx="43">
                  <c:v>3.9229588185052573E-3</c:v>
                </c:pt>
                <c:pt idx="44">
                  <c:v>4.110026085680815E-3</c:v>
                </c:pt>
                <c:pt idx="45">
                  <c:v>4.2976275691318407E-3</c:v>
                </c:pt>
                <c:pt idx="46">
                  <c:v>4.4854972809321905E-3</c:v>
                </c:pt>
                <c:pt idx="47">
                  <c:v>4.673240600110715E-3</c:v>
                </c:pt>
                <c:pt idx="48">
                  <c:v>4.8637948852580104E-3</c:v>
                </c:pt>
                <c:pt idx="49">
                  <c:v>5.0602740039192989E-3</c:v>
                </c:pt>
                <c:pt idx="50">
                  <c:v>5.2627114733790024E-3</c:v>
                </c:pt>
                <c:pt idx="51">
                  <c:v>5.4711391710892841E-3</c:v>
                </c:pt>
                <c:pt idx="52">
                  <c:v>6.3654663525406323E-3</c:v>
                </c:pt>
                <c:pt idx="53">
                  <c:v>7.3577552048318118E-3</c:v>
                </c:pt>
                <c:pt idx="54">
                  <c:v>8.4493332349109464E-3</c:v>
                </c:pt>
                <c:pt idx="55">
                  <c:v>9.6411904173976486E-3</c:v>
                </c:pt>
                <c:pt idx="56">
                  <c:v>1.0933501489535273E-2</c:v>
                </c:pt>
                <c:pt idx="57">
                  <c:v>1.2327174238362274E-2</c:v>
                </c:pt>
                <c:pt idx="58">
                  <c:v>1.3822860777831842E-2</c:v>
                </c:pt>
                <c:pt idx="59">
                  <c:v>1.5419967016783727E-2</c:v>
                </c:pt>
                <c:pt idx="60">
                  <c:v>1.7118698813934689E-2</c:v>
                </c:pt>
                <c:pt idx="61">
                  <c:v>2.7099433075756803E-2</c:v>
                </c:pt>
                <c:pt idx="62">
                  <c:v>3.9466755561310359E-2</c:v>
                </c:pt>
                <c:pt idx="63">
                  <c:v>7.0538095665417827E-2</c:v>
                </c:pt>
                <c:pt idx="64">
                  <c:v>0.1088012993310703</c:v>
                </c:pt>
                <c:pt idx="65">
                  <c:v>0.15261876242678807</c:v>
                </c:pt>
                <c:pt idx="66">
                  <c:v>0.22560334701873616</c:v>
                </c:pt>
                <c:pt idx="67">
                  <c:v>0.35868460057366724</c:v>
                </c:pt>
                <c:pt idx="68">
                  <c:v>0.49922304318089517</c:v>
                </c:pt>
                <c:pt idx="69">
                  <c:v>0.64268042645648771</c:v>
                </c:pt>
                <c:pt idx="70">
                  <c:v>0.78713918291207263</c:v>
                </c:pt>
                <c:pt idx="71">
                  <c:v>0.93181111453049381</c:v>
                </c:pt>
                <c:pt idx="72">
                  <c:v>1.0763772468839861</c:v>
                </c:pt>
                <c:pt idx="73">
                  <c:v>1.2207122309353717</c:v>
                </c:pt>
                <c:pt idx="74">
                  <c:v>1.5085158539431351</c:v>
                </c:pt>
                <c:pt idx="75">
                  <c:v>1.8808242819637453</c:v>
                </c:pt>
                <c:pt idx="76">
                  <c:v>3.9328664310157029</c:v>
                </c:pt>
                <c:pt idx="77">
                  <c:v>7.8469298391377098</c:v>
                </c:pt>
                <c:pt idx="78">
                  <c:v>14.972469912075518</c:v>
                </c:pt>
                <c:pt idx="79">
                  <c:v>26.816440515184659</c:v>
                </c:pt>
                <c:pt idx="80">
                  <c:v>33.651777183240199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0E-4C2D-8807-BFB12ACDFE63}"/>
            </c:ext>
          </c:extLst>
        </c:ser>
        <c:ser>
          <c:idx val="6"/>
          <c:order val="6"/>
          <c:tx>
            <c:strRef>
              <c:f>'Ac227 Dose 1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power'!$K$475:$K$555</c:f>
              <c:numCache>
                <c:formatCode>0.00E+00</c:formatCode>
                <c:ptCount val="81"/>
                <c:pt idx="0">
                  <c:v>1.9144204404064273E-7</c:v>
                </c:pt>
                <c:pt idx="1">
                  <c:v>5.1291654942197275E-7</c:v>
                </c:pt>
                <c:pt idx="2">
                  <c:v>7.761925535482702E-7</c:v>
                </c:pt>
                <c:pt idx="3">
                  <c:v>1.0581413935136105E-6</c:v>
                </c:pt>
                <c:pt idx="4">
                  <c:v>2.7718221403418893E-6</c:v>
                </c:pt>
                <c:pt idx="5">
                  <c:v>5.0478746038136809E-6</c:v>
                </c:pt>
                <c:pt idx="6">
                  <c:v>7.9868180407756667E-6</c:v>
                </c:pt>
                <c:pt idx="7">
                  <c:v>1.1673880980419727E-5</c:v>
                </c:pt>
                <c:pt idx="8">
                  <c:v>1.616696608267398E-5</c:v>
                </c:pt>
                <c:pt idx="9">
                  <c:v>2.1472045224056088E-5</c:v>
                </c:pt>
                <c:pt idx="10">
                  <c:v>2.7530463333437083E-5</c:v>
                </c:pt>
                <c:pt idx="11">
                  <c:v>3.4252157601257243E-5</c:v>
                </c:pt>
                <c:pt idx="12">
                  <c:v>4.6314284620733995E-5</c:v>
                </c:pt>
                <c:pt idx="13">
                  <c:v>5.997742586189696E-5</c:v>
                </c:pt>
                <c:pt idx="14">
                  <c:v>7.5161511242345463E-5</c:v>
                </c:pt>
                <c:pt idx="15">
                  <c:v>9.8393594142891032E-5</c:v>
                </c:pt>
                <c:pt idx="16">
                  <c:v>1.2176568063352801E-4</c:v>
                </c:pt>
                <c:pt idx="17">
                  <c:v>1.4716102377982103E-4</c:v>
                </c:pt>
                <c:pt idx="18">
                  <c:v>1.7442843743316306E-4</c:v>
                </c:pt>
                <c:pt idx="19">
                  <c:v>2.0341057220552822E-4</c:v>
                </c:pt>
                <c:pt idx="20">
                  <c:v>2.3394960535113075E-4</c:v>
                </c:pt>
                <c:pt idx="21">
                  <c:v>2.6589288213659207E-4</c:v>
                </c:pt>
                <c:pt idx="22">
                  <c:v>2.9909845621257306E-4</c:v>
                </c:pt>
                <c:pt idx="23">
                  <c:v>3.3344048592240323E-4</c:v>
                </c:pt>
                <c:pt idx="24">
                  <c:v>3.6881445176820745E-4</c:v>
                </c:pt>
                <c:pt idx="25">
                  <c:v>4.0514216784259864E-4</c:v>
                </c:pt>
                <c:pt idx="26">
                  <c:v>4.4237656696432805E-4</c:v>
                </c:pt>
                <c:pt idx="27">
                  <c:v>4.8050624516376284E-4</c:v>
                </c:pt>
                <c:pt idx="28">
                  <c:v>5.1955975639940844E-4</c:v>
                </c:pt>
                <c:pt idx="29">
                  <c:v>5.5960965283796389E-4</c:v>
                </c:pt>
                <c:pt idx="30">
                  <c:v>6.0077626979016864E-4</c:v>
                </c:pt>
                <c:pt idx="31">
                  <c:v>6.4323125754014087E-4</c:v>
                </c:pt>
                <c:pt idx="32">
                  <c:v>6.8712795381111131E-4</c:v>
                </c:pt>
                <c:pt idx="33">
                  <c:v>7.3251186914863396E-4</c:v>
                </c:pt>
                <c:pt idx="34">
                  <c:v>7.793659711507184E-4</c:v>
                </c:pt>
                <c:pt idx="35">
                  <c:v>8.2767418265595712E-4</c:v>
                </c:pt>
                <c:pt idx="36">
                  <c:v>8.7742143593768729E-4</c:v>
                </c:pt>
                <c:pt idx="37">
                  <c:v>9.2859371593156795E-4</c:v>
                </c:pt>
                <c:pt idx="38">
                  <c:v>9.8117809362232135E-4</c:v>
                </c:pt>
                <c:pt idx="39">
                  <c:v>1.0351627506830212E-3</c:v>
                </c:pt>
                <c:pt idx="40">
                  <c:v>1.0905369963456132E-3</c:v>
                </c:pt>
                <c:pt idx="41">
                  <c:v>1.1472912774154473E-3</c:v>
                </c:pt>
                <c:pt idx="42">
                  <c:v>1.2054171822641221E-3</c:v>
                </c:pt>
                <c:pt idx="43">
                  <c:v>1.2649074395614257E-3</c:v>
                </c:pt>
                <c:pt idx="44">
                  <c:v>1.3257329481216268E-3</c:v>
                </c:pt>
                <c:pt idx="45">
                  <c:v>1.3879116601083323E-3</c:v>
                </c:pt>
                <c:pt idx="46">
                  <c:v>1.4514626392292916E-3</c:v>
                </c:pt>
                <c:pt idx="47">
                  <c:v>1.5163601160760756E-3</c:v>
                </c:pt>
                <c:pt idx="48">
                  <c:v>1.5829626999673298E-3</c:v>
                </c:pt>
                <c:pt idx="49">
                  <c:v>1.6516361332275836E-3</c:v>
                </c:pt>
                <c:pt idx="50">
                  <c:v>1.7223921308269087E-3</c:v>
                </c:pt>
                <c:pt idx="51">
                  <c:v>1.7952418345807738E-3</c:v>
                </c:pt>
                <c:pt idx="52">
                  <c:v>2.1078273063942251E-3</c:v>
                </c:pt>
                <c:pt idx="53">
                  <c:v>2.4546523671793649E-3</c:v>
                </c:pt>
                <c:pt idx="54">
                  <c:v>2.8361810075140498E-3</c:v>
                </c:pt>
                <c:pt idx="55">
                  <c:v>3.2527592435878509E-3</c:v>
                </c:pt>
                <c:pt idx="56">
                  <c:v>3.704448149608049E-3</c:v>
                </c:pt>
                <c:pt idx="57">
                  <c:v>4.1915650155392196E-3</c:v>
                </c:pt>
                <c:pt idx="58">
                  <c:v>4.7143377684218928E-3</c:v>
                </c:pt>
                <c:pt idx="59">
                  <c:v>5.2725587613573965E-3</c:v>
                </c:pt>
                <c:pt idx="60">
                  <c:v>5.8662999461385869E-3</c:v>
                </c:pt>
                <c:pt idx="61">
                  <c:v>9.3547688118766972E-3</c:v>
                </c:pt>
                <c:pt idx="62">
                  <c:v>1.3677398621631809E-2</c:v>
                </c:pt>
                <c:pt idx="63">
                  <c:v>2.4537461591603173E-2</c:v>
                </c:pt>
                <c:pt idx="64">
                  <c:v>3.7911226606228102E-2</c:v>
                </c:pt>
                <c:pt idx="65">
                  <c:v>5.3226317838517279E-2</c:v>
                </c:pt>
                <c:pt idx="66">
                  <c:v>7.8735909051835376E-2</c:v>
                </c:pt>
                <c:pt idx="67">
                  <c:v>0.12525050381623115</c:v>
                </c:pt>
                <c:pt idx="68">
                  <c:v>0.17437153726063154</c:v>
                </c:pt>
                <c:pt idx="69">
                  <c:v>0.22451279961559184</c:v>
                </c:pt>
                <c:pt idx="70">
                  <c:v>0.27500406218794604</c:v>
                </c:pt>
                <c:pt idx="71">
                  <c:v>0.32556983379931426</c:v>
                </c:pt>
                <c:pt idx="72">
                  <c:v>0.37609862642376229</c:v>
                </c:pt>
                <c:pt idx="73">
                  <c:v>0.42654662803282867</c:v>
                </c:pt>
                <c:pt idx="74">
                  <c:v>0.52713982608536547</c:v>
                </c:pt>
                <c:pt idx="75">
                  <c:v>0.65726916582441253</c:v>
                </c:pt>
                <c:pt idx="76">
                  <c:v>1.3744994777797577</c:v>
                </c:pt>
                <c:pt idx="77">
                  <c:v>2.7425439502177689</c:v>
                </c:pt>
                <c:pt idx="78">
                  <c:v>5.2330645916795522</c:v>
                </c:pt>
                <c:pt idx="79">
                  <c:v>9.3727723137565704</c:v>
                </c:pt>
                <c:pt idx="80">
                  <c:v>11.761860984773511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A0E-4C2D-8807-BFB12ACDFE63}"/>
            </c:ext>
          </c:extLst>
        </c:ser>
        <c:ser>
          <c:idx val="7"/>
          <c:order val="7"/>
          <c:tx>
            <c:strRef>
              <c:f>'Ac227 Dose 1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power'!$L$475:$L$555</c:f>
              <c:numCache>
                <c:formatCode>0.00E+00</c:formatCode>
                <c:ptCount val="81"/>
                <c:pt idx="0">
                  <c:v>1.613500565890784E-8</c:v>
                </c:pt>
                <c:pt idx="1">
                  <c:v>4.6823025919069685E-8</c:v>
                </c:pt>
                <c:pt idx="2">
                  <c:v>7.6843716510329567E-8</c:v>
                </c:pt>
                <c:pt idx="3">
                  <c:v>1.1308685968373131E-7</c:v>
                </c:pt>
                <c:pt idx="4">
                  <c:v>3.4620431903652476E-7</c:v>
                </c:pt>
                <c:pt idx="5">
                  <c:v>6.4266242546205771E-7</c:v>
                </c:pt>
                <c:pt idx="6">
                  <c:v>9.9145316398572886E-7</c:v>
                </c:pt>
                <c:pt idx="7">
                  <c:v>1.3894199321809718E-6</c:v>
                </c:pt>
                <c:pt idx="8">
                  <c:v>1.8335076781978203E-6</c:v>
                </c:pt>
                <c:pt idx="9">
                  <c:v>2.3214410243508072E-6</c:v>
                </c:pt>
                <c:pt idx="10">
                  <c:v>2.8522057511110327E-6</c:v>
                </c:pt>
                <c:pt idx="11">
                  <c:v>3.4256748541346809E-6</c:v>
                </c:pt>
                <c:pt idx="12">
                  <c:v>4.4309327439632908E-6</c:v>
                </c:pt>
                <c:pt idx="13">
                  <c:v>5.5402086075861666E-6</c:v>
                </c:pt>
                <c:pt idx="14">
                  <c:v>6.7436124659778495E-6</c:v>
                </c:pt>
                <c:pt idx="15">
                  <c:v>8.5372793497480113E-6</c:v>
                </c:pt>
                <c:pt idx="16">
                  <c:v>1.0295937804786614E-5</c:v>
                </c:pt>
                <c:pt idx="17">
                  <c:v>1.2165565909588443E-5</c:v>
                </c:pt>
                <c:pt idx="18">
                  <c:v>1.4134414739762214E-5</c:v>
                </c:pt>
                <c:pt idx="19">
                  <c:v>1.6191395045648163E-5</c:v>
                </c:pt>
                <c:pt idx="20">
                  <c:v>1.8326226275024326E-5</c:v>
                </c:pt>
                <c:pt idx="21">
                  <c:v>2.0529571329746462E-5</c:v>
                </c:pt>
                <c:pt idx="22">
                  <c:v>2.2793157473337135E-5</c:v>
                </c:pt>
                <c:pt idx="23">
                  <c:v>2.5109883957054187E-5</c:v>
                </c:pt>
                <c:pt idx="24">
                  <c:v>2.7473917022043647E-5</c:v>
                </c:pt>
                <c:pt idx="25">
                  <c:v>2.988077300375615E-5</c:v>
                </c:pt>
                <c:pt idx="26">
                  <c:v>3.2327390319624201E-5</c:v>
                </c:pt>
                <c:pt idx="27">
                  <c:v>3.4812191140239458E-5</c:v>
                </c:pt>
                <c:pt idx="28">
                  <c:v>3.7335133553794767E-5</c:v>
                </c:pt>
                <c:pt idx="29">
                  <c:v>3.9897755026066287E-5</c:v>
                </c:pt>
                <c:pt idx="30">
                  <c:v>4.2503207939430001E-5</c:v>
                </c:pt>
                <c:pt idx="31">
                  <c:v>4.5156287968078744E-5</c:v>
                </c:pt>
                <c:pt idx="32">
                  <c:v>4.7860985269896004E-5</c:v>
                </c:pt>
                <c:pt idx="33">
                  <c:v>5.0617571822710419E-5</c:v>
                </c:pt>
                <c:pt idx="34">
                  <c:v>5.3424392278720434E-5</c:v>
                </c:pt>
                <c:pt idx="35">
                  <c:v>5.628010446307948E-5</c:v>
                </c:pt>
                <c:pt idx="36">
                  <c:v>5.918367536070013E-5</c:v>
                </c:pt>
                <c:pt idx="37">
                  <c:v>6.2134376053119835E-5</c:v>
                </c:pt>
                <c:pt idx="38">
                  <c:v>6.5131775779112374E-5</c:v>
                </c:pt>
                <c:pt idx="39">
                  <c:v>6.8175735277333665E-5</c:v>
                </c:pt>
                <c:pt idx="40">
                  <c:v>7.1266399550117335E-5</c:v>
                </c:pt>
                <c:pt idx="41">
                  <c:v>7.4404190172399463E-5</c:v>
                </c:pt>
                <c:pt idx="42">
                  <c:v>7.7589797254952152E-5</c:v>
                </c:pt>
                <c:pt idx="43">
                  <c:v>8.0824171157636645E-5</c:v>
                </c:pt>
                <c:pt idx="44">
                  <c:v>8.4107278723902519E-5</c:v>
                </c:pt>
                <c:pt idx="45">
                  <c:v>8.7441800672019752E-5</c:v>
                </c:pt>
                <c:pt idx="46">
                  <c:v>9.083065239055878E-5</c:v>
                </c:pt>
                <c:pt idx="47">
                  <c:v>9.4274504756128942E-5</c:v>
                </c:pt>
                <c:pt idx="48">
                  <c:v>9.7801027245449231E-5</c:v>
                </c:pt>
                <c:pt idx="49">
                  <c:v>1.0143719858688757E-4</c:v>
                </c:pt>
                <c:pt idx="50">
                  <c:v>1.0518363907327654E-4</c:v>
                </c:pt>
                <c:pt idx="51">
                  <c:v>1.0904093864963819E-4</c:v>
                </c:pt>
                <c:pt idx="52">
                  <c:v>1.2559194360741555E-4</c:v>
                </c:pt>
                <c:pt idx="53">
                  <c:v>1.4395589144937428E-4</c:v>
                </c:pt>
                <c:pt idx="54">
                  <c:v>1.6415734988913818E-4</c:v>
                </c:pt>
                <c:pt idx="55">
                  <c:v>1.8621464004584253E-4</c:v>
                </c:pt>
                <c:pt idx="56">
                  <c:v>2.101309957214348E-4</c:v>
                </c:pt>
                <c:pt idx="57">
                  <c:v>2.3592321701780802E-4</c:v>
                </c:pt>
                <c:pt idx="58">
                  <c:v>2.6360337238317232E-4</c:v>
                </c:pt>
                <c:pt idx="59">
                  <c:v>2.9316046717715161E-4</c:v>
                </c:pt>
                <c:pt idx="60">
                  <c:v>3.2459831115607703E-4</c:v>
                </c:pt>
                <c:pt idx="61">
                  <c:v>5.0930832073176459E-4</c:v>
                </c:pt>
                <c:pt idx="62">
                  <c:v>7.3818609613455067E-4</c:v>
                </c:pt>
                <c:pt idx="63">
                  <c:v>1.3132126801116868E-3</c:v>
                </c:pt>
                <c:pt idx="64">
                  <c:v>2.0213366046724101E-3</c:v>
                </c:pt>
                <c:pt idx="65">
                  <c:v>2.832251294481493E-3</c:v>
                </c:pt>
                <c:pt idx="66">
                  <c:v>4.1829518506943959E-3</c:v>
                </c:pt>
                <c:pt idx="67">
                  <c:v>6.6458407498111395E-3</c:v>
                </c:pt>
                <c:pt idx="68">
                  <c:v>9.2467372769364058E-3</c:v>
                </c:pt>
                <c:pt idx="69">
                  <c:v>1.1901653633130446E-2</c:v>
                </c:pt>
                <c:pt idx="70">
                  <c:v>1.4575102057688707E-2</c:v>
                </c:pt>
                <c:pt idx="71">
                  <c:v>1.725249564152442E-2</c:v>
                </c:pt>
                <c:pt idx="72">
                  <c:v>1.9927931234823018E-2</c:v>
                </c:pt>
                <c:pt idx="73">
                  <c:v>2.2599089046149316E-2</c:v>
                </c:pt>
                <c:pt idx="74">
                  <c:v>2.7925371518675187E-2</c:v>
                </c:pt>
                <c:pt idx="75">
                  <c:v>3.4815555296821524E-2</c:v>
                </c:pt>
                <c:pt idx="76">
                  <c:v>7.2791992205973752E-2</c:v>
                </c:pt>
                <c:pt idx="77">
                  <c:v>0.14522821489547327</c:v>
                </c:pt>
                <c:pt idx="78">
                  <c:v>0.27709812953079249</c:v>
                </c:pt>
                <c:pt idx="79">
                  <c:v>0.49629041199469393</c:v>
                </c:pt>
                <c:pt idx="80">
                  <c:v>0.62278963222131201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A0E-4C2D-8807-BFB12ACDFE63}"/>
            </c:ext>
          </c:extLst>
        </c:ser>
        <c:ser>
          <c:idx val="8"/>
          <c:order val="8"/>
          <c:tx>
            <c:strRef>
              <c:f>'Ac227 Dose 1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power'!$M$475:$M$555</c:f>
              <c:numCache>
                <c:formatCode>0.00E+00</c:formatCode>
                <c:ptCount val="81"/>
                <c:pt idx="0">
                  <c:v>2.5761879941685879E-8</c:v>
                </c:pt>
                <c:pt idx="1">
                  <c:v>6.9564649647786961E-8</c:v>
                </c:pt>
                <c:pt idx="2">
                  <c:v>1.0617487753193853E-7</c:v>
                </c:pt>
                <c:pt idx="3">
                  <c:v>1.4597778236046611E-7</c:v>
                </c:pt>
                <c:pt idx="4">
                  <c:v>3.8558513143841834E-7</c:v>
                </c:pt>
                <c:pt idx="5">
                  <c:v>6.8983310045721478E-7</c:v>
                </c:pt>
                <c:pt idx="6">
                  <c:v>1.0590922249173139E-6</c:v>
                </c:pt>
                <c:pt idx="7">
                  <c:v>1.4946128730745411E-6</c:v>
                </c:pt>
                <c:pt idx="8">
                  <c:v>1.9971308221494752E-6</c:v>
                </c:pt>
                <c:pt idx="9">
                  <c:v>2.5666303703044333E-6</c:v>
                </c:pt>
                <c:pt idx="10">
                  <c:v>3.2025143222334117E-6</c:v>
                </c:pt>
                <c:pt idx="11">
                  <c:v>3.9038954386181229E-6</c:v>
                </c:pt>
                <c:pt idx="12">
                  <c:v>5.1632878114736923E-6</c:v>
                </c:pt>
                <c:pt idx="13">
                  <c:v>6.591806701564748E-6</c:v>
                </c:pt>
                <c:pt idx="14">
                  <c:v>8.1827067226347394E-6</c:v>
                </c:pt>
                <c:pt idx="15">
                  <c:v>1.0625360008652644E-5</c:v>
                </c:pt>
                <c:pt idx="16">
                  <c:v>1.3094170241784845E-5</c:v>
                </c:pt>
                <c:pt idx="17">
                  <c:v>1.5790880173831317E-5</c:v>
                </c:pt>
                <c:pt idx="18">
                  <c:v>1.8703603878944825E-5</c:v>
                </c:pt>
                <c:pt idx="19">
                  <c:v>2.1819517321992243E-5</c:v>
                </c:pt>
                <c:pt idx="20">
                  <c:v>2.5125242478862883E-5</c:v>
                </c:pt>
                <c:pt idx="21">
                  <c:v>2.8607229020373052E-5</c:v>
                </c:pt>
                <c:pt idx="22">
                  <c:v>3.2252129896867814E-5</c:v>
                </c:pt>
                <c:pt idx="23">
                  <c:v>3.6047167813613417E-5</c:v>
                </c:pt>
                <c:pt idx="24">
                  <c:v>3.9980490148185135E-5</c:v>
                </c:pt>
                <c:pt idx="25">
                  <c:v>4.4041510379620905E-5</c:v>
                </c:pt>
                <c:pt idx="26">
                  <c:v>4.8221234580346872E-5</c:v>
                </c:pt>
                <c:pt idx="27">
                  <c:v>5.2512571925451905E-5</c:v>
                </c:pt>
                <c:pt idx="28">
                  <c:v>5.6910628536785907E-5</c:v>
                </c:pt>
                <c:pt idx="29">
                  <c:v>6.1412984287480298E-5</c:v>
                </c:pt>
                <c:pt idx="30">
                  <c:v>6.6019952453691023E-5</c:v>
                </c:pt>
                <c:pt idx="31">
                  <c:v>7.0734822320611118E-5</c:v>
                </c:pt>
                <c:pt idx="32">
                  <c:v>7.5560879782848395E-5</c:v>
                </c:pt>
                <c:pt idx="33">
                  <c:v>8.0497361742287789E-5</c:v>
                </c:pt>
                <c:pt idx="34">
                  <c:v>8.5541211740858747E-5</c:v>
                </c:pt>
                <c:pt idx="35">
                  <c:v>9.0689783983390385E-5</c:v>
                </c:pt>
                <c:pt idx="36">
                  <c:v>9.5940840928995444E-5</c:v>
                </c:pt>
                <c:pt idx="37">
                  <c:v>1.0129254917250744E-4</c:v>
                </c:pt>
                <c:pt idx="38">
                  <c:v>1.0674347386941329E-4</c:v>
                </c:pt>
                <c:pt idx="39">
                  <c:v>1.1229257193787819E-4</c:v>
                </c:pt>
                <c:pt idx="40">
                  <c:v>1.1793918424411566E-4</c:v>
                </c:pt>
                <c:pt idx="41">
                  <c:v>1.2368302695658727E-4</c:v>
                </c:pt>
                <c:pt idx="42">
                  <c:v>1.2952418223369694E-4</c:v>
                </c:pt>
                <c:pt idx="43">
                  <c:v>1.3546308839059828E-4</c:v>
                </c:pt>
                <c:pt idx="44">
                  <c:v>1.4149825775312683E-4</c:v>
                </c:pt>
                <c:pt idx="45">
                  <c:v>1.4763308191563439E-4</c:v>
                </c:pt>
                <c:pt idx="46">
                  <c:v>1.5387127721030379E-4</c:v>
                </c:pt>
                <c:pt idx="47">
                  <c:v>1.6021233008005321E-4</c:v>
                </c:pt>
                <c:pt idx="48">
                  <c:v>1.6670594913722201E-4</c:v>
                </c:pt>
                <c:pt idx="49">
                  <c:v>1.734014718765215E-4</c:v>
                </c:pt>
                <c:pt idx="50">
                  <c:v>1.8030004048416229E-4</c:v>
                </c:pt>
                <c:pt idx="51">
                  <c:v>1.8740274126492464E-4</c:v>
                </c:pt>
                <c:pt idx="52">
                  <c:v>2.1787920115837441E-4</c:v>
                </c:pt>
                <c:pt idx="53">
                  <c:v>2.5169395266854593E-4</c:v>
                </c:pt>
                <c:pt idx="54">
                  <c:v>2.8889223395111858E-4</c:v>
                </c:pt>
                <c:pt idx="55">
                  <c:v>3.2950778089427279E-4</c:v>
                </c:pt>
                <c:pt idx="56">
                  <c:v>3.735465481113754E-4</c:v>
                </c:pt>
                <c:pt idx="57">
                  <c:v>4.2103947074097865E-4</c:v>
                </c:pt>
                <c:pt idx="58">
                  <c:v>4.7200877121481949E-4</c:v>
                </c:pt>
                <c:pt idx="59">
                  <c:v>5.2643420437453324E-4</c:v>
                </c:pt>
                <c:pt idx="60">
                  <c:v>5.8432278537637946E-4</c:v>
                </c:pt>
                <c:pt idx="61">
                  <c:v>9.2444154028660259E-4</c:v>
                </c:pt>
                <c:pt idx="62">
                  <c:v>1.345889323086478E-3</c:v>
                </c:pt>
                <c:pt idx="63">
                  <c:v>2.4047237968210585E-3</c:v>
                </c:pt>
                <c:pt idx="64">
                  <c:v>3.7086392050710041E-3</c:v>
                </c:pt>
                <c:pt idx="65">
                  <c:v>5.2018300465952643E-3</c:v>
                </c:pt>
                <c:pt idx="66">
                  <c:v>7.6889642982311147E-3</c:v>
                </c:pt>
                <c:pt idx="67">
                  <c:v>1.222404449109174E-2</c:v>
                </c:pt>
                <c:pt idx="68">
                  <c:v>1.7013247255404769E-2</c:v>
                </c:pt>
                <c:pt idx="69">
                  <c:v>2.1901920303139585E-2</c:v>
                </c:pt>
                <c:pt idx="70">
                  <c:v>2.6824717673819484E-2</c:v>
                </c:pt>
                <c:pt idx="71">
                  <c:v>3.1754779527157641E-2</c:v>
                </c:pt>
                <c:pt idx="72">
                  <c:v>3.6681236003044189E-2</c:v>
                </c:pt>
                <c:pt idx="73">
                  <c:v>4.1599815516109195E-2</c:v>
                </c:pt>
                <c:pt idx="74">
                  <c:v>5.1407451642690241E-2</c:v>
                </c:pt>
                <c:pt idx="75">
                  <c:v>6.4094802659070735E-2</c:v>
                </c:pt>
                <c:pt idx="76">
                  <c:v>0.13402332719945187</c:v>
                </c:pt>
                <c:pt idx="77">
                  <c:v>0.2674049340119235</c:v>
                </c:pt>
                <c:pt idx="78">
                  <c:v>0.51022572796301513</c:v>
                </c:pt>
                <c:pt idx="79">
                  <c:v>0.91383897214404364</c:v>
                </c:pt>
                <c:pt idx="80">
                  <c:v>1.1467703513336562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A0E-4C2D-8807-BFB12ACDFE63}"/>
            </c:ext>
          </c:extLst>
        </c:ser>
        <c:ser>
          <c:idx val="9"/>
          <c:order val="9"/>
          <c:tx>
            <c:strRef>
              <c:f>'Ac227 Dose 1 nCi R power'!$N$473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power'!$N$475:$N$555</c:f>
              <c:numCache>
                <c:formatCode>0.00E+00</c:formatCode>
                <c:ptCount val="81"/>
                <c:pt idx="0">
                  <c:v>2.142231668963969E-8</c:v>
                </c:pt>
                <c:pt idx="1">
                  <c:v>8.6162959597067568E-8</c:v>
                </c:pt>
                <c:pt idx="2">
                  <c:v>1.793056250060855E-7</c:v>
                </c:pt>
                <c:pt idx="3">
                  <c:v>3.1425435031598173E-7</c:v>
                </c:pt>
                <c:pt idx="4">
                  <c:v>1.2861526175660067E-6</c:v>
                </c:pt>
                <c:pt idx="5">
                  <c:v>2.5733026294606882E-6</c:v>
                </c:pt>
                <c:pt idx="6">
                  <c:v>4.1081050863446168E-6</c:v>
                </c:pt>
                <c:pt idx="7">
                  <c:v>5.8916854436305335E-6</c:v>
                </c:pt>
                <c:pt idx="8">
                  <c:v>7.9246153468200082E-6</c:v>
                </c:pt>
                <c:pt idx="9">
                  <c:v>1.0206579754260235E-5</c:v>
                </c:pt>
                <c:pt idx="10">
                  <c:v>1.2736697066683741E-5</c:v>
                </c:pt>
                <c:pt idx="11">
                  <c:v>1.5513324508829305E-5</c:v>
                </c:pt>
                <c:pt idx="12">
                  <c:v>2.0470580974095386E-5</c:v>
                </c:pt>
                <c:pt idx="13">
                  <c:v>2.6057106372387811E-5</c:v>
                </c:pt>
                <c:pt idx="14">
                  <c:v>3.224040602989653E-5</c:v>
                </c:pt>
                <c:pt idx="15">
                  <c:v>4.1667984068639062E-5</c:v>
                </c:pt>
                <c:pt idx="16">
                  <c:v>5.1128313458400745E-5</c:v>
                </c:pt>
                <c:pt idx="17">
                  <c:v>6.1394959167758472E-5</c:v>
                </c:pt>
                <c:pt idx="18">
                  <c:v>7.2415389743067549E-5</c:v>
                </c:pt>
                <c:pt idx="19">
                  <c:v>8.4134581689961218E-5</c:v>
                </c:pt>
                <c:pt idx="20">
                  <c:v>9.6496362803113702E-5</c:v>
                </c:pt>
                <c:pt idx="21">
                  <c:v>1.0944473357964458E-4</c:v>
                </c:pt>
                <c:pt idx="22">
                  <c:v>1.2292515575574681E-4</c:v>
                </c:pt>
                <c:pt idx="23">
                  <c:v>1.3688579918585229E-4</c:v>
                </c:pt>
                <c:pt idx="24">
                  <c:v>1.5127874011772115E-4</c:v>
                </c:pt>
                <c:pt idx="25">
                  <c:v>1.6606110559703441E-4</c:v>
                </c:pt>
                <c:pt idx="26">
                  <c:v>1.8119616028499443E-4</c:v>
                </c:pt>
                <c:pt idx="27">
                  <c:v>1.9665433324585487E-4</c:v>
                </c:pt>
                <c:pt idx="28">
                  <c:v>2.1241418339824211E-4</c:v>
                </c:pt>
                <c:pt idx="29">
                  <c:v>2.2846330327390342E-4</c:v>
                </c:pt>
                <c:pt idx="30">
                  <c:v>2.4479916152016137E-4</c:v>
                </c:pt>
                <c:pt idx="31">
                  <c:v>2.6142988523979659E-4</c:v>
                </c:pt>
                <c:pt idx="32">
                  <c:v>2.783628277005826E-4</c:v>
                </c:pt>
                <c:pt idx="33">
                  <c:v>2.9558942537734903E-4</c:v>
                </c:pt>
                <c:pt idx="34">
                  <c:v>3.130922717068596E-4</c:v>
                </c:pt>
                <c:pt idx="35">
                  <c:v>3.308555243518179E-4</c:v>
                </c:pt>
                <c:pt idx="36">
                  <c:v>3.4886489976500773E-4</c:v>
                </c:pt>
                <c:pt idx="37">
                  <c:v>3.6710766080818804E-4</c:v>
                </c:pt>
                <c:pt idx="38">
                  <c:v>3.8557259842587568E-4</c:v>
                </c:pt>
                <c:pt idx="39">
                  <c:v>4.0425000829547112E-4</c:v>
                </c:pt>
                <c:pt idx="40">
                  <c:v>4.2313166327078924E-4</c:v>
                </c:pt>
                <c:pt idx="41">
                  <c:v>4.4221078235484167E-4</c:v>
                </c:pt>
                <c:pt idx="42">
                  <c:v>4.6148199685680058E-4</c:v>
                </c:pt>
                <c:pt idx="43">
                  <c:v>4.8094131431382023E-4</c:v>
                </c:pt>
                <c:pt idx="44">
                  <c:v>5.0057871396485393E-4</c:v>
                </c:pt>
                <c:pt idx="45">
                  <c:v>5.2040020786544249E-4</c:v>
                </c:pt>
                <c:pt idx="46">
                  <c:v>5.4041306748015753E-4</c:v>
                </c:pt>
                <c:pt idx="47">
                  <c:v>5.6061104974287359E-4</c:v>
                </c:pt>
                <c:pt idx="48">
                  <c:v>5.8122151208797623E-4</c:v>
                </c:pt>
                <c:pt idx="49">
                  <c:v>6.0247280787299219E-4</c:v>
                </c:pt>
                <c:pt idx="50">
                  <c:v>6.2436856234690476E-4</c:v>
                </c:pt>
                <c:pt idx="51">
                  <c:v>6.4691222339348592E-4</c:v>
                </c:pt>
                <c:pt idx="52">
                  <c:v>7.4364317165453802E-4</c:v>
                </c:pt>
                <c:pt idx="53">
                  <c:v>8.5096971122725757E-4</c:v>
                </c:pt>
                <c:pt idx="54">
                  <c:v>9.6903542603549078E-4</c:v>
                </c:pt>
                <c:pt idx="55">
                  <c:v>1.0979473923100576E-3</c:v>
                </c:pt>
                <c:pt idx="56">
                  <c:v>1.2377245097328605E-3</c:v>
                </c:pt>
                <c:pt idx="57">
                  <c:v>1.3884649650781247E-3</c:v>
                </c:pt>
                <c:pt idx="58">
                  <c:v>1.550239291370424E-3</c:v>
                </c:pt>
                <c:pt idx="59">
                  <c:v>1.7229832313642268E-3</c:v>
                </c:pt>
                <c:pt idx="60">
                  <c:v>1.9067190508581051E-3</c:v>
                </c:pt>
                <c:pt idx="61">
                  <c:v>2.9862410753602152E-3</c:v>
                </c:pt>
                <c:pt idx="62">
                  <c:v>4.323897870646725E-3</c:v>
                </c:pt>
                <c:pt idx="63">
                  <c:v>7.6845920934639662E-3</c:v>
                </c:pt>
                <c:pt idx="64">
                  <c:v>1.1823162463289719E-2</c:v>
                </c:pt>
                <c:pt idx="65">
                  <c:v>1.6562484764512889E-2</c:v>
                </c:pt>
                <c:pt idx="66">
                  <c:v>2.4456539896060038E-2</c:v>
                </c:pt>
                <c:pt idx="67">
                  <c:v>3.8850685706597839E-2</c:v>
                </c:pt>
                <c:pt idx="68">
                  <c:v>5.4051405423588966E-2</c:v>
                </c:pt>
                <c:pt idx="69">
                  <c:v>6.9567839461496125E-2</c:v>
                </c:pt>
                <c:pt idx="70">
                  <c:v>8.5192582605145381E-2</c:v>
                </c:pt>
                <c:pt idx="71">
                  <c:v>0.10084038289843129</c:v>
                </c:pt>
                <c:pt idx="72">
                  <c:v>0.116476739881669</c:v>
                </c:pt>
                <c:pt idx="73">
                  <c:v>0.13208809573006988</c:v>
                </c:pt>
                <c:pt idx="74">
                  <c:v>0.16321710303736015</c:v>
                </c:pt>
                <c:pt idx="75">
                  <c:v>0.20348619921933106</c:v>
                </c:pt>
                <c:pt idx="76">
                  <c:v>0.42543627192909295</c:v>
                </c:pt>
                <c:pt idx="77">
                  <c:v>0.84878364733492906</c:v>
                </c:pt>
                <c:pt idx="78">
                  <c:v>1.6194862072289973</c:v>
                </c:pt>
                <c:pt idx="79">
                  <c:v>2.9005369584266987</c:v>
                </c:pt>
                <c:pt idx="80">
                  <c:v>3.6398509492097486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A0E-4C2D-8807-BFB12ACDF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348480"/>
        <c:axId val="676349056"/>
      </c:scatterChart>
      <c:valAx>
        <c:axId val="676348480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49056"/>
        <c:crossesAt val="1.0000000000000005E-7"/>
        <c:crossBetween val="midCat"/>
        <c:majorUnit val="10"/>
      </c:valAx>
      <c:valAx>
        <c:axId val="676349056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48480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Comparison!$D$8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Comparison!$D$9:$D$90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1.0563370076831673E-4</c:v>
                </c:pt>
                <c:pt idx="2">
                  <c:v>1.0697726186593381E-4</c:v>
                </c:pt>
                <c:pt idx="3">
                  <c:v>1.0886035055049619E-4</c:v>
                </c:pt>
                <c:pt idx="4">
                  <c:v>1.0734280867183862E-4</c:v>
                </c:pt>
                <c:pt idx="5">
                  <c:v>1.1501606419799735E-4</c:v>
                </c:pt>
                <c:pt idx="6">
                  <c:v>1.3969259190180821E-4</c:v>
                </c:pt>
                <c:pt idx="7">
                  <c:v>1.6459454314050564E-4</c:v>
                </c:pt>
                <c:pt idx="8">
                  <c:v>1.8328106765562707E-4</c:v>
                </c:pt>
                <c:pt idx="9">
                  <c:v>1.9125667871028722E-4</c:v>
                </c:pt>
                <c:pt idx="10">
                  <c:v>1.8716568326688948E-4</c:v>
                </c:pt>
                <c:pt idx="11">
                  <c:v>1.8002510970554497E-4</c:v>
                </c:pt>
                <c:pt idx="12">
                  <c:v>1.8820841657589109E-4</c:v>
                </c:pt>
                <c:pt idx="13">
                  <c:v>2.1118335141674056E-4</c:v>
                </c:pt>
                <c:pt idx="14">
                  <c:v>2.4035337064876424E-4</c:v>
                </c:pt>
                <c:pt idx="15">
                  <c:v>2.6895657667982151E-4</c:v>
                </c:pt>
                <c:pt idx="16">
                  <c:v>3.0222912643959496E-4</c:v>
                </c:pt>
                <c:pt idx="17">
                  <c:v>3.3993528109829186E-4</c:v>
                </c:pt>
                <c:pt idx="18">
                  <c:v>3.7611366186814023E-4</c:v>
                </c:pt>
                <c:pt idx="19">
                  <c:v>4.1231430128339954E-4</c:v>
                </c:pt>
                <c:pt idx="20">
                  <c:v>4.4847255482969727E-4</c:v>
                </c:pt>
                <c:pt idx="21">
                  <c:v>4.8452213182150963E-4</c:v>
                </c:pt>
                <c:pt idx="22">
                  <c:v>5.2038735611987966E-4</c:v>
                </c:pt>
                <c:pt idx="23">
                  <c:v>5.5597009565073042E-4</c:v>
                </c:pt>
                <c:pt idx="24">
                  <c:v>5.9112841904854078E-4</c:v>
                </c:pt>
                <c:pt idx="25">
                  <c:v>6.2564241069890645E-4</c:v>
                </c:pt>
                <c:pt idx="26">
                  <c:v>6.5916097016494187E-4</c:v>
                </c:pt>
                <c:pt idx="27">
                  <c:v>6.9112338126923437E-4</c:v>
                </c:pt>
                <c:pt idx="28">
                  <c:v>7.2065572672688435E-4</c:v>
                </c:pt>
                <c:pt idx="29">
                  <c:v>7.4646614500532144E-4</c:v>
                </c:pt>
                <c:pt idx="30">
                  <c:v>7.6682289080651255E-4</c:v>
                </c:pt>
                <c:pt idx="31">
                  <c:v>7.7979968670597525E-4</c:v>
                </c:pt>
                <c:pt idx="32">
                  <c:v>7.8402431676043746E-4</c:v>
                </c:pt>
                <c:pt idx="33">
                  <c:v>7.8009415850757908E-4</c:v>
                </c:pt>
                <c:pt idx="34">
                  <c:v>7.6974079695535489E-4</c:v>
                </c:pt>
                <c:pt idx="35">
                  <c:v>7.5339776980090168E-4</c:v>
                </c:pt>
                <c:pt idx="36">
                  <c:v>7.3080010674351386E-4</c:v>
                </c:pt>
                <c:pt idx="37">
                  <c:v>7.0180151445717038E-4</c:v>
                </c:pt>
                <c:pt idx="38">
                  <c:v>6.6643610764260638E-4</c:v>
                </c:pt>
                <c:pt idx="39">
                  <c:v>6.249948476269939E-4</c:v>
                </c:pt>
                <c:pt idx="40">
                  <c:v>5.7811369247478313E-4</c:v>
                </c:pt>
                <c:pt idx="41">
                  <c:v>5.2686535706393013E-4</c:v>
                </c:pt>
                <c:pt idx="42">
                  <c:v>4.7283955534399216E-4</c:v>
                </c:pt>
                <c:pt idx="43">
                  <c:v>4.1818873399198655E-4</c:v>
                </c:pt>
                <c:pt idx="44">
                  <c:v>3.6561034910701981E-4</c:v>
                </c:pt>
                <c:pt idx="45">
                  <c:v>3.1812870548702469E-4</c:v>
                </c:pt>
                <c:pt idx="46">
                  <c:v>2.7930679170715301E-4</c:v>
                </c:pt>
                <c:pt idx="47">
                  <c:v>2.524027492224169E-4</c:v>
                </c:pt>
                <c:pt idx="48">
                  <c:v>2.3995903797774905E-4</c:v>
                </c:pt>
                <c:pt idx="49">
                  <c:v>2.4354163522361978E-4</c:v>
                </c:pt>
                <c:pt idx="50">
                  <c:v>2.5552563235104706E-4</c:v>
                </c:pt>
                <c:pt idx="51">
                  <c:v>2.6789989669703357E-4</c:v>
                </c:pt>
                <c:pt idx="52">
                  <c:v>2.8067301095420234E-4</c:v>
                </c:pt>
                <c:pt idx="53">
                  <c:v>3.1429948474297843E-4</c:v>
                </c:pt>
                <c:pt idx="54">
                  <c:v>3.7388638856917681E-4</c:v>
                </c:pt>
                <c:pt idx="55">
                  <c:v>4.4097161236801211E-4</c:v>
                </c:pt>
                <c:pt idx="56">
                  <c:v>5.1621945538810651E-4</c:v>
                </c:pt>
                <c:pt idx="57">
                  <c:v>5.9990915375461096E-4</c:v>
                </c:pt>
                <c:pt idx="58">
                  <c:v>6.9362222735310072E-4</c:v>
                </c:pt>
                <c:pt idx="59">
                  <c:v>7.9838735021359815E-4</c:v>
                </c:pt>
                <c:pt idx="60">
                  <c:v>9.1403151950250974E-4</c:v>
                </c:pt>
                <c:pt idx="61">
                  <c:v>1.0426834114767494E-3</c:v>
                </c:pt>
                <c:pt idx="62">
                  <c:v>1.4888459389547682E-3</c:v>
                </c:pt>
                <c:pt idx="63">
                  <c:v>2.6128185943217063E-3</c:v>
                </c:pt>
                <c:pt idx="64">
                  <c:v>5.2944259229687667E-3</c:v>
                </c:pt>
                <c:pt idx="65">
                  <c:v>1.3097463992337292E-2</c:v>
                </c:pt>
                <c:pt idx="66">
                  <c:v>3.0095081502049065E-2</c:v>
                </c:pt>
                <c:pt idx="67">
                  <c:v>7.427772937072398E-2</c:v>
                </c:pt>
                <c:pt idx="68">
                  <c:v>0.26550101899393913</c:v>
                </c:pt>
                <c:pt idx="69">
                  <c:v>1.6013093135840166</c:v>
                </c:pt>
                <c:pt idx="70">
                  <c:v>9.3022901320697642</c:v>
                </c:pt>
                <c:pt idx="71">
                  <c:v>53.391575664890794</c:v>
                </c:pt>
                <c:pt idx="72">
                  <c:v>306.92047338793083</c:v>
                </c:pt>
                <c:pt idx="73">
                  <c:v>1744.6518997434443</c:v>
                </c:pt>
                <c:pt idx="74">
                  <c:v>9973.9231861554363</c:v>
                </c:pt>
                <c:pt idx="75">
                  <c:v>63969.065995778088</c:v>
                </c:pt>
                <c:pt idx="76">
                  <c:v>2100179.9057384501</c:v>
                </c:pt>
                <c:pt idx="77">
                  <c:v>196913799.34179315</c:v>
                </c:pt>
                <c:pt idx="78">
                  <c:v>2.0754603809689416E+19</c:v>
                </c:pt>
                <c:pt idx="79">
                  <c:v>2.2818501470690963E+41</c:v>
                </c:pt>
                <c:pt idx="80">
                  <c:v>2.7132570391103568E+85</c:v>
                </c:pt>
                <c:pt idx="81">
                  <c:v>4.2546917508060977E+173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84-4624-9066-3DC284911E3F}"/>
            </c:ext>
          </c:extLst>
        </c:ser>
        <c:ser>
          <c:idx val="1"/>
          <c:order val="1"/>
          <c:tx>
            <c:strRef>
              <c:f>Comparison!$E$8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Comparison!$E$9:$E$90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5.0707304347179072E-5</c:v>
                </c:pt>
                <c:pt idx="2">
                  <c:v>5.2359855971302618E-5</c:v>
                </c:pt>
                <c:pt idx="3">
                  <c:v>5.5504387452652633E-5</c:v>
                </c:pt>
                <c:pt idx="4">
                  <c:v>5.7332239236573727E-5</c:v>
                </c:pt>
                <c:pt idx="5">
                  <c:v>7.3141692270936983E-5</c:v>
                </c:pt>
                <c:pt idx="6">
                  <c:v>1.2515632012500758E-4</c:v>
                </c:pt>
                <c:pt idx="7">
                  <c:v>2.2429931720299278E-4</c:v>
                </c:pt>
                <c:pt idx="8">
                  <c:v>3.933762558734648E-4</c:v>
                </c:pt>
                <c:pt idx="9">
                  <c:v>6.5140524483593926E-4</c:v>
                </c:pt>
                <c:pt idx="10">
                  <c:v>9.8073146694551056E-4</c:v>
                </c:pt>
                <c:pt idx="11">
                  <c:v>1.2899757578361227E-3</c:v>
                </c:pt>
                <c:pt idx="12">
                  <c:v>1.494952536484663E-3</c:v>
                </c:pt>
                <c:pt idx="13">
                  <c:v>1.687648211792547E-3</c:v>
                </c:pt>
                <c:pt idx="14">
                  <c:v>1.9162273735853818E-3</c:v>
                </c:pt>
                <c:pt idx="15">
                  <c:v>2.1205346461784418E-3</c:v>
                </c:pt>
                <c:pt idx="16">
                  <c:v>2.3261372981138698E-3</c:v>
                </c:pt>
                <c:pt idx="17">
                  <c:v>2.5118798877705531E-3</c:v>
                </c:pt>
                <c:pt idx="18">
                  <c:v>2.6385984877985041E-3</c:v>
                </c:pt>
                <c:pt idx="19">
                  <c:v>2.7109942278179724E-3</c:v>
                </c:pt>
                <c:pt idx="20">
                  <c:v>2.7274879967740706E-3</c:v>
                </c:pt>
                <c:pt idx="21">
                  <c:v>2.6887112031632036E-3</c:v>
                </c:pt>
                <c:pt idx="22">
                  <c:v>2.5974079559431644E-3</c:v>
                </c:pt>
                <c:pt idx="23">
                  <c:v>2.4583016927851014E-3</c:v>
                </c:pt>
                <c:pt idx="24">
                  <c:v>2.2779501382206974E-3</c:v>
                </c:pt>
                <c:pt idx="25">
                  <c:v>2.0646104514421442E-3</c:v>
                </c:pt>
                <c:pt idx="26">
                  <c:v>1.8281346502955831E-3</c:v>
                </c:pt>
                <c:pt idx="27">
                  <c:v>1.5799141830057186E-3</c:v>
                </c:pt>
                <c:pt idx="28">
                  <c:v>1.332892386921569E-3</c:v>
                </c:pt>
                <c:pt idx="29">
                  <c:v>1.1016652486191666E-3</c:v>
                </c:pt>
                <c:pt idx="30">
                  <c:v>9.0269516020747534E-4</c:v>
                </c:pt>
                <c:pt idx="31">
                  <c:v>7.5467044784287816E-4</c:v>
                </c:pt>
                <c:pt idx="32">
                  <c:v>6.7905716597253612E-4</c:v>
                </c:pt>
                <c:pt idx="33">
                  <c:v>6.7125184901798459E-4</c:v>
                </c:pt>
                <c:pt idx="34">
                  <c:v>6.9010482972782072E-4</c:v>
                </c:pt>
                <c:pt idx="35">
                  <c:v>7.1060816836907969E-4</c:v>
                </c:pt>
                <c:pt idx="36">
                  <c:v>7.3311785865843324E-4</c:v>
                </c:pt>
                <c:pt idx="37">
                  <c:v>7.5804023609409412E-4</c:v>
                </c:pt>
                <c:pt idx="38">
                  <c:v>7.8584462417392658E-4</c:v>
                </c:pt>
                <c:pt idx="39">
                  <c:v>8.1707955667968766E-4</c:v>
                </c:pt>
                <c:pt idx="40">
                  <c:v>8.5239384966228542E-4</c:v>
                </c:pt>
                <c:pt idx="41">
                  <c:v>8.9256433753858919E-4</c:v>
                </c:pt>
                <c:pt idx="42">
                  <c:v>9.3853290533901703E-4</c:v>
                </c:pt>
                <c:pt idx="43">
                  <c:v>9.9145670453937317E-4</c:v>
                </c:pt>
                <c:pt idx="44">
                  <c:v>1.0527774126016783E-3</c:v>
                </c:pt>
                <c:pt idx="45">
                  <c:v>1.1238965750601545E-3</c:v>
                </c:pt>
                <c:pt idx="46">
                  <c:v>1.2079771007501173E-3</c:v>
                </c:pt>
                <c:pt idx="47">
                  <c:v>1.3081695828365571E-3</c:v>
                </c:pt>
                <c:pt idx="48">
                  <c:v>1.4276602986691683E-3</c:v>
                </c:pt>
                <c:pt idx="49">
                  <c:v>1.5325746777039618E-3</c:v>
                </c:pt>
                <c:pt idx="50">
                  <c:v>1.6079883560194093E-3</c:v>
                </c:pt>
                <c:pt idx="51">
                  <c:v>1.6858579333278673E-3</c:v>
                </c:pt>
                <c:pt idx="52">
                  <c:v>1.7662374193569473E-3</c:v>
                </c:pt>
                <c:pt idx="53">
                  <c:v>1.9778442855990781E-3</c:v>
                </c:pt>
                <c:pt idx="54">
                  <c:v>2.3528166382440858E-3</c:v>
                </c:pt>
                <c:pt idx="55">
                  <c:v>2.7749749076003516E-3</c:v>
                </c:pt>
                <c:pt idx="56">
                  <c:v>3.2484994392827887E-3</c:v>
                </c:pt>
                <c:pt idx="57">
                  <c:v>3.7751474285821064E-3</c:v>
                </c:pt>
                <c:pt idx="58">
                  <c:v>4.3648711669276221E-3</c:v>
                </c:pt>
                <c:pt idx="59">
                  <c:v>5.0241439613108773E-3</c:v>
                </c:pt>
                <c:pt idx="60">
                  <c:v>5.7518771282232218E-3</c:v>
                </c:pt>
                <c:pt idx="61">
                  <c:v>6.5614661403746166E-3</c:v>
                </c:pt>
                <c:pt idx="62">
                  <c:v>9.3691067769555679E-3</c:v>
                </c:pt>
                <c:pt idx="63">
                  <c:v>1.644211517022429E-2</c:v>
                </c:pt>
                <c:pt idx="64">
                  <c:v>3.3317108571891588E-2</c:v>
                </c:pt>
                <c:pt idx="65">
                  <c:v>8.2420575185695441E-2</c:v>
                </c:pt>
                <c:pt idx="66">
                  <c:v>0.18938429066195289</c:v>
                </c:pt>
                <c:pt idx="67">
                  <c:v>0.46741973727159675</c:v>
                </c:pt>
                <c:pt idx="68">
                  <c:v>1.6707621193439655</c:v>
                </c:pt>
                <c:pt idx="69">
                  <c:v>10.07682363188947</c:v>
                </c:pt>
                <c:pt idx="70">
                  <c:v>58.53805772460754</c:v>
                </c:pt>
                <c:pt idx="71">
                  <c:v>335.98598774124844</c:v>
                </c:pt>
                <c:pt idx="72">
                  <c:v>1931.4091619338687</c:v>
                </c:pt>
                <c:pt idx="73">
                  <c:v>10978.859202040851</c:v>
                </c:pt>
                <c:pt idx="74">
                  <c:v>62764.553988605876</c:v>
                </c:pt>
                <c:pt idx="75">
                  <c:v>402548.70840250881</c:v>
                </c:pt>
                <c:pt idx="76">
                  <c:v>13216149.013707865</c:v>
                </c:pt>
                <c:pt idx="77">
                  <c:v>1239151992.5724909</c:v>
                </c:pt>
                <c:pt idx="78">
                  <c:v>1.3060592376864889E+20</c:v>
                </c:pt>
                <c:pt idx="79">
                  <c:v>1.4359375350757237E+42</c:v>
                </c:pt>
                <c:pt idx="80">
                  <c:v>1.7074160762797054E+86</c:v>
                </c:pt>
                <c:pt idx="81">
                  <c:v>2.677420159692252E+174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84-4624-9066-3DC284911E3F}"/>
            </c:ext>
          </c:extLst>
        </c:ser>
        <c:ser>
          <c:idx val="2"/>
          <c:order val="2"/>
          <c:tx>
            <c:strRef>
              <c:f>Comparison!$F$8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Comparison!$F$9:$F$90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7.9580913201929298E-5</c:v>
                </c:pt>
                <c:pt idx="2">
                  <c:v>8.432453326981054E-5</c:v>
                </c:pt>
                <c:pt idx="3">
                  <c:v>9.4136472054527393E-5</c:v>
                </c:pt>
                <c:pt idx="4">
                  <c:v>1.0190844392545206E-4</c:v>
                </c:pt>
                <c:pt idx="5">
                  <c:v>1.2338717717745343E-4</c:v>
                </c:pt>
                <c:pt idx="6">
                  <c:v>1.6518300449324649E-4</c:v>
                </c:pt>
                <c:pt idx="7">
                  <c:v>2.0823904627592164E-4</c:v>
                </c:pt>
                <c:pt idx="8">
                  <c:v>2.5308341668462124E-4</c:v>
                </c:pt>
                <c:pt idx="9">
                  <c:v>2.9864444624350003E-4</c:v>
                </c:pt>
                <c:pt idx="10">
                  <c:v>3.4370595918331885E-4</c:v>
                </c:pt>
                <c:pt idx="11">
                  <c:v>3.8603504884868596E-4</c:v>
                </c:pt>
                <c:pt idx="12">
                  <c:v>4.2496621539129896E-4</c:v>
                </c:pt>
                <c:pt idx="13">
                  <c:v>4.7355520059501793E-4</c:v>
                </c:pt>
                <c:pt idx="14">
                  <c:v>5.3385177176210356E-4</c:v>
                </c:pt>
                <c:pt idx="15">
                  <c:v>5.9160159783088829E-4</c:v>
                </c:pt>
                <c:pt idx="16">
                  <c:v>6.574288010124153E-4</c:v>
                </c:pt>
                <c:pt idx="17">
                  <c:v>7.2929735277157417E-4</c:v>
                </c:pt>
                <c:pt idx="18">
                  <c:v>7.9619190351912326E-4</c:v>
                </c:pt>
                <c:pt idx="19">
                  <c:v>8.6082751729496445E-4</c:v>
                </c:pt>
                <c:pt idx="20">
                  <c:v>9.2301281890460143E-4</c:v>
                </c:pt>
                <c:pt idx="21">
                  <c:v>9.8258089755100123E-4</c:v>
                </c:pt>
                <c:pt idx="22">
                  <c:v>1.0393904536133297E-3</c:v>
                </c:pt>
                <c:pt idx="23">
                  <c:v>1.0933268353419687E-3</c:v>
                </c:pt>
                <c:pt idx="24">
                  <c:v>1.1443032178550608E-3</c:v>
                </c:pt>
                <c:pt idx="25">
                  <c:v>1.1922618743828921E-3</c:v>
                </c:pt>
                <c:pt idx="26">
                  <c:v>1.2371753320422662E-3</c:v>
                </c:pt>
                <c:pt idx="27">
                  <c:v>1.2790471022221231E-3</c:v>
                </c:pt>
                <c:pt idx="28">
                  <c:v>1.3179116049500676E-3</c:v>
                </c:pt>
                <c:pt idx="29">
                  <c:v>1.3538329092801322E-3</c:v>
                </c:pt>
                <c:pt idx="30">
                  <c:v>1.3869019918702279E-3</c:v>
                </c:pt>
                <c:pt idx="31">
                  <c:v>1.4172323874187382E-3</c:v>
                </c:pt>
                <c:pt idx="32">
                  <c:v>1.4449543495989898E-3</c:v>
                </c:pt>
                <c:pt idx="33">
                  <c:v>1.4701427998849925E-3</c:v>
                </c:pt>
                <c:pt idx="34">
                  <c:v>1.4928447476424025E-3</c:v>
                </c:pt>
                <c:pt idx="35">
                  <c:v>1.513174613495837E-3</c:v>
                </c:pt>
                <c:pt idx="36">
                  <c:v>1.5312903182462276E-3</c:v>
                </c:pt>
                <c:pt idx="37">
                  <c:v>1.5473576992656539E-3</c:v>
                </c:pt>
                <c:pt idx="38">
                  <c:v>1.5615482279185211E-3</c:v>
                </c:pt>
                <c:pt idx="39">
                  <c:v>1.5740367976271514E-3</c:v>
                </c:pt>
                <c:pt idx="40">
                  <c:v>1.5849996143613089E-3</c:v>
                </c:pt>
                <c:pt idx="41">
                  <c:v>1.594612215785897E-3</c:v>
                </c:pt>
                <c:pt idx="42">
                  <c:v>1.6030476431597076E-3</c:v>
                </c:pt>
                <c:pt idx="43">
                  <c:v>1.6104747853460824E-3</c:v>
                </c:pt>
                <c:pt idx="44">
                  <c:v>1.6170569096998959E-3</c:v>
                </c:pt>
                <c:pt idx="45">
                  <c:v>1.6223402055771359E-3</c:v>
                </c:pt>
                <c:pt idx="46">
                  <c:v>1.6277004602213026E-3</c:v>
                </c:pt>
                <c:pt idx="47">
                  <c:v>1.6332562250179767E-3</c:v>
                </c:pt>
                <c:pt idx="48">
                  <c:v>1.6379382326293949E-3</c:v>
                </c:pt>
                <c:pt idx="49">
                  <c:v>1.6805447749832169E-3</c:v>
                </c:pt>
                <c:pt idx="50">
                  <c:v>1.7632396445377381E-3</c:v>
                </c:pt>
                <c:pt idx="51">
                  <c:v>1.8486275301525087E-3</c:v>
                </c:pt>
                <c:pt idx="52">
                  <c:v>1.9367676561947709E-3</c:v>
                </c:pt>
                <c:pt idx="53">
                  <c:v>2.1688051670497406E-3</c:v>
                </c:pt>
                <c:pt idx="54">
                  <c:v>2.5799811033145928E-3</c:v>
                </c:pt>
                <c:pt idx="55">
                  <c:v>3.0428987569231644E-3</c:v>
                </c:pt>
                <c:pt idx="56">
                  <c:v>3.5621420858926189E-3</c:v>
                </c:pt>
                <c:pt idx="57">
                  <c:v>4.1396379427329133E-3</c:v>
                </c:pt>
                <c:pt idx="58">
                  <c:v>4.786299512689743E-3</c:v>
                </c:pt>
                <c:pt idx="59">
                  <c:v>5.5092251005959877E-3</c:v>
                </c:pt>
                <c:pt idx="60">
                  <c:v>6.3072209105416175E-3</c:v>
                </c:pt>
                <c:pt idx="61">
                  <c:v>7.1949757482328977E-3</c:v>
                </c:pt>
                <c:pt idx="62">
                  <c:v>1.0273694110528643E-2</c:v>
                </c:pt>
                <c:pt idx="63">
                  <c:v>1.8029601520226968E-2</c:v>
                </c:pt>
                <c:pt idx="64">
                  <c:v>3.6533875668573711E-2</c:v>
                </c:pt>
                <c:pt idx="65">
                  <c:v>9.0378282373126395E-2</c:v>
                </c:pt>
                <c:pt idx="66">
                  <c:v>0.20766934542639348</c:v>
                </c:pt>
                <c:pt idx="67">
                  <c:v>0.51254911660986202</c:v>
                </c:pt>
                <c:pt idx="68">
                  <c:v>1.8320742152088132</c:v>
                </c:pt>
                <c:pt idx="69">
                  <c:v>11.04974103341566</c:v>
                </c:pt>
                <c:pt idx="70">
                  <c:v>64.189907661881506</c:v>
                </c:pt>
                <c:pt idx="71">
                  <c:v>368.42543752063631</c:v>
                </c:pt>
                <c:pt idx="72">
                  <c:v>2117.8867318266193</c:v>
                </c:pt>
                <c:pt idx="73">
                  <c:v>12038.868145014543</c:v>
                </c:pt>
                <c:pt idx="74">
                  <c:v>68824.472173667396</c:v>
                </c:pt>
                <c:pt idx="75">
                  <c:v>441414.78938930656</c:v>
                </c:pt>
                <c:pt idx="76">
                  <c:v>14492168.30573041</c:v>
                </c:pt>
                <c:pt idx="77">
                  <c:v>1358792127.2766821</c:v>
                </c:pt>
                <c:pt idx="78">
                  <c:v>1.4321592674367326E+20</c:v>
                </c:pt>
                <c:pt idx="79">
                  <c:v>1.5745773154682927E+42</c:v>
                </c:pt>
                <c:pt idx="80">
                  <c:v>1.8722671119772127E+86</c:v>
                </c:pt>
                <c:pt idx="81">
                  <c:v>2.9359250973313342E+174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84-4624-9066-3DC284911E3F}"/>
            </c:ext>
          </c:extLst>
        </c:ser>
        <c:ser>
          <c:idx val="3"/>
          <c:order val="3"/>
          <c:tx>
            <c:strRef>
              <c:f>Comparison!$G$8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Comparison!$G$9:$G$90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9.3409729222711241E-5</c:v>
                </c:pt>
                <c:pt idx="2">
                  <c:v>9.6172952594714305E-5</c:v>
                </c:pt>
                <c:pt idx="3">
                  <c:v>1.0142041138999659E-4</c:v>
                </c:pt>
                <c:pt idx="4">
                  <c:v>1.0398666143833664E-4</c:v>
                </c:pt>
                <c:pt idx="5">
                  <c:v>1.1615741267046995E-4</c:v>
                </c:pt>
                <c:pt idx="6">
                  <c:v>1.4157354503087732E-4</c:v>
                </c:pt>
                <c:pt idx="7">
                  <c:v>1.6670910422941643E-4</c:v>
                </c:pt>
                <c:pt idx="8">
                  <c:v>1.9079055960369374E-4</c:v>
                </c:pt>
                <c:pt idx="9">
                  <c:v>2.1402197016387144E-4</c:v>
                </c:pt>
                <c:pt idx="10">
                  <c:v>2.3640679194057208E-4</c:v>
                </c:pt>
                <c:pt idx="11">
                  <c:v>2.5721829070396793E-4</c:v>
                </c:pt>
                <c:pt idx="12">
                  <c:v>2.7616302511622622E-4</c:v>
                </c:pt>
                <c:pt idx="13">
                  <c:v>2.9919895282851734E-4</c:v>
                </c:pt>
                <c:pt idx="14">
                  <c:v>3.2680417395385911E-4</c:v>
                </c:pt>
                <c:pt idx="15">
                  <c:v>3.5208775639370381E-4</c:v>
                </c:pt>
                <c:pt idx="16">
                  <c:v>3.8013637072362264E-4</c:v>
                </c:pt>
                <c:pt idx="17">
                  <c:v>4.1057219063184917E-4</c:v>
                </c:pt>
                <c:pt idx="18">
                  <c:v>4.3944945554140171E-4</c:v>
                </c:pt>
                <c:pt idx="19">
                  <c:v>4.6848486234894857E-4</c:v>
                </c:pt>
                <c:pt idx="20">
                  <c:v>4.9836406544806651E-4</c:v>
                </c:pt>
                <c:pt idx="21">
                  <c:v>5.2990924639532196E-4</c:v>
                </c:pt>
                <c:pt idx="22">
                  <c:v>5.6413779529321392E-4</c:v>
                </c:pt>
                <c:pt idx="23">
                  <c:v>6.0233479161002032E-4</c:v>
                </c:pt>
                <c:pt idx="24">
                  <c:v>6.4613730910473104E-4</c:v>
                </c:pt>
                <c:pt idx="25">
                  <c:v>6.9761546185500493E-4</c:v>
                </c:pt>
                <c:pt idx="26">
                  <c:v>7.5930202922078346E-4</c:v>
                </c:pt>
                <c:pt idx="27">
                  <c:v>8.3404722114291743E-4</c:v>
                </c:pt>
                <c:pt idx="28">
                  <c:v>9.2442748438166013E-4</c:v>
                </c:pt>
                <c:pt idx="29">
                  <c:v>1.031226021510751E-3</c:v>
                </c:pt>
                <c:pt idx="30">
                  <c:v>1.1504670706711925E-3</c:v>
                </c:pt>
                <c:pt idx="31">
                  <c:v>1.2694677749584679E-3</c:v>
                </c:pt>
                <c:pt idx="32">
                  <c:v>1.3654383494487272E-3</c:v>
                </c:pt>
                <c:pt idx="33">
                  <c:v>1.4268282943709729E-3</c:v>
                </c:pt>
                <c:pt idx="34">
                  <c:v>1.4691593277808563E-3</c:v>
                </c:pt>
                <c:pt idx="35">
                  <c:v>1.5045094273027975E-3</c:v>
                </c:pt>
                <c:pt idx="36">
                  <c:v>1.5327053952668844E-3</c:v>
                </c:pt>
                <c:pt idx="37">
                  <c:v>1.5537783414998803E-3</c:v>
                </c:pt>
                <c:pt idx="38">
                  <c:v>1.567948088808281E-3</c:v>
                </c:pt>
                <c:pt idx="39">
                  <c:v>1.5755966022120661E-3</c:v>
                </c:pt>
                <c:pt idx="40">
                  <c:v>1.5772341372061714E-3</c:v>
                </c:pt>
                <c:pt idx="41">
                  <c:v>1.5734620934058838E-3</c:v>
                </c:pt>
                <c:pt idx="42">
                  <c:v>1.56493623016438E-3</c:v>
                </c:pt>
                <c:pt idx="43">
                  <c:v>1.5523331329823022E-3</c:v>
                </c:pt>
                <c:pt idx="44">
                  <c:v>1.5363218475313006E-3</c:v>
                </c:pt>
                <c:pt idx="45">
                  <c:v>1.5169664698425436E-3</c:v>
                </c:pt>
                <c:pt idx="46">
                  <c:v>1.4960359691685097E-3</c:v>
                </c:pt>
                <c:pt idx="47">
                  <c:v>1.47399221612764E-3</c:v>
                </c:pt>
                <c:pt idx="48">
                  <c:v>1.4502365855094737E-3</c:v>
                </c:pt>
                <c:pt idx="49">
                  <c:v>1.4737895008345263E-3</c:v>
                </c:pt>
                <c:pt idx="50">
                  <c:v>1.5463105263594493E-3</c:v>
                </c:pt>
                <c:pt idx="51">
                  <c:v>1.6211932496232586E-3</c:v>
                </c:pt>
                <c:pt idx="52">
                  <c:v>1.6984896086950454E-3</c:v>
                </c:pt>
                <c:pt idx="53">
                  <c:v>1.9019798413794137E-3</c:v>
                </c:pt>
                <c:pt idx="54">
                  <c:v>2.2625693281242685E-3</c:v>
                </c:pt>
                <c:pt idx="55">
                  <c:v>2.6685348149088012E-3</c:v>
                </c:pt>
                <c:pt idx="56">
                  <c:v>3.1238963012584831E-3</c:v>
                </c:pt>
                <c:pt idx="57">
                  <c:v>3.6303435814835296E-3</c:v>
                </c:pt>
                <c:pt idx="58">
                  <c:v>4.1974472056074789E-3</c:v>
                </c:pt>
                <c:pt idx="59">
                  <c:v>4.8314321830987767E-3</c:v>
                </c:pt>
                <c:pt idx="60">
                  <c:v>5.5312515892312654E-3</c:v>
                </c:pt>
                <c:pt idx="61">
                  <c:v>6.3097870847330321E-3</c:v>
                </c:pt>
                <c:pt idx="62">
                  <c:v>9.0097346647808468E-3</c:v>
                </c:pt>
                <c:pt idx="63">
                  <c:v>1.5811442706134441E-2</c:v>
                </c:pt>
                <c:pt idx="64">
                  <c:v>3.2039159674085799E-2</c:v>
                </c:pt>
                <c:pt idx="65">
                  <c:v>7.9259157892000859E-2</c:v>
                </c:pt>
                <c:pt idx="66">
                  <c:v>0.1821200514801242</c:v>
                </c:pt>
                <c:pt idx="67">
                  <c:v>0.44949085437439179</c:v>
                </c:pt>
                <c:pt idx="68">
                  <c:v>1.6066764678444041</c:v>
                </c:pt>
                <c:pt idx="69">
                  <c:v>9.6903055273556102</c:v>
                </c:pt>
                <c:pt idx="70">
                  <c:v>56.292705424979502</c:v>
                </c:pt>
                <c:pt idx="71">
                  <c:v>323.09852718068942</c:v>
                </c:pt>
                <c:pt idx="72">
                  <c:v>1857.3258361140604</c:v>
                </c:pt>
                <c:pt idx="73">
                  <c:v>10557.741595567339</c:v>
                </c:pt>
                <c:pt idx="74">
                  <c:v>60357.085392766174</c:v>
                </c:pt>
                <c:pt idx="75">
                  <c:v>387108.09244671278</c:v>
                </c:pt>
                <c:pt idx="76">
                  <c:v>12709215.37542828</c:v>
                </c:pt>
                <c:pt idx="77">
                  <c:v>1191621669.8344054</c:v>
                </c:pt>
                <c:pt idx="78">
                  <c:v>1.2559625445815347E+20</c:v>
                </c:pt>
                <c:pt idx="79">
                  <c:v>1.3808590823249914E+42</c:v>
                </c:pt>
                <c:pt idx="80">
                  <c:v>1.6419244839325111E+86</c:v>
                </c:pt>
                <c:pt idx="81">
                  <c:v>2.5747219878308319E+174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84-4624-9066-3DC284911E3F}"/>
            </c:ext>
          </c:extLst>
        </c:ser>
        <c:ser>
          <c:idx val="4"/>
          <c:order val="4"/>
          <c:tx>
            <c:strRef>
              <c:f>Comparison!$H$8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Comparison!$H$9:$H$90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7.4635750511708397E-5</c:v>
                </c:pt>
                <c:pt idx="2">
                  <c:v>8.0271276564964687E-5</c:v>
                </c:pt>
                <c:pt idx="3">
                  <c:v>9.2027136745942049E-5</c:v>
                </c:pt>
                <c:pt idx="4">
                  <c:v>1.0191665503233938E-4</c:v>
                </c:pt>
                <c:pt idx="5">
                  <c:v>1.2008108748917945E-4</c:v>
                </c:pt>
                <c:pt idx="6">
                  <c:v>1.4414804080753449E-4</c:v>
                </c:pt>
                <c:pt idx="7">
                  <c:v>1.6097867649143952E-4</c:v>
                </c:pt>
                <c:pt idx="8">
                  <c:v>1.7503966309423397E-4</c:v>
                </c:pt>
                <c:pt idx="9">
                  <c:v>1.8778282725299633E-4</c:v>
                </c:pt>
                <c:pt idx="10">
                  <c:v>2.0065465500642541E-4</c:v>
                </c:pt>
                <c:pt idx="11">
                  <c:v>2.145336308405963E-4</c:v>
                </c:pt>
                <c:pt idx="12">
                  <c:v>2.2959976138277839E-4</c:v>
                </c:pt>
                <c:pt idx="13">
                  <c:v>2.4994821636471857E-4</c:v>
                </c:pt>
                <c:pt idx="14">
                  <c:v>2.7526235067132322E-4</c:v>
                </c:pt>
                <c:pt idx="15">
                  <c:v>3.0003816466213639E-4</c:v>
                </c:pt>
                <c:pt idx="16">
                  <c:v>3.3009149711974226E-4</c:v>
                </c:pt>
                <c:pt idx="17">
                  <c:v>3.6546552180860277E-4</c:v>
                </c:pt>
                <c:pt idx="18">
                  <c:v>4.0247924885726874E-4</c:v>
                </c:pt>
                <c:pt idx="19">
                  <c:v>4.4332343172450833E-4</c:v>
                </c:pt>
                <c:pt idx="20">
                  <c:v>4.8905699930526427E-4</c:v>
                </c:pt>
                <c:pt idx="21">
                  <c:v>5.4088213953807089E-4</c:v>
                </c:pt>
                <c:pt idx="22">
                  <c:v>6.0016418878582512E-4</c:v>
                </c:pt>
                <c:pt idx="23">
                  <c:v>6.6843027381350607E-4</c:v>
                </c:pt>
                <c:pt idx="24">
                  <c:v>7.4732395171377966E-4</c:v>
                </c:pt>
                <c:pt idx="25">
                  <c:v>8.3847419832063712E-4</c:v>
                </c:pt>
                <c:pt idx="26">
                  <c:v>9.4320860553943084E-4</c:v>
                </c:pt>
                <c:pt idx="27">
                  <c:v>1.0620054085489893E-3</c:v>
                </c:pt>
                <c:pt idx="28">
                  <c:v>1.1935576149166337E-3</c:v>
                </c:pt>
                <c:pt idx="29">
                  <c:v>1.3333787690653169E-3</c:v>
                </c:pt>
                <c:pt idx="30">
                  <c:v>1.4721455383594206E-3</c:v>
                </c:pt>
                <c:pt idx="31">
                  <c:v>1.5945916590730809E-3</c:v>
                </c:pt>
                <c:pt idx="32">
                  <c:v>1.6805825765296176E-3</c:v>
                </c:pt>
                <c:pt idx="33">
                  <c:v>1.726594754606386E-3</c:v>
                </c:pt>
                <c:pt idx="34">
                  <c:v>1.7556315291760683E-3</c:v>
                </c:pt>
                <c:pt idx="35">
                  <c:v>1.782837465208701E-3</c:v>
                </c:pt>
                <c:pt idx="36">
                  <c:v>1.8085140860951176E-3</c:v>
                </c:pt>
                <c:pt idx="37">
                  <c:v>1.8329776960767314E-3</c:v>
                </c:pt>
                <c:pt idx="38">
                  <c:v>1.8565561404534359E-3</c:v>
                </c:pt>
                <c:pt idx="39">
                  <c:v>1.8795853567356515E-3</c:v>
                </c:pt>
                <c:pt idx="40">
                  <c:v>1.9024057494733324E-3</c:v>
                </c:pt>
                <c:pt idx="41">
                  <c:v>1.9253584285094478E-3</c:v>
                </c:pt>
                <c:pt idx="42">
                  <c:v>1.9487813619232441E-3</c:v>
                </c:pt>
                <c:pt idx="43">
                  <c:v>1.9730055030073106E-3</c:v>
                </c:pt>
                <c:pt idx="44">
                  <c:v>1.9983509577353857E-3</c:v>
                </c:pt>
                <c:pt idx="45">
                  <c:v>2.0243636713024628E-3</c:v>
                </c:pt>
                <c:pt idx="46">
                  <c:v>2.0528478189102998E-3</c:v>
                </c:pt>
                <c:pt idx="47">
                  <c:v>2.0840767978678033E-3</c:v>
                </c:pt>
                <c:pt idx="48">
                  <c:v>2.1167658134689685E-3</c:v>
                </c:pt>
                <c:pt idx="49">
                  <c:v>2.186162367500878E-3</c:v>
                </c:pt>
                <c:pt idx="50">
                  <c:v>2.2937372530360128E-3</c:v>
                </c:pt>
                <c:pt idx="51">
                  <c:v>2.4048153896916377E-3</c:v>
                </c:pt>
                <c:pt idx="52">
                  <c:v>2.5194738203914691E-3</c:v>
                </c:pt>
                <c:pt idx="53">
                  <c:v>2.8213233644387432E-3</c:v>
                </c:pt>
                <c:pt idx="54">
                  <c:v>3.3562078683598822E-3</c:v>
                </c:pt>
                <c:pt idx="55">
                  <c:v>3.9584013764626174E-3</c:v>
                </c:pt>
                <c:pt idx="56">
                  <c:v>4.6338670006262081E-3</c:v>
                </c:pt>
                <c:pt idx="57">
                  <c:v>5.385111316401449E-3</c:v>
                </c:pt>
                <c:pt idx="58">
                  <c:v>6.2263309076871221E-3</c:v>
                </c:pt>
                <c:pt idx="59">
                  <c:v>7.1667597128642225E-3</c:v>
                </c:pt>
                <c:pt idx="60">
                  <c:v>8.2048447642690224E-3</c:v>
                </c:pt>
                <c:pt idx="61">
                  <c:v>9.3596942194088921E-3</c:v>
                </c:pt>
                <c:pt idx="62">
                  <c:v>1.3364692077232777E-2</c:v>
                </c:pt>
                <c:pt idx="63">
                  <c:v>2.3454082825582825E-2</c:v>
                </c:pt>
                <c:pt idx="64">
                  <c:v>4.7525650797604874E-2</c:v>
                </c:pt>
                <c:pt idx="65">
                  <c:v>0.11756997058615717</c:v>
                </c:pt>
                <c:pt idx="66">
                  <c:v>0.27014984343946208</c:v>
                </c:pt>
                <c:pt idx="67">
                  <c:v>0.66675735565539473</c:v>
                </c:pt>
                <c:pt idx="68">
                  <c:v>2.383281756832818</c:v>
                </c:pt>
                <c:pt idx="69">
                  <c:v>14.374224583290161</c:v>
                </c:pt>
                <c:pt idx="70">
                  <c:v>83.502422900433032</c:v>
                </c:pt>
                <c:pt idx="71">
                  <c:v>479.27186393811184</c:v>
                </c:pt>
                <c:pt idx="72">
                  <c:v>2755.0853393924103</c:v>
                </c:pt>
                <c:pt idx="73">
                  <c:v>15660.945711011324</c:v>
                </c:pt>
                <c:pt idx="74">
                  <c:v>89531.367012036746</c:v>
                </c:pt>
                <c:pt idx="75">
                  <c:v>574221.17838595808</c:v>
                </c:pt>
                <c:pt idx="76">
                  <c:v>18852358.738131907</c:v>
                </c:pt>
                <c:pt idx="77">
                  <c:v>1767605515.8592312</c:v>
                </c:pt>
                <c:pt idx="78">
                  <c:v>1.8630462819826257E+20</c:v>
                </c:pt>
                <c:pt idx="79">
                  <c:v>2.0483129774579901E+42</c:v>
                </c:pt>
                <c:pt idx="80">
                  <c:v>2.4355673011776863E+86</c:v>
                </c:pt>
                <c:pt idx="81">
                  <c:v>3.8192430556640275E+174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84-4624-9066-3DC284911E3F}"/>
            </c:ext>
          </c:extLst>
        </c:ser>
        <c:ser>
          <c:idx val="5"/>
          <c:order val="5"/>
          <c:tx>
            <c:strRef>
              <c:f>Comparison!$I$8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Comparison!$I$9:$I$90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6.0051903481534478E-5</c:v>
                </c:pt>
                <c:pt idx="2">
                  <c:v>5.8262939404306167E-5</c:v>
                </c:pt>
                <c:pt idx="3">
                  <c:v>5.5801142928635137E-5</c:v>
                </c:pt>
                <c:pt idx="4">
                  <c:v>5.3724974806459582E-5</c:v>
                </c:pt>
                <c:pt idx="5">
                  <c:v>5.7907361640068287E-5</c:v>
                </c:pt>
                <c:pt idx="6">
                  <c:v>7.0898312381377382E-5</c:v>
                </c:pt>
                <c:pt idx="7">
                  <c:v>8.8856788128829076E-5</c:v>
                </c:pt>
                <c:pt idx="8">
                  <c:v>1.1013027585366816E-4</c:v>
                </c:pt>
                <c:pt idx="9">
                  <c:v>1.3374419749990072E-4</c:v>
                </c:pt>
                <c:pt idx="10">
                  <c:v>1.575598376136596E-4</c:v>
                </c:pt>
                <c:pt idx="11">
                  <c:v>1.7854432602746765E-4</c:v>
                </c:pt>
                <c:pt idx="12">
                  <c:v>1.9521635507475466E-4</c:v>
                </c:pt>
                <c:pt idx="13">
                  <c:v>2.1455188991058188E-4</c:v>
                </c:pt>
                <c:pt idx="14">
                  <c:v>2.3786587794648596E-4</c:v>
                </c:pt>
                <c:pt idx="15">
                  <c:v>2.5988926603385935E-4</c:v>
                </c:pt>
                <c:pt idx="16">
                  <c:v>2.8516192124956972E-4</c:v>
                </c:pt>
                <c:pt idx="17">
                  <c:v>3.1233203616157776E-4</c:v>
                </c:pt>
                <c:pt idx="18">
                  <c:v>3.3799095619772813E-4</c:v>
                </c:pt>
                <c:pt idx="19">
                  <c:v>3.6316765478019969E-4</c:v>
                </c:pt>
                <c:pt idx="20">
                  <c:v>3.8792390326867023E-4</c:v>
                </c:pt>
                <c:pt idx="21">
                  <c:v>4.1231433146870713E-4</c:v>
                </c:pt>
                <c:pt idx="22">
                  <c:v>4.3638889901951515E-4</c:v>
                </c:pt>
                <c:pt idx="23">
                  <c:v>4.6019465542193648E-4</c:v>
                </c:pt>
                <c:pt idx="24">
                  <c:v>4.8377707522694144E-4</c:v>
                </c:pt>
                <c:pt idx="25">
                  <c:v>5.0718111623471694E-4</c:v>
                </c:pt>
                <c:pt idx="26">
                  <c:v>5.3045209244426529E-4</c:v>
                </c:pt>
                <c:pt idx="27">
                  <c:v>5.5363642705533373E-4</c:v>
                </c:pt>
                <c:pt idx="28">
                  <c:v>5.7678233201559619E-4</c:v>
                </c:pt>
                <c:pt idx="29">
                  <c:v>5.9994045248882655E-4</c:v>
                </c:pt>
                <c:pt idx="30">
                  <c:v>6.2316450823168888E-4</c:v>
                </c:pt>
                <c:pt idx="31">
                  <c:v>6.4651196066447701E-4</c:v>
                </c:pt>
                <c:pt idx="32">
                  <c:v>6.7004473358311359E-4</c:v>
                </c:pt>
                <c:pt idx="33">
                  <c:v>6.9341170788053881E-4</c:v>
                </c:pt>
                <c:pt idx="34">
                  <c:v>7.1579796641242242E-4</c:v>
                </c:pt>
                <c:pt idx="35">
                  <c:v>7.3675037333708693E-4</c:v>
                </c:pt>
                <c:pt idx="36">
                  <c:v>7.5623104865096477E-4</c:v>
                </c:pt>
                <c:pt idx="37">
                  <c:v>7.7421140759832382E-4</c:v>
                </c:pt>
                <c:pt idx="38">
                  <c:v>7.9067164478076996E-4</c:v>
                </c:pt>
                <c:pt idx="39">
                  <c:v>8.0560023019333224E-4</c:v>
                </c:pt>
                <c:pt idx="40">
                  <c:v>8.1899342236307232E-4</c:v>
                </c:pt>
                <c:pt idx="41">
                  <c:v>8.3085480153664013E-4</c:v>
                </c:pt>
                <c:pt idx="42">
                  <c:v>8.4119482580836198E-4</c:v>
                </c:pt>
                <c:pt idx="43">
                  <c:v>8.5003041216748297E-4</c:v>
                </c:pt>
                <c:pt idx="44">
                  <c:v>8.5738454390409536E-4</c:v>
                </c:pt>
                <c:pt idx="45">
                  <c:v>8.6296308172673368E-4</c:v>
                </c:pt>
                <c:pt idx="46">
                  <c:v>8.6744496887210688E-4</c:v>
                </c:pt>
                <c:pt idx="47">
                  <c:v>8.7087156597700219E-4</c:v>
                </c:pt>
                <c:pt idx="48">
                  <c:v>8.7263884473697516E-4</c:v>
                </c:pt>
                <c:pt idx="49">
                  <c:v>8.9466661147824306E-4</c:v>
                </c:pt>
                <c:pt idx="50">
                  <c:v>9.3869063263633291E-4</c:v>
                </c:pt>
                <c:pt idx="51">
                  <c:v>9.8414832672545443E-4</c:v>
                </c:pt>
                <c:pt idx="52">
                  <c:v>1.0310712228454243E-3</c:v>
                </c:pt>
                <c:pt idx="53">
                  <c:v>1.1546003407021837E-3</c:v>
                </c:pt>
                <c:pt idx="54">
                  <c:v>1.3734968480107394E-3</c:v>
                </c:pt>
                <c:pt idx="55">
                  <c:v>1.619938939118711E-3</c:v>
                </c:pt>
                <c:pt idx="56">
                  <c:v>1.8963669620890736E-3</c:v>
                </c:pt>
                <c:pt idx="57">
                  <c:v>2.2038067096478318E-3</c:v>
                </c:pt>
                <c:pt idx="58">
                  <c:v>2.5480680016876441E-3</c:v>
                </c:pt>
                <c:pt idx="59">
                  <c:v>2.9329297415894916E-3</c:v>
                </c:pt>
                <c:pt idx="60">
                  <c:v>3.3577563917839321E-3</c:v>
                </c:pt>
                <c:pt idx="61">
                  <c:v>3.8303677879715807E-3</c:v>
                </c:pt>
                <c:pt idx="62">
                  <c:v>5.4693759036098478E-3</c:v>
                </c:pt>
                <c:pt idx="63">
                  <c:v>9.5983652078329967E-3</c:v>
                </c:pt>
                <c:pt idx="64">
                  <c:v>1.9449430467508185E-2</c:v>
                </c:pt>
                <c:pt idx="65">
                  <c:v>4.8114416732988462E-2</c:v>
                </c:pt>
                <c:pt idx="66">
                  <c:v>0.11055631027884492</c:v>
                </c:pt>
                <c:pt idx="67">
                  <c:v>0.27286424509462509</c:v>
                </c:pt>
                <c:pt idx="68">
                  <c:v>0.9753358878009657</c:v>
                </c:pt>
                <c:pt idx="69">
                  <c:v>5.8825176902393563</c:v>
                </c:pt>
                <c:pt idx="70">
                  <c:v>34.172589766036047</c:v>
                </c:pt>
                <c:pt idx="71">
                  <c:v>196.13755174852062</c:v>
                </c:pt>
                <c:pt idx="72">
                  <c:v>1127.4930451507748</c:v>
                </c:pt>
                <c:pt idx="73">
                  <c:v>6409.0963416556924</c:v>
                </c:pt>
                <c:pt idx="74">
                  <c:v>36639.879057675556</c:v>
                </c:pt>
                <c:pt idx="75">
                  <c:v>234994.67539224407</c:v>
                </c:pt>
                <c:pt idx="76">
                  <c:v>7715152.4339419631</c:v>
                </c:pt>
                <c:pt idx="77">
                  <c:v>723376113.69270611</c:v>
                </c:pt>
                <c:pt idx="78">
                  <c:v>7.6243435936277266E+19</c:v>
                </c:pt>
                <c:pt idx="79">
                  <c:v>8.3825303098787964E+41</c:v>
                </c:pt>
                <c:pt idx="80">
                  <c:v>9.9673326042237545E+85</c:v>
                </c:pt>
                <c:pt idx="81">
                  <c:v>1.5629896908932924E+174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84-4624-9066-3DC284911E3F}"/>
            </c:ext>
          </c:extLst>
        </c:ser>
        <c:ser>
          <c:idx val="6"/>
          <c:order val="6"/>
          <c:tx>
            <c:strRef>
              <c:f>Comparison!$J$8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Comparison!$J$9:$J$90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8.2968420878792385E-5</c:v>
                </c:pt>
                <c:pt idx="2">
                  <c:v>8.5324856929596372E-5</c:v>
                </c:pt>
                <c:pt idx="3">
                  <c:v>8.999736340364531E-5</c:v>
                </c:pt>
                <c:pt idx="4">
                  <c:v>9.3385339875814654E-5</c:v>
                </c:pt>
                <c:pt idx="5">
                  <c:v>1.1022125854434408E-4</c:v>
                </c:pt>
                <c:pt idx="6">
                  <c:v>1.4305362514647948E-4</c:v>
                </c:pt>
                <c:pt idx="7">
                  <c:v>1.8072089845076823E-4</c:v>
                </c:pt>
                <c:pt idx="8">
                  <c:v>2.2174648135010993E-4</c:v>
                </c:pt>
                <c:pt idx="9">
                  <c:v>2.6519140412944227E-4</c:v>
                </c:pt>
                <c:pt idx="10">
                  <c:v>3.0908315726824534E-4</c:v>
                </c:pt>
                <c:pt idx="11">
                  <c:v>3.5074883633690805E-4</c:v>
                </c:pt>
                <c:pt idx="12">
                  <c:v>3.8881029737109136E-4</c:v>
                </c:pt>
                <c:pt idx="13">
                  <c:v>4.3683656381112801E-4</c:v>
                </c:pt>
                <c:pt idx="14">
                  <c:v>4.9637531504944299E-4</c:v>
                </c:pt>
                <c:pt idx="15">
                  <c:v>5.541119734079682E-4</c:v>
                </c:pt>
                <c:pt idx="16">
                  <c:v>6.2105971394645749E-4</c:v>
                </c:pt>
                <c:pt idx="17">
                  <c:v>6.9407707730070368E-4</c:v>
                </c:pt>
                <c:pt idx="18">
                  <c:v>7.6265665122523738E-4</c:v>
                </c:pt>
                <c:pt idx="19">
                  <c:v>8.293427524068579E-4</c:v>
                </c:pt>
                <c:pt idx="20">
                  <c:v>8.9387494286654722E-4</c:v>
                </c:pt>
                <c:pt idx="21">
                  <c:v>9.5605911474339208E-4</c:v>
                </c:pt>
                <c:pt idx="22">
                  <c:v>1.0157766333785732E-3</c:v>
                </c:pt>
                <c:pt idx="23">
                  <c:v>1.0729940649977735E-3</c:v>
                </c:pt>
                <c:pt idx="24">
                  <c:v>1.1277733845893134E-3</c:v>
                </c:pt>
                <c:pt idx="25">
                  <c:v>1.180282110306763E-3</c:v>
                </c:pt>
                <c:pt idx="26">
                  <c:v>1.2308024497786111E-3</c:v>
                </c:pt>
                <c:pt idx="27">
                  <c:v>1.2797381973259072E-3</c:v>
                </c:pt>
                <c:pt idx="28">
                  <c:v>1.3276177914738248E-3</c:v>
                </c:pt>
                <c:pt idx="29">
                  <c:v>1.3750917142858819E-3</c:v>
                </c:pt>
                <c:pt idx="30">
                  <c:v>1.4229223655189713E-3</c:v>
                </c:pt>
                <c:pt idx="31">
                  <c:v>1.4719647892222742E-3</c:v>
                </c:pt>
                <c:pt idx="32">
                  <c:v>1.5231372624592812E-3</c:v>
                </c:pt>
                <c:pt idx="33">
                  <c:v>1.5758673399899484E-3</c:v>
                </c:pt>
                <c:pt idx="34">
                  <c:v>1.6277460338793941E-3</c:v>
                </c:pt>
                <c:pt idx="35">
                  <c:v>1.677363382339714E-3</c:v>
                </c:pt>
                <c:pt idx="36">
                  <c:v>1.7246285485819249E-3</c:v>
                </c:pt>
                <c:pt idx="37">
                  <c:v>1.7694664452302599E-3</c:v>
                </c:pt>
                <c:pt idx="38">
                  <c:v>1.8118178173995845E-3</c:v>
                </c:pt>
                <c:pt idx="39">
                  <c:v>1.8516391474934593E-3</c:v>
                </c:pt>
                <c:pt idx="40">
                  <c:v>1.8889023869181794E-3</c:v>
                </c:pt>
                <c:pt idx="41">
                  <c:v>1.9235945212353364E-3</c:v>
                </c:pt>
                <c:pt idx="42">
                  <c:v>1.9557169808582073E-3</c:v>
                </c:pt>
                <c:pt idx="43">
                  <c:v>1.9852849122327051E-3</c:v>
                </c:pt>
                <c:pt idx="44">
                  <c:v>2.0123263272456521E-3</c:v>
                </c:pt>
                <c:pt idx="45">
                  <c:v>2.0361124282721509E-3</c:v>
                </c:pt>
                <c:pt idx="46">
                  <c:v>2.0582400229153912E-3</c:v>
                </c:pt>
                <c:pt idx="47">
                  <c:v>2.0787440302724447E-3</c:v>
                </c:pt>
                <c:pt idx="48">
                  <c:v>2.0961819256661877E-3</c:v>
                </c:pt>
                <c:pt idx="49">
                  <c:v>2.1560275107714408E-3</c:v>
                </c:pt>
                <c:pt idx="50">
                  <c:v>2.2621195449815867E-3</c:v>
                </c:pt>
                <c:pt idx="51">
                  <c:v>2.3716665402253702E-3</c:v>
                </c:pt>
                <c:pt idx="52">
                  <c:v>2.4847444774388416E-3</c:v>
                </c:pt>
                <c:pt idx="53">
                  <c:v>2.7824332176506223E-3</c:v>
                </c:pt>
                <c:pt idx="54">
                  <c:v>3.3099446791426722E-3</c:v>
                </c:pt>
                <c:pt idx="55">
                  <c:v>3.9038373330362946E-3</c:v>
                </c:pt>
                <c:pt idx="56">
                  <c:v>4.5699920935090522E-3</c:v>
                </c:pt>
                <c:pt idx="57">
                  <c:v>5.3108809845632239E-3</c:v>
                </c:pt>
                <c:pt idx="58">
                  <c:v>6.1405048992247647E-3</c:v>
                </c:pt>
                <c:pt idx="59">
                  <c:v>7.0679704919115486E-3</c:v>
                </c:pt>
                <c:pt idx="60">
                  <c:v>8.0917462016306171E-3</c:v>
                </c:pt>
                <c:pt idx="61">
                  <c:v>9.2306767921005711E-3</c:v>
                </c:pt>
                <c:pt idx="62">
                  <c:v>1.3180468303661519E-2</c:v>
                </c:pt>
                <c:pt idx="63">
                  <c:v>2.3130783222508385E-2</c:v>
                </c:pt>
                <c:pt idx="64">
                  <c:v>4.6870539951745643E-2</c:v>
                </c:pt>
                <c:pt idx="65">
                  <c:v>0.11594934337567774</c:v>
                </c:pt>
                <c:pt idx="66">
                  <c:v>0.26642599979978093</c:v>
                </c:pt>
                <c:pt idx="67">
                  <c:v>0.65756652990307718</c:v>
                </c:pt>
                <c:pt idx="68">
                  <c:v>2.3504297347892122</c:v>
                </c:pt>
                <c:pt idx="69">
                  <c:v>14.176085046696919</c:v>
                </c:pt>
                <c:pt idx="70">
                  <c:v>82.35139515058566</c:v>
                </c:pt>
                <c:pt idx="71">
                  <c:v>472.66540635338254</c:v>
                </c:pt>
                <c:pt idx="72">
                  <c:v>2717.1082416186177</c:v>
                </c:pt>
                <c:pt idx="73">
                  <c:v>15445.069542678808</c:v>
                </c:pt>
                <c:pt idx="74">
                  <c:v>88297.234105073047</c:v>
                </c:pt>
                <c:pt idx="75">
                  <c:v>566305.90493742132</c:v>
                </c:pt>
                <c:pt idx="76">
                  <c:v>18592490.972575679</c:v>
                </c:pt>
                <c:pt idx="77">
                  <c:v>1743240198.9155169</c:v>
                </c:pt>
                <c:pt idx="78">
                  <c:v>1.8373653748265678E+20</c:v>
                </c:pt>
                <c:pt idx="79">
                  <c:v>2.0200782868282602E+42</c:v>
                </c:pt>
                <c:pt idx="80">
                  <c:v>2.4019945561853751E+86</c:v>
                </c:pt>
                <c:pt idx="81">
                  <c:v>3.766597221114738E+174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384-4624-9066-3DC284911E3F}"/>
            </c:ext>
          </c:extLst>
        </c:ser>
        <c:ser>
          <c:idx val="7"/>
          <c:order val="7"/>
          <c:tx>
            <c:strRef>
              <c:f>Comparison!$K$8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Comparison!$K$9:$K$90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8.205247507218475E-5</c:v>
                </c:pt>
                <c:pt idx="2">
                  <c:v>8.825469963694835E-5</c:v>
                </c:pt>
                <c:pt idx="3">
                  <c:v>9.8800404398616213E-5</c:v>
                </c:pt>
                <c:pt idx="4">
                  <c:v>1.0706007262728546E-4</c:v>
                </c:pt>
                <c:pt idx="5">
                  <c:v>1.2931981227160702E-4</c:v>
                </c:pt>
                <c:pt idx="6">
                  <c:v>1.6317222253546735E-4</c:v>
                </c:pt>
                <c:pt idx="7">
                  <c:v>1.9389804297199935E-4</c:v>
                </c:pt>
                <c:pt idx="8">
                  <c:v>2.2166814167008287E-4</c:v>
                </c:pt>
                <c:pt idx="9">
                  <c:v>2.4701247459952766E-4</c:v>
                </c:pt>
                <c:pt idx="10">
                  <c:v>2.7094375755261384E-4</c:v>
                </c:pt>
                <c:pt idx="11">
                  <c:v>2.9449931416720656E-4</c:v>
                </c:pt>
                <c:pt idx="12">
                  <c:v>3.1844032741182917E-4</c:v>
                </c:pt>
                <c:pt idx="13">
                  <c:v>3.5010015797239601E-4</c:v>
                </c:pt>
                <c:pt idx="14">
                  <c:v>3.8917733895864657E-4</c:v>
                </c:pt>
                <c:pt idx="15">
                  <c:v>4.2691779386799442E-4</c:v>
                </c:pt>
                <c:pt idx="16">
                  <c:v>4.7131465414238232E-4</c:v>
                </c:pt>
                <c:pt idx="17">
                  <c:v>5.2135412153724177E-4</c:v>
                </c:pt>
                <c:pt idx="18">
                  <c:v>5.7076662219344456E-4</c:v>
                </c:pt>
                <c:pt idx="19">
                  <c:v>6.2184815765217347E-4</c:v>
                </c:pt>
                <c:pt idx="20">
                  <c:v>6.7502891077349258E-4</c:v>
                </c:pt>
                <c:pt idx="21">
                  <c:v>7.3071333990500499E-4</c:v>
                </c:pt>
                <c:pt idx="22">
                  <c:v>7.8926089795951096E-4</c:v>
                </c:pt>
                <c:pt idx="23">
                  <c:v>8.5095222903371754E-4</c:v>
                </c:pt>
                <c:pt idx="24">
                  <c:v>9.1593701340092644E-4</c:v>
                </c:pt>
                <c:pt idx="25">
                  <c:v>9.8415949170915589E-4</c:v>
                </c:pt>
                <c:pt idx="26">
                  <c:v>1.055259404636198E-3</c:v>
                </c:pt>
                <c:pt idx="27">
                  <c:v>1.1284510307564338E-3</c:v>
                </c:pt>
                <c:pt idx="28">
                  <c:v>1.2023929093565597E-3</c:v>
                </c:pt>
                <c:pt idx="29">
                  <c:v>1.2750767215022804E-3</c:v>
                </c:pt>
                <c:pt idx="30">
                  <c:v>1.3437836684048327E-3</c:v>
                </c:pt>
                <c:pt idx="31">
                  <c:v>1.4051723330104082E-3</c:v>
                </c:pt>
                <c:pt idx="32">
                  <c:v>1.4555574282574327E-3</c:v>
                </c:pt>
                <c:pt idx="33">
                  <c:v>1.4952997225627131E-3</c:v>
                </c:pt>
                <c:pt idx="34">
                  <c:v>1.5303005246434743E-3</c:v>
                </c:pt>
                <c:pt idx="35">
                  <c:v>1.5642359368603456E-3</c:v>
                </c:pt>
                <c:pt idx="36">
                  <c:v>1.5972403406192331E-3</c:v>
                </c:pt>
                <c:pt idx="37">
                  <c:v>1.6294494508188098E-3</c:v>
                </c:pt>
                <c:pt idx="38">
                  <c:v>1.6609993690155402E-3</c:v>
                </c:pt>
                <c:pt idx="39">
                  <c:v>1.6920257130605459E-3</c:v>
                </c:pt>
                <c:pt idx="40">
                  <c:v>1.7226628214504457E-3</c:v>
                </c:pt>
                <c:pt idx="41">
                  <c:v>1.753043027855511E-3</c:v>
                </c:pt>
                <c:pt idx="42">
                  <c:v>1.7832960029194737E-3</c:v>
                </c:pt>
                <c:pt idx="43">
                  <c:v>1.8135481600210438E-3</c:v>
                </c:pt>
                <c:pt idx="44">
                  <c:v>1.8439221218736642E-3</c:v>
                </c:pt>
                <c:pt idx="45">
                  <c:v>1.8738311914640047E-3</c:v>
                </c:pt>
                <c:pt idx="46">
                  <c:v>1.9047985457210917E-3</c:v>
                </c:pt>
                <c:pt idx="47">
                  <c:v>1.9369346038122762E-3</c:v>
                </c:pt>
                <c:pt idx="48">
                  <c:v>1.9689306981173736E-3</c:v>
                </c:pt>
                <c:pt idx="49">
                  <c:v>2.033896107438682E-3</c:v>
                </c:pt>
                <c:pt idx="50">
                  <c:v>2.1339783996785714E-3</c:v>
                </c:pt>
                <c:pt idx="51">
                  <c:v>2.2373199415164171E-3</c:v>
                </c:pt>
                <c:pt idx="52">
                  <c:v>2.3439924098344971E-3</c:v>
                </c:pt>
                <c:pt idx="53">
                  <c:v>2.6248181260742787E-3</c:v>
                </c:pt>
                <c:pt idx="54">
                  <c:v>3.1224479117786747E-3</c:v>
                </c:pt>
                <c:pt idx="55">
                  <c:v>3.6826986279480918E-3</c:v>
                </c:pt>
                <c:pt idx="56">
                  <c:v>4.3111180555798385E-3</c:v>
                </c:pt>
                <c:pt idx="57">
                  <c:v>5.0100381871789335E-3</c:v>
                </c:pt>
                <c:pt idx="58">
                  <c:v>5.7926668142433422E-3</c:v>
                </c:pt>
                <c:pt idx="59">
                  <c:v>6.6675947311297112E-3</c:v>
                </c:pt>
                <c:pt idx="60">
                  <c:v>7.6333771344084351E-3</c:v>
                </c:pt>
                <c:pt idx="61">
                  <c:v>8.7077912979692841E-3</c:v>
                </c:pt>
                <c:pt idx="62">
                  <c:v>1.2433840961261265E-2</c:v>
                </c:pt>
                <c:pt idx="63">
                  <c:v>2.1820505407852873E-2</c:v>
                </c:pt>
                <c:pt idx="64">
                  <c:v>4.4215488107243607E-2</c:v>
                </c:pt>
                <c:pt idx="65">
                  <c:v>0.10938121938317982</c:v>
                </c:pt>
                <c:pt idx="66">
                  <c:v>0.25133390052121579</c:v>
                </c:pt>
                <c:pt idx="67">
                  <c:v>0.62031769022895833</c:v>
                </c:pt>
                <c:pt idx="68">
                  <c:v>2.2172861266901953</c:v>
                </c:pt>
                <c:pt idx="69">
                  <c:v>13.37305950464428</c:v>
                </c:pt>
                <c:pt idx="70">
                  <c:v>77.68647719109596</c:v>
                </c:pt>
                <c:pt idx="71">
                  <c:v>445.89056739776458</c:v>
                </c:pt>
                <c:pt idx="72">
                  <c:v>2563.1935810226828</c:v>
                </c:pt>
                <c:pt idx="73">
                  <c:v>14570.160475704764</c:v>
                </c:pt>
                <c:pt idx="74">
                  <c:v>83295.50520422282</c:v>
                </c:pt>
                <c:pt idx="75">
                  <c:v>534226.65987208916</c:v>
                </c:pt>
                <c:pt idx="76">
                  <c:v>17539291.51079338</c:v>
                </c:pt>
                <c:pt idx="77">
                  <c:v>1644491750.3099372</c:v>
                </c:pt>
                <c:pt idx="78">
                  <c:v>1.7332850648391048E+20</c:v>
                </c:pt>
                <c:pt idx="79">
                  <c:v>1.9056479306385583E+42</c:v>
                </c:pt>
                <c:pt idx="80">
                  <c:v>2.2659299816477339E+86</c:v>
                </c:pt>
                <c:pt idx="81">
                  <c:v>3.5532326874500378E+174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384-4624-9066-3DC284911E3F}"/>
            </c:ext>
          </c:extLst>
        </c:ser>
        <c:ser>
          <c:idx val="8"/>
          <c:order val="8"/>
          <c:tx>
            <c:strRef>
              <c:f>Comparison!$L$8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Comparison!$L$9:$L$90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6.5593280357035419E-5</c:v>
                </c:pt>
                <c:pt idx="2">
                  <c:v>7.1855724514355935E-5</c:v>
                </c:pt>
                <c:pt idx="3">
                  <c:v>8.4472352790875018E-5</c:v>
                </c:pt>
                <c:pt idx="4">
                  <c:v>9.5287004389859933E-5</c:v>
                </c:pt>
                <c:pt idx="5">
                  <c:v>1.2062794418081614E-4</c:v>
                </c:pt>
                <c:pt idx="6">
                  <c:v>1.6082896535044694E-4</c:v>
                </c:pt>
                <c:pt idx="7">
                  <c:v>1.9828098798533136E-4</c:v>
                </c:pt>
                <c:pt idx="8">
                  <c:v>2.3451777898398358E-4</c:v>
                </c:pt>
                <c:pt idx="9">
                  <c:v>2.6966598259531613E-4</c:v>
                </c:pt>
                <c:pt idx="10">
                  <c:v>3.0416696345478728E-4</c:v>
                </c:pt>
                <c:pt idx="11">
                  <c:v>3.3859376892114945E-4</c:v>
                </c:pt>
                <c:pt idx="12">
                  <c:v>3.7343986045078017E-4</c:v>
                </c:pt>
                <c:pt idx="13">
                  <c:v>4.2016578240122813E-4</c:v>
                </c:pt>
                <c:pt idx="14">
                  <c:v>4.7903372240113622E-4</c:v>
                </c:pt>
                <c:pt idx="15">
                  <c:v>5.3754257663397365E-4</c:v>
                </c:pt>
                <c:pt idx="16">
                  <c:v>6.0770352437437565E-4</c:v>
                </c:pt>
                <c:pt idx="17">
                  <c:v>6.8717463296059282E-4</c:v>
                </c:pt>
                <c:pt idx="18">
                  <c:v>7.6534918369375164E-4</c:v>
                </c:pt>
                <c:pt idx="19">
                  <c:v>8.4525249040412378E-4</c:v>
                </c:pt>
                <c:pt idx="20">
                  <c:v>9.2681015157647026E-4</c:v>
                </c:pt>
                <c:pt idx="21">
                  <c:v>1.0098937466601801E-3</c:v>
                </c:pt>
                <c:pt idx="22">
                  <c:v>1.0943022764102479E-3</c:v>
                </c:pt>
                <c:pt idx="23">
                  <c:v>1.1797392593057418E-3</c:v>
                </c:pt>
                <c:pt idx="24">
                  <c:v>1.2657863992186723E-3</c:v>
                </c:pt>
                <c:pt idx="25">
                  <c:v>1.3518754752751111E-3</c:v>
                </c:pt>
                <c:pt idx="26">
                  <c:v>1.4372614022947225E-3</c:v>
                </c:pt>
                <c:pt idx="27">
                  <c:v>1.5210011479552441E-3</c:v>
                </c:pt>
                <c:pt idx="28">
                  <c:v>1.6019451105148126E-3</c:v>
                </c:pt>
                <c:pt idx="29">
                  <c:v>1.6787491613870634E-3</c:v>
                </c:pt>
                <c:pt idx="30">
                  <c:v>1.7499159492706522E-3</c:v>
                </c:pt>
                <c:pt idx="31">
                  <c:v>1.8138721247944612E-3</c:v>
                </c:pt>
                <c:pt idx="32">
                  <c:v>1.8690828823795698E-3</c:v>
                </c:pt>
                <c:pt idx="33">
                  <c:v>1.9165380564224364E-3</c:v>
                </c:pt>
                <c:pt idx="34">
                  <c:v>1.9602899506197032E-3</c:v>
                </c:pt>
                <c:pt idx="35">
                  <c:v>2.0027213431442754E-3</c:v>
                </c:pt>
                <c:pt idx="36">
                  <c:v>2.043989167558938E-3</c:v>
                </c:pt>
                <c:pt idx="37">
                  <c:v>2.0842496779088816E-3</c:v>
                </c:pt>
                <c:pt idx="38">
                  <c:v>2.1236576908915221E-3</c:v>
                </c:pt>
                <c:pt idx="39">
                  <c:v>2.1623659304797734E-3</c:v>
                </c:pt>
                <c:pt idx="40">
                  <c:v>2.2005244676848385E-3</c:v>
                </c:pt>
                <c:pt idx="41">
                  <c:v>2.2382802450501699E-3</c:v>
                </c:pt>
                <c:pt idx="42">
                  <c:v>2.2757766779755279E-3</c:v>
                </c:pt>
                <c:pt idx="43">
                  <c:v>2.3131533248613679E-3</c:v>
                </c:pt>
                <c:pt idx="44">
                  <c:v>2.3505456186916807E-3</c:v>
                </c:pt>
                <c:pt idx="45">
                  <c:v>2.3871860047252735E-3</c:v>
                </c:pt>
                <c:pt idx="46">
                  <c:v>2.4249989650350179E-3</c:v>
                </c:pt>
                <c:pt idx="47">
                  <c:v>2.4641046790772518E-3</c:v>
                </c:pt>
                <c:pt idx="48">
                  <c:v>2.5028248830749828E-3</c:v>
                </c:pt>
                <c:pt idx="49">
                  <c:v>2.5843435630295264E-3</c:v>
                </c:pt>
                <c:pt idx="50">
                  <c:v>2.711511822400019E-3</c:v>
                </c:pt>
                <c:pt idx="51">
                  <c:v>2.8428214047653199E-3</c:v>
                </c:pt>
                <c:pt idx="52">
                  <c:v>2.9783633854210904E-3</c:v>
                </c:pt>
                <c:pt idx="53">
                  <c:v>3.3351909192578049E-3</c:v>
                </c:pt>
                <c:pt idx="54">
                  <c:v>3.9674977164208397E-3</c:v>
                </c:pt>
                <c:pt idx="55">
                  <c:v>4.6793729821827954E-3</c:v>
                </c:pt>
                <c:pt idx="56">
                  <c:v>5.4778659321142445E-3</c:v>
                </c:pt>
                <c:pt idx="57">
                  <c:v>6.3659396820780539E-3</c:v>
                </c:pt>
                <c:pt idx="58">
                  <c:v>7.3603765400863082E-3</c:v>
                </c:pt>
                <c:pt idx="59">
                  <c:v>8.4720922869479191E-3</c:v>
                </c:pt>
                <c:pt idx="60">
                  <c:v>9.6992511020280569E-3</c:v>
                </c:pt>
                <c:pt idx="61">
                  <c:v>1.1064441446545175E-2</c:v>
                </c:pt>
                <c:pt idx="62">
                  <c:v>1.5798897856407427E-2</c:v>
                </c:pt>
                <c:pt idx="63">
                  <c:v>2.7725940615447902E-2</c:v>
                </c:pt>
                <c:pt idx="64">
                  <c:v>5.618183330910801E-2</c:v>
                </c:pt>
                <c:pt idx="65">
                  <c:v>0.1389838198693556</c:v>
                </c:pt>
                <c:pt idx="66">
                  <c:v>0.31935414282348717</c:v>
                </c:pt>
                <c:pt idx="67">
                  <c:v>0.78819858296271572</c:v>
                </c:pt>
                <c:pt idx="68">
                  <c:v>2.8173656992355651</c:v>
                </c:pt>
                <c:pt idx="69">
                  <c:v>16.992303649354522</c:v>
                </c:pt>
                <c:pt idx="70">
                  <c:v>98.711309062919682</c:v>
                </c:pt>
                <c:pt idx="71">
                  <c:v>566.56503419987837</c:v>
                </c:pt>
                <c:pt idx="72">
                  <c:v>3256.8884947896863</c:v>
                </c:pt>
                <c:pt idx="73">
                  <c:v>18513.384385750902</c:v>
                </c:pt>
                <c:pt idx="74">
                  <c:v>105838.34735536776</c:v>
                </c:pt>
                <c:pt idx="75">
                  <c:v>678808.13803112181</c:v>
                </c:pt>
                <c:pt idx="76">
                  <c:v>22286072.012350239</c:v>
                </c:pt>
                <c:pt idx="77">
                  <c:v>2089551995.2199788</c:v>
                </c:pt>
                <c:pt idx="78">
                  <c:v>2.20237606229216E+20</c:v>
                </c:pt>
                <c:pt idx="79">
                  <c:v>2.4213866897794688E+42</c:v>
                </c:pt>
                <c:pt idx="80">
                  <c:v>2.8791743791286445E+86</c:v>
                </c:pt>
                <c:pt idx="81">
                  <c:v>4.5148687733719235E+174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384-4624-9066-3DC284911E3F}"/>
            </c:ext>
          </c:extLst>
        </c:ser>
        <c:ser>
          <c:idx val="9"/>
          <c:order val="9"/>
          <c:tx>
            <c:strRef>
              <c:f>Comparison!$M$8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Comparison!$M$9:$M$90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6.5219856945599605E-5</c:v>
                </c:pt>
                <c:pt idx="2">
                  <c:v>9.8202212757643527E-5</c:v>
                </c:pt>
                <c:pt idx="3">
                  <c:v>1.3854018626070189E-4</c:v>
                </c:pt>
                <c:pt idx="4">
                  <c:v>1.6487594968615633E-4</c:v>
                </c:pt>
                <c:pt idx="5">
                  <c:v>2.1160598727917315E-4</c:v>
                </c:pt>
                <c:pt idx="6">
                  <c:v>2.7382819506773382E-4</c:v>
                </c:pt>
                <c:pt idx="7">
                  <c:v>3.3144784978531223E-4</c:v>
                </c:pt>
                <c:pt idx="8">
                  <c:v>3.8689770492857003E-4</c:v>
                </c:pt>
                <c:pt idx="9">
                  <c:v>4.4040736920927261E-4</c:v>
                </c:pt>
                <c:pt idx="10">
                  <c:v>4.9239509294045109E-4</c:v>
                </c:pt>
                <c:pt idx="11">
                  <c:v>5.4299827375401104E-4</c:v>
                </c:pt>
                <c:pt idx="12">
                  <c:v>5.923458294131808E-4</c:v>
                </c:pt>
                <c:pt idx="13">
                  <c:v>6.556281657586477E-4</c:v>
                </c:pt>
                <c:pt idx="14">
                  <c:v>7.3158240072585207E-4</c:v>
                </c:pt>
                <c:pt idx="15">
                  <c:v>8.0201892756344656E-4</c:v>
                </c:pt>
                <c:pt idx="16">
                  <c:v>8.7982968247777974E-4</c:v>
                </c:pt>
                <c:pt idx="17">
                  <c:v>9.6041257952695974E-4</c:v>
                </c:pt>
                <c:pt idx="18">
                  <c:v>1.0320794984886527E-3</c:v>
                </c:pt>
                <c:pt idx="19">
                  <c:v>1.0978346931753106E-3</c:v>
                </c:pt>
                <c:pt idx="20">
                  <c:v>1.1577192472527554E-3</c:v>
                </c:pt>
                <c:pt idx="21">
                  <c:v>1.2118809261488131E-3</c:v>
                </c:pt>
                <c:pt idx="22">
                  <c:v>1.2605694163003351E-3</c:v>
                </c:pt>
                <c:pt idx="23">
                  <c:v>1.3041311308899909E-3</c:v>
                </c:pt>
                <c:pt idx="24">
                  <c:v>1.3430041237972299E-3</c:v>
                </c:pt>
                <c:pt idx="25">
                  <c:v>1.3777133362819587E-3</c:v>
                </c:pt>
                <c:pt idx="26">
                  <c:v>1.4088662981436163E-3</c:v>
                </c:pt>
                <c:pt idx="27">
                  <c:v>1.437149368936224E-3</c:v>
                </c:pt>
                <c:pt idx="28">
                  <c:v>1.4633245763020579E-3</c:v>
                </c:pt>
                <c:pt idx="29">
                  <c:v>1.4882271012691824E-3</c:v>
                </c:pt>
                <c:pt idx="30">
                  <c:v>1.5127634514573124E-3</c:v>
                </c:pt>
                <c:pt idx="31">
                  <c:v>1.5379103587803951E-3</c:v>
                </c:pt>
                <c:pt idx="32">
                  <c:v>1.5647144370228639E-3</c:v>
                </c:pt>
                <c:pt idx="33">
                  <c:v>1.5937445471975633E-3</c:v>
                </c:pt>
                <c:pt idx="34">
                  <c:v>1.624747459961368E-3</c:v>
                </c:pt>
                <c:pt idx="35">
                  <c:v>1.6575318352728804E-3</c:v>
                </c:pt>
                <c:pt idx="36">
                  <c:v>1.6922827762959585E-3</c:v>
                </c:pt>
                <c:pt idx="37">
                  <c:v>1.7291964253646492E-3</c:v>
                </c:pt>
                <c:pt idx="38">
                  <c:v>1.7684810271170475E-3</c:v>
                </c:pt>
                <c:pt idx="39">
                  <c:v>1.8103580179481412E-3</c:v>
                </c:pt>
                <c:pt idx="40">
                  <c:v>1.8550631268733299E-3</c:v>
                </c:pt>
                <c:pt idx="41">
                  <c:v>1.9028474627973439E-3</c:v>
                </c:pt>
                <c:pt idx="42">
                  <c:v>1.9539785556402615E-3</c:v>
                </c:pt>
                <c:pt idx="43">
                  <c:v>2.0087413064015639E-3</c:v>
                </c:pt>
                <c:pt idx="44">
                  <c:v>2.0674387861923963E-3</c:v>
                </c:pt>
                <c:pt idx="45">
                  <c:v>2.1295939145473211E-3</c:v>
                </c:pt>
                <c:pt idx="46">
                  <c:v>2.1971275792816393E-3</c:v>
                </c:pt>
                <c:pt idx="47">
                  <c:v>2.270452347673329E-3</c:v>
                </c:pt>
                <c:pt idx="48">
                  <c:v>2.3482948063485534E-3</c:v>
                </c:pt>
                <c:pt idx="49">
                  <c:v>2.4478842649209931E-3</c:v>
                </c:pt>
                <c:pt idx="50">
                  <c:v>2.5683377470213016E-3</c:v>
                </c:pt>
                <c:pt idx="51">
                  <c:v>2.6927138807148285E-3</c:v>
                </c:pt>
                <c:pt idx="52">
                  <c:v>2.8210989323116603E-3</c:v>
                </c:pt>
                <c:pt idx="53">
                  <c:v>3.1590851497267768E-3</c:v>
                </c:pt>
                <c:pt idx="54">
                  <c:v>3.7580046902709677E-3</c:v>
                </c:pt>
                <c:pt idx="55">
                  <c:v>4.4322913008338341E-3</c:v>
                </c:pt>
                <c:pt idx="56">
                  <c:v>5.1886219821524653E-3</c:v>
                </c:pt>
                <c:pt idx="57">
                  <c:v>6.0298033907409615E-3</c:v>
                </c:pt>
                <c:pt idx="58">
                  <c:v>6.9717316900582121E-3</c:v>
                </c:pt>
                <c:pt idx="59">
                  <c:v>8.0247462825210249E-3</c:v>
                </c:pt>
                <c:pt idx="60">
                  <c:v>9.1871082830564128E-3</c:v>
                </c:pt>
                <c:pt idx="61">
                  <c:v>1.0480213430054756E-2</c:v>
                </c:pt>
                <c:pt idx="62">
                  <c:v>1.4964679626596505E-2</c:v>
                </c:pt>
                <c:pt idx="63">
                  <c:v>2.6261947031194079E-2</c:v>
                </c:pt>
                <c:pt idx="64">
                  <c:v>5.3215302988029373E-2</c:v>
                </c:pt>
                <c:pt idx="65">
                  <c:v>0.13164515376507716</c:v>
                </c:pt>
                <c:pt idx="66">
                  <c:v>0.30249150783905049</c:v>
                </c:pt>
                <c:pt idx="67">
                  <c:v>0.74657988065861958</c:v>
                </c:pt>
                <c:pt idx="68">
                  <c:v>2.6686022951229735</c:v>
                </c:pt>
                <c:pt idx="69">
                  <c:v>16.095070842382153</c:v>
                </c:pt>
                <c:pt idx="70">
                  <c:v>93.499124374011714</c:v>
                </c:pt>
                <c:pt idx="71">
                  <c:v>536.6490942274387</c:v>
                </c:pt>
                <c:pt idx="72">
                  <c:v>3084.9172737900435</c:v>
                </c:pt>
                <c:pt idx="73">
                  <c:v>17535.835009176717</c:v>
                </c:pt>
                <c:pt idx="74">
                  <c:v>100249.8386138481</c:v>
                </c:pt>
                <c:pt idx="75">
                  <c:v>642965.50340962422</c:v>
                </c:pt>
                <c:pt idx="76">
                  <c:v>21109316.03148656</c:v>
                </c:pt>
                <c:pt idx="77">
                  <c:v>1979218832.5909576</c:v>
                </c:pt>
                <c:pt idx="78">
                  <c:v>2.086085528815599E+20</c:v>
                </c:pt>
                <c:pt idx="79">
                  <c:v>2.2935318902615169E+42</c:v>
                </c:pt>
                <c:pt idx="80">
                  <c:v>2.7271473342231313E+86</c:v>
                </c:pt>
                <c:pt idx="81">
                  <c:v>4.2764732934984034E+174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384-4624-9066-3DC284911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351360"/>
        <c:axId val="676351936"/>
      </c:scatterChart>
      <c:valAx>
        <c:axId val="676351360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51936"/>
        <c:crossesAt val="1.0000000000000005E-7"/>
        <c:crossBetween val="midCat"/>
      </c:valAx>
      <c:valAx>
        <c:axId val="676351936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Daily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51360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Comparison!$D$97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Comparison!$D$98:$D$179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1.0563370076831673E-4</c:v>
                </c:pt>
                <c:pt idx="2">
                  <c:v>1.0644233168783606E-4</c:v>
                </c:pt>
                <c:pt idx="3">
                  <c:v>1.0714186903599328E-4</c:v>
                </c:pt>
                <c:pt idx="4">
                  <c:v>1.0718416238572097E-4</c:v>
                </c:pt>
                <c:pt idx="5">
                  <c:v>1.1082337241961918E-4</c:v>
                </c:pt>
                <c:pt idx="6">
                  <c:v>1.1803986022445424E-4</c:v>
                </c:pt>
                <c:pt idx="7">
                  <c:v>1.2510983537742409E-4</c:v>
                </c:pt>
                <c:pt idx="8">
                  <c:v>1.3070788084125609E-4</c:v>
                </c:pt>
                <c:pt idx="9">
                  <c:v>1.3447159503898198E-4</c:v>
                </c:pt>
                <c:pt idx="10">
                  <c:v>1.3666215256187536E-4</c:v>
                </c:pt>
                <c:pt idx="11">
                  <c:v>1.3800714676732317E-4</c:v>
                </c:pt>
                <c:pt idx="12">
                  <c:v>1.3936136042714113E-4</c:v>
                </c:pt>
                <c:pt idx="13">
                  <c:v>1.4216080427273371E-4</c:v>
                </c:pt>
                <c:pt idx="14">
                  <c:v>1.4557543994395773E-4</c:v>
                </c:pt>
                <c:pt idx="15">
                  <c:v>1.494091510239314E-4</c:v>
                </c:pt>
                <c:pt idx="16">
                  <c:v>1.5510172245693311E-4</c:v>
                </c:pt>
                <c:pt idx="17">
                  <c:v>1.6051741576395256E-4</c:v>
                </c:pt>
                <c:pt idx="18">
                  <c:v>1.6600838528657634E-4</c:v>
                </c:pt>
                <c:pt idx="19">
                  <c:v>1.714513578474454E-4</c:v>
                </c:pt>
                <c:pt idx="20">
                  <c:v>1.7674919990343351E-4</c:v>
                </c:pt>
                <c:pt idx="21">
                  <c:v>1.8182599006617351E-4</c:v>
                </c:pt>
                <c:pt idx="22">
                  <c:v>1.8662358131591461E-4</c:v>
                </c:pt>
                <c:pt idx="23">
                  <c:v>1.9109917522338227E-4</c:v>
                </c:pt>
                <c:pt idx="24">
                  <c:v>1.952235964832173E-4</c:v>
                </c:pt>
                <c:pt idx="25">
                  <c:v>1.9898005720315218E-4</c:v>
                </c:pt>
                <c:pt idx="26">
                  <c:v>2.023632636660704E-4</c:v>
                </c:pt>
                <c:pt idx="27">
                  <c:v>2.0537875852948554E-4</c:v>
                </c:pt>
                <c:pt idx="28">
                  <c:v>2.0804241722617001E-4</c:v>
                </c:pt>
                <c:pt idx="29">
                  <c:v>2.1038003402542752E-4</c:v>
                </c:pt>
                <c:pt idx="30">
                  <c:v>2.124269441129616E-4</c:v>
                </c:pt>
                <c:pt idx="31">
                  <c:v>2.1422763536705052E-4</c:v>
                </c:pt>
                <c:pt idx="32">
                  <c:v>2.1583530878428907E-4</c:v>
                </c:pt>
                <c:pt idx="33">
                  <c:v>2.1729353639779014E-4</c:v>
                </c:pt>
                <c:pt idx="34">
                  <c:v>2.1861614581748055E-4</c:v>
                </c:pt>
                <c:pt idx="35">
                  <c:v>2.1980196451324848E-4</c:v>
                </c:pt>
                <c:pt idx="36">
                  <c:v>2.2085155929412926E-4</c:v>
                </c:pt>
                <c:pt idx="37">
                  <c:v>2.2176717736815266E-4</c:v>
                </c:pt>
                <c:pt idx="38">
                  <c:v>2.2255268914782308E-4</c:v>
                </c:pt>
                <c:pt idx="39">
                  <c:v>2.2321353266403933E-4</c:v>
                </c:pt>
                <c:pt idx="40">
                  <c:v>2.2375665940014181E-4</c:v>
                </c:pt>
                <c:pt idx="41">
                  <c:v>2.2419048131088409E-4</c:v>
                </c:pt>
                <c:pt idx="42">
                  <c:v>2.2452481875268455E-4</c:v>
                </c:pt>
                <c:pt idx="43">
                  <c:v>2.2477084901909435E-4</c:v>
                </c:pt>
                <c:pt idx="44">
                  <c:v>2.2494105514932579E-4</c:v>
                </c:pt>
                <c:pt idx="45">
                  <c:v>2.250490489726024E-4</c:v>
                </c:pt>
                <c:pt idx="46">
                  <c:v>2.2510989672907164E-4</c:v>
                </c:pt>
                <c:pt idx="47">
                  <c:v>2.2513981431053376E-4</c:v>
                </c:pt>
                <c:pt idx="48">
                  <c:v>2.2515586301741344E-4</c:v>
                </c:pt>
                <c:pt idx="49">
                  <c:v>2.2517552648109997E-4</c:v>
                </c:pt>
                <c:pt idx="50">
                  <c:v>2.2520739182188126E-4</c:v>
                </c:pt>
                <c:pt idx="51">
                  <c:v>2.2525139646918375E-4</c:v>
                </c:pt>
                <c:pt idx="52">
                  <c:v>2.2530747838144904E-4</c:v>
                </c:pt>
                <c:pt idx="53">
                  <c:v>2.2565120403111649E-4</c:v>
                </c:pt>
                <c:pt idx="54">
                  <c:v>2.2618330762677586E-4</c:v>
                </c:pt>
                <c:pt idx="55">
                  <c:v>2.2690002777784083E-4</c:v>
                </c:pt>
                <c:pt idx="56">
                  <c:v>2.2779768951238142E-4</c:v>
                </c:pt>
                <c:pt idx="57">
                  <c:v>2.2887178894943593E-4</c:v>
                </c:pt>
                <c:pt idx="58">
                  <c:v>2.3011968895155692E-4</c:v>
                </c:pt>
                <c:pt idx="59">
                  <c:v>2.3153879924335237E-4</c:v>
                </c:pt>
                <c:pt idx="60">
                  <c:v>2.3312477498274782E-4</c:v>
                </c:pt>
                <c:pt idx="61">
                  <c:v>2.348750511437192E-4</c:v>
                </c:pt>
                <c:pt idx="62">
                  <c:v>2.4593211116763649E-4</c:v>
                </c:pt>
                <c:pt idx="63">
                  <c:v>2.6057705879697717E-4</c:v>
                </c:pt>
                <c:pt idx="64">
                  <c:v>2.9890065316968289E-4</c:v>
                </c:pt>
                <c:pt idx="65">
                  <c:v>3.4722183011167004E-4</c:v>
                </c:pt>
                <c:pt idx="66">
                  <c:v>4.0309112396953538E-4</c:v>
                </c:pt>
                <c:pt idx="67">
                  <c:v>4.9660660960018318E-4</c:v>
                </c:pt>
                <c:pt idx="68">
                  <c:v>6.6762353112967616E-4</c:v>
                </c:pt>
                <c:pt idx="69">
                  <c:v>8.4846592607185946E-4</c:v>
                </c:pt>
                <c:pt idx="70">
                  <c:v>1.0331208478131413E-3</c:v>
                </c:pt>
                <c:pt idx="71">
                  <c:v>1.2190774287926473E-3</c:v>
                </c:pt>
                <c:pt idx="72">
                  <c:v>1.4053111734177871E-3</c:v>
                </c:pt>
                <c:pt idx="73">
                  <c:v>1.5914092938521065E-3</c:v>
                </c:pt>
                <c:pt idx="74">
                  <c:v>1.7772099766087104E-3</c:v>
                </c:pt>
                <c:pt idx="75">
                  <c:v>2.1476961532134074E-3</c:v>
                </c:pt>
                <c:pt idx="76">
                  <c:v>2.6269643717061497E-3</c:v>
                </c:pt>
                <c:pt idx="77">
                  <c:v>5.2685338662681238E-3</c:v>
                </c:pt>
                <c:pt idx="78">
                  <c:v>1.0307061219905102E-2</c:v>
                </c:pt>
                <c:pt idx="79">
                  <c:v>1.9479684354326857E-2</c:v>
                </c:pt>
                <c:pt idx="80">
                  <c:v>3.4726287088356324E-2</c:v>
                </c:pt>
                <c:pt idx="81">
                  <c:v>4.3525334825255467E-2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AE-4BA5-8209-35EC08122B4E}"/>
            </c:ext>
          </c:extLst>
        </c:ser>
        <c:ser>
          <c:idx val="1"/>
          <c:order val="1"/>
          <c:tx>
            <c:strRef>
              <c:f>Comparison!$E$97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Comparison!$E$98:$E$179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5.0707304347179065E-5</c:v>
                </c:pt>
                <c:pt idx="2">
                  <c:v>5.1703046990723381E-5</c:v>
                </c:pt>
                <c:pt idx="3">
                  <c:v>5.2808039699279827E-5</c:v>
                </c:pt>
                <c:pt idx="4">
                  <c:v>5.3767849911361608E-5</c:v>
                </c:pt>
                <c:pt idx="5">
                  <c:v>6.2918358061842583E-5</c:v>
                </c:pt>
                <c:pt idx="6">
                  <c:v>7.9335525753479772E-5</c:v>
                </c:pt>
                <c:pt idx="7">
                  <c:v>1.0393763458352859E-4</c:v>
                </c:pt>
                <c:pt idx="8">
                  <c:v>1.378515248238034E-4</c:v>
                </c:pt>
                <c:pt idx="9">
                  <c:v>1.8175120843547823E-4</c:v>
                </c:pt>
                <c:pt idx="10">
                  <c:v>2.3481515319817884E-4</c:v>
                </c:pt>
                <c:pt idx="11">
                  <c:v>2.9411015517712125E-4</c:v>
                </c:pt>
                <c:pt idx="12">
                  <c:v>3.5587698510999068E-4</c:v>
                </c:pt>
                <c:pt idx="13">
                  <c:v>4.5617939797609893E-4</c:v>
                </c:pt>
                <c:pt idx="14">
                  <c:v>5.5736749422776312E-4</c:v>
                </c:pt>
                <c:pt idx="15">
                  <c:v>6.577478604894054E-4</c:v>
                </c:pt>
                <c:pt idx="16">
                  <c:v>7.9186448907818559E-4</c:v>
                </c:pt>
                <c:pt idx="17">
                  <c:v>9.0795739587587042E-4</c:v>
                </c:pt>
                <c:pt idx="18">
                  <c:v>1.0165963671345246E-3</c:v>
                </c:pt>
                <c:pt idx="19">
                  <c:v>1.116062380401702E-3</c:v>
                </c:pt>
                <c:pt idx="20">
                  <c:v>1.204935799800134E-3</c:v>
                </c:pt>
                <c:pt idx="21">
                  <c:v>1.2821230636336125E-3</c:v>
                </c:pt>
                <c:pt idx="22">
                  <c:v>1.3468751521656444E-3</c:v>
                </c:pt>
                <c:pt idx="23">
                  <c:v>1.3987989519022566E-3</c:v>
                </c:pt>
                <c:pt idx="24">
                  <c:v>1.4378626001575281E-3</c:v>
                </c:pt>
                <c:pt idx="25">
                  <c:v>1.464395890607843E-3</c:v>
                </c:pt>
                <c:pt idx="26">
                  <c:v>1.4790868241877494E-3</c:v>
                </c:pt>
                <c:pt idx="27">
                  <c:v>1.4829753876383386E-3</c:v>
                </c:pt>
                <c:pt idx="28">
                  <c:v>1.4774456288536291E-3</c:v>
                </c:pt>
                <c:pt idx="29">
                  <c:v>1.4642170760052937E-3</c:v>
                </c:pt>
                <c:pt idx="30">
                  <c:v>1.4453365194794961E-3</c:v>
                </c:pt>
                <c:pt idx="31">
                  <c:v>1.4231711475617939E-3</c:v>
                </c:pt>
                <c:pt idx="32">
                  <c:v>1.4004040049735824E-3</c:v>
                </c:pt>
                <c:pt idx="33">
                  <c:v>1.3791614861971258E-3</c:v>
                </c:pt>
                <c:pt idx="34">
                  <c:v>1.3600643834848715E-3</c:v>
                </c:pt>
                <c:pt idx="35">
                  <c:v>1.3429538443883188E-3</c:v>
                </c:pt>
                <c:pt idx="36">
                  <c:v>1.3276943253475667E-3</c:v>
                </c:pt>
                <c:pt idx="37">
                  <c:v>1.3141706146289872E-3</c:v>
                </c:pt>
                <c:pt idx="38">
                  <c:v>1.302285340971093E-3</c:v>
                </c:pt>
                <c:pt idx="39">
                  <c:v>1.2919568868686947E-3</c:v>
                </c:pt>
                <c:pt idx="40">
                  <c:v>1.2831176410692657E-3</c:v>
                </c:pt>
                <c:pt idx="41">
                  <c:v>1.275712537284782E-3</c:v>
                </c:pt>
                <c:pt idx="42">
                  <c:v>1.2696978361040109E-3</c:v>
                </c:pt>
                <c:pt idx="43">
                  <c:v>1.2650401151458042E-3</c:v>
                </c:pt>
                <c:pt idx="44">
                  <c:v>1.2617154390494063E-3</c:v>
                </c:pt>
                <c:pt idx="45">
                  <c:v>1.2597025227957133E-3</c:v>
                </c:pt>
                <c:pt idx="46">
                  <c:v>1.2590008544264542E-3</c:v>
                </c:pt>
                <c:pt idx="47">
                  <c:v>1.2596174401451261E-3</c:v>
                </c:pt>
                <c:pt idx="48">
                  <c:v>1.26155470934493E-3</c:v>
                </c:pt>
                <c:pt idx="49">
                  <c:v>1.2645018164012284E-3</c:v>
                </c:pt>
                <c:pt idx="50">
                  <c:v>1.2681336367269119E-3</c:v>
                </c:pt>
                <c:pt idx="51">
                  <c:v>1.2724295092750263E-3</c:v>
                </c:pt>
                <c:pt idx="52">
                  <c:v>1.2773702149075259E-3</c:v>
                </c:pt>
                <c:pt idx="53">
                  <c:v>1.3032334147724807E-3</c:v>
                </c:pt>
                <c:pt idx="54">
                  <c:v>1.3381754639287984E-3</c:v>
                </c:pt>
                <c:pt idx="55">
                  <c:v>1.3814460862593243E-3</c:v>
                </c:pt>
                <c:pt idx="56">
                  <c:v>1.432457637138727E-3</c:v>
                </c:pt>
                <c:pt idx="57">
                  <c:v>1.4906929004588436E-3</c:v>
                </c:pt>
                <c:pt idx="58">
                  <c:v>1.5558237229566457E-3</c:v>
                </c:pt>
                <c:pt idx="59">
                  <c:v>1.6275867787886051E-3</c:v>
                </c:pt>
                <c:pt idx="60">
                  <c:v>1.7056731431888742E-3</c:v>
                </c:pt>
                <c:pt idx="61">
                  <c:v>1.7899068692246878E-3</c:v>
                </c:pt>
                <c:pt idx="62">
                  <c:v>2.2948549687889452E-3</c:v>
                </c:pt>
                <c:pt idx="63">
                  <c:v>2.9304576268131843E-3</c:v>
                </c:pt>
                <c:pt idx="64">
                  <c:v>4.5338087001900451E-3</c:v>
                </c:pt>
                <c:pt idx="65">
                  <c:v>6.5272452021429223E-3</c:v>
                </c:pt>
                <c:pt idx="66">
                  <c:v>8.8302955071368535E-3</c:v>
                </c:pt>
                <c:pt idx="67">
                  <c:v>1.2695395593643476E-2</c:v>
                </c:pt>
                <c:pt idx="68">
                  <c:v>1.9793683860580554E-2</c:v>
                </c:pt>
                <c:pt idx="69">
                  <c:v>2.7326635335980239E-2</c:v>
                </c:pt>
                <c:pt idx="70">
                  <c:v>3.5026567728946301E-2</c:v>
                </c:pt>
                <c:pt idx="71">
                  <c:v>4.2782881303239442E-2</c:v>
                </c:pt>
                <c:pt idx="72">
                  <c:v>5.0551247273914857E-2</c:v>
                </c:pt>
                <c:pt idx="73">
                  <c:v>5.8314062925655948E-2</c:v>
                </c:pt>
                <c:pt idx="74">
                  <c:v>6.606449405852792E-2</c:v>
                </c:pt>
                <c:pt idx="75">
                  <c:v>8.1518846967475231E-2</c:v>
                </c:pt>
                <c:pt idx="76">
                  <c:v>0.10151090501582945</c:v>
                </c:pt>
                <c:pt idx="77">
                  <c:v>0.21170058357255814</c:v>
                </c:pt>
                <c:pt idx="78">
                  <c:v>0.42187628051241122</c:v>
                </c:pt>
                <c:pt idx="79">
                  <c:v>0.80450047300629834</c:v>
                </c:pt>
                <c:pt idx="80">
                  <c:v>1.440492922918597</c:v>
                </c:pt>
                <c:pt idx="81">
                  <c:v>1.8075338975348991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AE-4BA5-8209-35EC08122B4E}"/>
            </c:ext>
          </c:extLst>
        </c:ser>
        <c:ser>
          <c:idx val="2"/>
          <c:order val="2"/>
          <c:tx>
            <c:strRef>
              <c:f>Comparison!$F$97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Comparison!$F$98:$F$179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7.9580913201929285E-5</c:v>
                </c:pt>
                <c:pt idx="2">
                  <c:v>8.2429236216692494E-5</c:v>
                </c:pt>
                <c:pt idx="3">
                  <c:v>8.5779814345525088E-5</c:v>
                </c:pt>
                <c:pt idx="4">
                  <c:v>8.9115482475777134E-5</c:v>
                </c:pt>
                <c:pt idx="5">
                  <c:v>1.0525186894303108E-4</c:v>
                </c:pt>
                <c:pt idx="6">
                  <c:v>1.2203161106774995E-4</c:v>
                </c:pt>
                <c:pt idx="7">
                  <c:v>1.3896305337336118E-4</c:v>
                </c:pt>
                <c:pt idx="8">
                  <c:v>1.5602142178575284E-4</c:v>
                </c:pt>
                <c:pt idx="9">
                  <c:v>1.7318618765912425E-4</c:v>
                </c:pt>
                <c:pt idx="10">
                  <c:v>1.9043101284234301E-4</c:v>
                </c:pt>
                <c:pt idx="11">
                  <c:v>2.0764406996098036E-4</c:v>
                </c:pt>
                <c:pt idx="12">
                  <c:v>2.2470621252233006E-4</c:v>
                </c:pt>
                <c:pt idx="13">
                  <c:v>2.5161620276723911E-4</c:v>
                </c:pt>
                <c:pt idx="14">
                  <c:v>2.7809816189941472E-4</c:v>
                </c:pt>
                <c:pt idx="15">
                  <c:v>3.0394850403676053E-4</c:v>
                </c:pt>
                <c:pt idx="16">
                  <c:v>3.3833588528844394E-4</c:v>
                </c:pt>
                <c:pt idx="17">
                  <c:v>3.6850592812033952E-4</c:v>
                </c:pt>
                <c:pt idx="18">
                  <c:v>3.9768218103060848E-4</c:v>
                </c:pt>
                <c:pt idx="19">
                  <c:v>4.2585907799396741E-4</c:v>
                </c:pt>
                <c:pt idx="20">
                  <c:v>4.530415132598019E-4</c:v>
                </c:pt>
                <c:pt idx="21">
                  <c:v>4.7924451538003995E-4</c:v>
                </c:pt>
                <c:pt idx="22">
                  <c:v>5.0449275601652742E-4</c:v>
                </c:pt>
                <c:pt idx="23">
                  <c:v>5.288199266868035E-4</c:v>
                </c:pt>
                <c:pt idx="24">
                  <c:v>5.5226800686894689E-4</c:v>
                </c:pt>
                <c:pt idx="25">
                  <c:v>5.7488643745716363E-4</c:v>
                </c:pt>
                <c:pt idx="26">
                  <c:v>5.9673120788800182E-4</c:v>
                </c:pt>
                <c:pt idx="27">
                  <c:v>6.17863862688492E-4</c:v>
                </c:pt>
                <c:pt idx="28">
                  <c:v>6.3835043239296137E-4</c:v>
                </c:pt>
                <c:pt idx="29">
                  <c:v>6.5826029459669939E-4</c:v>
                </c:pt>
                <c:pt idx="30">
                  <c:v>6.7766497274801747E-4</c:v>
                </c:pt>
                <c:pt idx="31">
                  <c:v>6.9663688290050145E-4</c:v>
                </c:pt>
                <c:pt idx="32">
                  <c:v>7.1524804182864659E-4</c:v>
                </c:pt>
                <c:pt idx="33">
                  <c:v>7.3354558065787958E-4</c:v>
                </c:pt>
                <c:pt idx="34">
                  <c:v>7.51531195032763E-4</c:v>
                </c:pt>
                <c:pt idx="35">
                  <c:v>7.691879323159992E-4</c:v>
                </c:pt>
                <c:pt idx="36">
                  <c:v>7.8650351680542422E-4</c:v>
                </c:pt>
                <c:pt idx="37">
                  <c:v>8.0346983698548408E-4</c:v>
                </c:pt>
                <c:pt idx="38">
                  <c:v>8.2008248681935997E-4</c:v>
                </c:pt>
                <c:pt idx="39">
                  <c:v>8.3634035317846345E-4</c:v>
                </c:pt>
                <c:pt idx="40">
                  <c:v>8.5224524300059757E-4</c:v>
                </c:pt>
                <c:pt idx="41">
                  <c:v>8.6780154489862359E-4</c:v>
                </c:pt>
                <c:pt idx="42">
                  <c:v>8.8301592087351049E-4</c:v>
                </c:pt>
                <c:pt idx="43">
                  <c:v>8.978970245257028E-4</c:v>
                </c:pt>
                <c:pt idx="44">
                  <c:v>9.1245524275885529E-4</c:v>
                </c:pt>
                <c:pt idx="45">
                  <c:v>9.2669022273077705E-4</c:v>
                </c:pt>
                <c:pt idx="46">
                  <c:v>9.4062784714256365E-4</c:v>
                </c:pt>
                <c:pt idx="47">
                  <c:v>9.5429408844512531E-4</c:v>
                </c:pt>
                <c:pt idx="48">
                  <c:v>9.6769183861849378E-4</c:v>
                </c:pt>
                <c:pt idx="49">
                  <c:v>9.8136642912847495E-4</c:v>
                </c:pt>
                <c:pt idx="50">
                  <c:v>9.9583335216200074E-4</c:v>
                </c:pt>
                <c:pt idx="51">
                  <c:v>1.0110631610260842E-3</c:v>
                </c:pt>
                <c:pt idx="52">
                  <c:v>1.0270294174473758E-3</c:v>
                </c:pt>
                <c:pt idx="53">
                  <c:v>1.0978103194010031E-3</c:v>
                </c:pt>
                <c:pt idx="54">
                  <c:v>1.1788256652870703E-3</c:v>
                </c:pt>
                <c:pt idx="55">
                  <c:v>1.269249412586899E-3</c:v>
                </c:pt>
                <c:pt idx="56">
                  <c:v>1.3684995503723952E-3</c:v>
                </c:pt>
                <c:pt idx="57">
                  <c:v>1.4760723603095844E-3</c:v>
                </c:pt>
                <c:pt idx="58">
                  <c:v>1.5917399067871666E-3</c:v>
                </c:pt>
                <c:pt idx="59">
                  <c:v>1.7153422694929123E-3</c:v>
                </c:pt>
                <c:pt idx="60">
                  <c:v>1.8466104317448574E-3</c:v>
                </c:pt>
                <c:pt idx="61">
                  <c:v>1.9854667089372544E-3</c:v>
                </c:pt>
                <c:pt idx="62">
                  <c:v>2.7854232247758104E-3</c:v>
                </c:pt>
                <c:pt idx="63">
                  <c:v>3.7580151667535506E-3</c:v>
                </c:pt>
                <c:pt idx="64">
                  <c:v>6.1606729491090195E-3</c:v>
                </c:pt>
                <c:pt idx="65">
                  <c:v>9.1256956217248501E-3</c:v>
                </c:pt>
                <c:pt idx="66">
                  <c:v>1.2549307855197736E-2</c:v>
                </c:pt>
                <c:pt idx="67">
                  <c:v>1.8300983954020151E-2</c:v>
                </c:pt>
                <c:pt idx="68">
                  <c:v>2.8882421538410176E-2</c:v>
                </c:pt>
                <c:pt idx="69">
                  <c:v>4.0128547298266468E-2</c:v>
                </c:pt>
                <c:pt idx="70">
                  <c:v>5.1629079060181667E-2</c:v>
                </c:pt>
                <c:pt idx="71">
                  <c:v>6.3215143804024834E-2</c:v>
                </c:pt>
                <c:pt idx="72">
                  <c:v>7.4819522155750759E-2</c:v>
                </c:pt>
                <c:pt idx="73">
                  <c:v>8.6415677059521287E-2</c:v>
                </c:pt>
                <c:pt idx="74">
                  <c:v>9.7993346218709823E-2</c:v>
                </c:pt>
                <c:pt idx="75">
                  <c:v>0.12107921428928792</c:v>
                </c:pt>
                <c:pt idx="76">
                  <c:v>0.15094355365927659</c:v>
                </c:pt>
                <c:pt idx="77">
                  <c:v>0.31554601502281843</c:v>
                </c:pt>
                <c:pt idx="78">
                  <c:v>0.62950860652176721</c:v>
                </c:pt>
                <c:pt idx="79">
                  <c:v>1.2010765127766543</c:v>
                </c:pt>
                <c:pt idx="80">
                  <c:v>2.1511284962149362</c:v>
                </c:pt>
                <c:pt idx="81">
                  <c:v>2.6994180332769311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AE-4BA5-8209-35EC08122B4E}"/>
            </c:ext>
          </c:extLst>
        </c:ser>
        <c:ser>
          <c:idx val="3"/>
          <c:order val="3"/>
          <c:tx>
            <c:strRef>
              <c:f>Comparison!$G$97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Comparison!$G$98:$G$179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9.3409729222711227E-5</c:v>
                </c:pt>
                <c:pt idx="2">
                  <c:v>9.5077049454074568E-5</c:v>
                </c:pt>
                <c:pt idx="3">
                  <c:v>9.6930455717274811E-5</c:v>
                </c:pt>
                <c:pt idx="4">
                  <c:v>9.8440694856644865E-5</c:v>
                </c:pt>
                <c:pt idx="5">
                  <c:v>1.0721251831302952E-4</c:v>
                </c:pt>
                <c:pt idx="6">
                  <c:v>1.1798028270218247E-4</c:v>
                </c:pt>
                <c:pt idx="7">
                  <c:v>1.2929661535395181E-4</c:v>
                </c:pt>
                <c:pt idx="8">
                  <c:v>1.4068551999913854E-4</c:v>
                </c:pt>
                <c:pt idx="9">
                  <c:v>1.5201217137689524E-4</c:v>
                </c:pt>
                <c:pt idx="10">
                  <c:v>1.6319605383538301E-4</c:v>
                </c:pt>
                <c:pt idx="11">
                  <c:v>1.7409139933634678E-4</c:v>
                </c:pt>
                <c:pt idx="12">
                  <c:v>1.8456917970940476E-4</c:v>
                </c:pt>
                <c:pt idx="13">
                  <c:v>2.0046346915344855E-4</c:v>
                </c:pt>
                <c:pt idx="14">
                  <c:v>2.1546566595433418E-4</c:v>
                </c:pt>
                <c:pt idx="15">
                  <c:v>2.2953709175024042E-4</c:v>
                </c:pt>
                <c:pt idx="16">
                  <c:v>2.4746511107589847E-4</c:v>
                </c:pt>
                <c:pt idx="17">
                  <c:v>2.6255493087253722E-4</c:v>
                </c:pt>
                <c:pt idx="18">
                  <c:v>2.7666030599954121E-4</c:v>
                </c:pt>
                <c:pt idx="19">
                  <c:v>2.8988533079563164E-4</c:v>
                </c:pt>
                <c:pt idx="20">
                  <c:v>3.0232599176283444E-4</c:v>
                </c:pt>
                <c:pt idx="21">
                  <c:v>3.1407301351196986E-4</c:v>
                </c:pt>
                <c:pt idx="22">
                  <c:v>3.2521387781532166E-4</c:v>
                </c:pt>
                <c:pt idx="23">
                  <c:v>3.3583431405929194E-4</c:v>
                </c:pt>
                <c:pt idx="24">
                  <c:v>3.4601940844002576E-4</c:v>
                </c:pt>
                <c:pt idx="25">
                  <c:v>3.5585439117425413E-4</c:v>
                </c:pt>
                <c:pt idx="26">
                  <c:v>3.6542510322676227E-4</c:v>
                </c:pt>
                <c:pt idx="27">
                  <c:v>3.7481810073220634E-4</c:v>
                </c:pt>
                <c:pt idx="28">
                  <c:v>3.8412031937598047E-4</c:v>
                </c:pt>
                <c:pt idx="29">
                  <c:v>3.934181914593933E-4</c:v>
                </c:pt>
                <c:pt idx="30">
                  <c:v>4.0279608806927905E-4</c:v>
                </c:pt>
                <c:pt idx="31">
                  <c:v>4.1233395475540096E-4</c:v>
                </c:pt>
                <c:pt idx="32">
                  <c:v>4.2210403235415871E-4</c:v>
                </c:pt>
                <c:pt idx="33">
                  <c:v>4.3214798961231155E-4</c:v>
                </c:pt>
                <c:pt idx="34">
                  <c:v>4.4246147239528592E-4</c:v>
                </c:pt>
                <c:pt idx="35">
                  <c:v>4.5302005998005743E-4</c:v>
                </c:pt>
                <c:pt idx="36">
                  <c:v>4.6379947963400708E-4</c:v>
                </c:pt>
                <c:pt idx="37">
                  <c:v>4.747754929380609E-4</c:v>
                </c:pt>
                <c:pt idx="38">
                  <c:v>4.8592380795654875E-4</c:v>
                </c:pt>
                <c:pt idx="39">
                  <c:v>4.9722001640504392E-4</c:v>
                </c:pt>
                <c:pt idx="40">
                  <c:v>5.0863955504344097E-4</c:v>
                </c:pt>
                <c:pt idx="41">
                  <c:v>5.2015769048418994E-4</c:v>
                </c:pt>
                <c:pt idx="42">
                  <c:v>5.3174952650923419E-4</c:v>
                </c:pt>
                <c:pt idx="43">
                  <c:v>5.4339003282696677E-4</c:v>
                </c:pt>
                <c:pt idx="44">
                  <c:v>5.5505409399117533E-4</c:v>
                </c:pt>
                <c:pt idx="45">
                  <c:v>5.6670960773840516E-4</c:v>
                </c:pt>
                <c:pt idx="46">
                  <c:v>5.7833865150247032E-4</c:v>
                </c:pt>
                <c:pt idx="47">
                  <c:v>5.8992312354650203E-4</c:v>
                </c:pt>
                <c:pt idx="48">
                  <c:v>6.0143143239052598E-4</c:v>
                </c:pt>
                <c:pt idx="49">
                  <c:v>6.1311663163771709E-4</c:v>
                </c:pt>
                <c:pt idx="50">
                  <c:v>6.252413047288471E-4</c:v>
                </c:pt>
                <c:pt idx="51">
                  <c:v>6.3779763813546868E-4</c:v>
                </c:pt>
                <c:pt idx="52">
                  <c:v>6.5077846750080063E-4</c:v>
                </c:pt>
                <c:pt idx="53">
                  <c:v>7.0682334448823143E-4</c:v>
                </c:pt>
                <c:pt idx="54">
                  <c:v>7.6921372570869651E-4</c:v>
                </c:pt>
                <c:pt idx="55">
                  <c:v>8.3769548064882798E-4</c:v>
                </c:pt>
                <c:pt idx="56">
                  <c:v>9.1207812430541609E-4</c:v>
                </c:pt>
                <c:pt idx="57">
                  <c:v>9.9216353221600077E-4</c:v>
                </c:pt>
                <c:pt idx="58">
                  <c:v>1.0778891892451992E-3</c:v>
                </c:pt>
                <c:pt idx="59">
                  <c:v>1.1692117259990138E-3</c:v>
                </c:pt>
                <c:pt idx="60">
                  <c:v>1.2660009101053413E-3</c:v>
                </c:pt>
                <c:pt idx="61">
                  <c:v>1.3682360513953796E-3</c:v>
                </c:pt>
                <c:pt idx="62">
                  <c:v>1.9565000178500798E-3</c:v>
                </c:pt>
                <c:pt idx="63">
                  <c:v>2.6707740608011895E-3</c:v>
                </c:pt>
                <c:pt idx="64">
                  <c:v>4.4352105622062999E-3</c:v>
                </c:pt>
                <c:pt idx="65">
                  <c:v>6.6080187817103269E-3</c:v>
                </c:pt>
                <c:pt idx="66">
                  <c:v>9.1118500612457631E-3</c:v>
                </c:pt>
                <c:pt idx="67">
                  <c:v>1.3311222195839094E-2</c:v>
                </c:pt>
                <c:pt idx="68">
                  <c:v>2.1024585259624792E-2</c:v>
                </c:pt>
                <c:pt idx="69">
                  <c:v>2.9213453267006546E-2</c:v>
                </c:pt>
                <c:pt idx="70">
                  <c:v>3.7584983849303345E-2</c:v>
                </c:pt>
                <c:pt idx="71">
                  <c:v>4.6018125859668475E-2</c:v>
                </c:pt>
                <c:pt idx="72">
                  <c:v>5.446444737777574E-2</c:v>
                </c:pt>
                <c:pt idx="73">
                  <c:v>6.2904750895015876E-2</c:v>
                </c:pt>
                <c:pt idx="74">
                  <c:v>7.1331592635327623E-2</c:v>
                </c:pt>
                <c:pt idx="75">
                  <c:v>8.8134709182496357E-2</c:v>
                </c:pt>
                <c:pt idx="76">
                  <c:v>0.10987155509440961</c:v>
                </c:pt>
                <c:pt idx="77">
                  <c:v>0.22967793320022398</c:v>
                </c:pt>
                <c:pt idx="78">
                  <c:v>0.45819651448934595</c:v>
                </c:pt>
                <c:pt idx="79">
                  <c:v>0.87421387000986184</c:v>
                </c:pt>
                <c:pt idx="80">
                  <c:v>1.5657119569944047</c:v>
                </c:pt>
                <c:pt idx="81">
                  <c:v>1.9647860840962508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AE-4BA5-8209-35EC08122B4E}"/>
            </c:ext>
          </c:extLst>
        </c:ser>
        <c:ser>
          <c:idx val="4"/>
          <c:order val="4"/>
          <c:tx>
            <c:strRef>
              <c:f>Comparison!$H$97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Comparison!$H$98:$H$179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7.4635750511708383E-5</c:v>
                </c:pt>
                <c:pt idx="2">
                  <c:v>7.8033764015301752E-5</c:v>
                </c:pt>
                <c:pt idx="3">
                  <c:v>8.2109662731510833E-5</c:v>
                </c:pt>
                <c:pt idx="4">
                  <c:v>8.6328330251476005E-5</c:v>
                </c:pt>
                <c:pt idx="5">
                  <c:v>1.0305007097709968E-4</c:v>
                </c:pt>
                <c:pt idx="6">
                  <c:v>1.1611439602848302E-4</c:v>
                </c:pt>
                <c:pt idx="7">
                  <c:v>1.2685116623708078E-4</c:v>
                </c:pt>
                <c:pt idx="8">
                  <c:v>1.3618611854433087E-4</c:v>
                </c:pt>
                <c:pt idx="9">
                  <c:v>1.4463111036779457E-4</c:v>
                </c:pt>
                <c:pt idx="10">
                  <c:v>1.5258100761280345E-4</c:v>
                </c:pt>
                <c:pt idx="11">
                  <c:v>1.6032222033605456E-4</c:v>
                </c:pt>
                <c:pt idx="12">
                  <c:v>1.6802162861127463E-4</c:v>
                </c:pt>
                <c:pt idx="13">
                  <c:v>1.8034030693100879E-4</c:v>
                </c:pt>
                <c:pt idx="14">
                  <c:v>1.9263481592690366E-4</c:v>
                </c:pt>
                <c:pt idx="15">
                  <c:v>2.0477648558159958E-4</c:v>
                </c:pt>
                <c:pt idx="16">
                  <c:v>2.2124904104503862E-4</c:v>
                </c:pt>
                <c:pt idx="17">
                  <c:v>2.3613659666549985E-4</c:v>
                </c:pt>
                <c:pt idx="18">
                  <c:v>2.5109180528107245E-4</c:v>
                </c:pt>
                <c:pt idx="19">
                  <c:v>2.6621130486956804E-4</c:v>
                </c:pt>
                <c:pt idx="20">
                  <c:v>2.8158701204338015E-4</c:v>
                </c:pt>
                <c:pt idx="21">
                  <c:v>2.9730363788427395E-4</c:v>
                </c:pt>
                <c:pt idx="22">
                  <c:v>3.1343661879459906E-4</c:v>
                </c:pt>
                <c:pt idx="23">
                  <c:v>3.3004989468115345E-4</c:v>
                </c:pt>
                <c:pt idx="24">
                  <c:v>3.4719322727583534E-4</c:v>
                </c:pt>
                <c:pt idx="25">
                  <c:v>3.6489886834153534E-4</c:v>
                </c:pt>
                <c:pt idx="26">
                  <c:v>3.8317745339964135E-4</c:v>
                </c:pt>
                <c:pt idx="27">
                  <c:v>4.0201305263992785E-4</c:v>
                </c:pt>
                <c:pt idx="28">
                  <c:v>4.2135737975190004E-4</c:v>
                </c:pt>
                <c:pt idx="29">
                  <c:v>4.4112325846041835E-4</c:v>
                </c:pt>
                <c:pt idx="30">
                  <c:v>4.6117758863121919E-4</c:v>
                </c:pt>
                <c:pt idx="31">
                  <c:v>4.8133424803159129E-4</c:v>
                </c:pt>
                <c:pt idx="32">
                  <c:v>5.0134761328872045E-4</c:v>
                </c:pt>
                <c:pt idx="33">
                  <c:v>5.2099976166642824E-4</c:v>
                </c:pt>
                <c:pt idx="34">
                  <c:v>5.4021529666726197E-4</c:v>
                </c:pt>
                <c:pt idx="35">
                  <c:v>5.5900469883756886E-4</c:v>
                </c:pt>
                <c:pt idx="36">
                  <c:v>5.7738293713877E-4</c:v>
                </c:pt>
                <c:pt idx="37">
                  <c:v>5.9536907346287847E-4</c:v>
                </c:pt>
                <c:pt idx="38">
                  <c:v>6.1298589386509894E-4</c:v>
                </c:pt>
                <c:pt idx="39">
                  <c:v>6.3025956357724367E-4</c:v>
                </c:pt>
                <c:pt idx="40">
                  <c:v>6.4721930325601046E-4</c:v>
                </c:pt>
                <c:pt idx="41">
                  <c:v>6.6389708420555864E-4</c:v>
                </c:pt>
                <c:pt idx="42">
                  <c:v>6.8032734058162128E-4</c:v>
                </c:pt>
                <c:pt idx="43">
                  <c:v>6.9654669680950358E-4</c:v>
                </c:pt>
                <c:pt idx="44">
                  <c:v>7.1259370864792113E-4</c:v>
                </c:pt>
                <c:pt idx="45">
                  <c:v>7.2849940616478048E-4</c:v>
                </c:pt>
                <c:pt idx="46">
                  <c:v>7.4431490911829046E-4</c:v>
                </c:pt>
                <c:pt idx="47">
                  <c:v>7.6009211497002414E-4</c:v>
                </c:pt>
                <c:pt idx="48">
                  <c:v>7.7586573318550334E-4</c:v>
                </c:pt>
                <c:pt idx="49">
                  <c:v>7.9193175107605482E-4</c:v>
                </c:pt>
                <c:pt idx="50">
                  <c:v>8.0855871177549804E-4</c:v>
                </c:pt>
                <c:pt idx="51">
                  <c:v>8.2573932472265992E-4</c:v>
                </c:pt>
                <c:pt idx="52">
                  <c:v>8.4346685234476212E-4</c:v>
                </c:pt>
                <c:pt idx="53">
                  <c:v>9.1973063292384322E-4</c:v>
                </c:pt>
                <c:pt idx="54">
                  <c:v>1.0043143751275814E-3</c:v>
                </c:pt>
                <c:pt idx="55">
                  <c:v>1.0969662346568035E-3</c:v>
                </c:pt>
                <c:pt idx="56">
                  <c:v>1.1974919364063897E-3</c:v>
                </c:pt>
                <c:pt idx="57">
                  <c:v>1.3056718083072441E-3</c:v>
                </c:pt>
                <c:pt idx="58">
                  <c:v>1.4214477501869459E-3</c:v>
                </c:pt>
                <c:pt idx="59">
                  <c:v>1.544779109704847E-3</c:v>
                </c:pt>
                <c:pt idx="60">
                  <c:v>1.6755089130265828E-3</c:v>
                </c:pt>
                <c:pt idx="61">
                  <c:v>1.8136163600105198E-3</c:v>
                </c:pt>
                <c:pt idx="62">
                  <c:v>2.6090364167978214E-3</c:v>
                </c:pt>
                <c:pt idx="63">
                  <c:v>3.5755588453071055E-3</c:v>
                </c:pt>
                <c:pt idx="64">
                  <c:v>5.9648426276955229E-3</c:v>
                </c:pt>
                <c:pt idx="65">
                  <c:v>8.9055270129102301E-3</c:v>
                </c:pt>
                <c:pt idx="66">
                  <c:v>1.2291650483961325E-2</c:v>
                </c:pt>
                <c:pt idx="67">
                  <c:v>1.7966851381170341E-2</c:v>
                </c:pt>
                <c:pt idx="68">
                  <c:v>2.8383897579711121E-2</c:v>
                </c:pt>
                <c:pt idx="69">
                  <c:v>3.9437811416834716E-2</c:v>
                </c:pt>
                <c:pt idx="70">
                  <c:v>5.0736767083624811E-2</c:v>
                </c:pt>
                <c:pt idx="71">
                  <c:v>6.2118493517851474E-2</c:v>
                </c:pt>
                <c:pt idx="72">
                  <c:v>7.3517918363840945E-2</c:v>
                </c:pt>
                <c:pt idx="73">
                  <c:v>8.4909201835057027E-2</c:v>
                </c:pt>
                <c:pt idx="74">
                  <c:v>9.6282312822603286E-2</c:v>
                </c:pt>
                <c:pt idx="75">
                  <c:v>0.11896028652891905</c:v>
                </c:pt>
                <c:pt idx="76">
                  <c:v>0.14829696409519791</c:v>
                </c:pt>
                <c:pt idx="77">
                  <c:v>0.30999112602571932</c:v>
                </c:pt>
                <c:pt idx="78">
                  <c:v>0.61840642970975723</c:v>
                </c:pt>
                <c:pt idx="79">
                  <c:v>1.1798755160172607</c:v>
                </c:pt>
                <c:pt idx="80">
                  <c:v>2.1131413856510362</c:v>
                </c:pt>
                <c:pt idx="81">
                  <c:v>2.6517433995802078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AE-4BA5-8209-35EC08122B4E}"/>
            </c:ext>
          </c:extLst>
        </c:ser>
        <c:ser>
          <c:idx val="5"/>
          <c:order val="5"/>
          <c:tx>
            <c:strRef>
              <c:f>Comparison!$I$97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Comparison!$I$98:$I$179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6.0051903481534485E-5</c:v>
                </c:pt>
                <c:pt idx="2">
                  <c:v>5.8931941038238546E-5</c:v>
                </c:pt>
                <c:pt idx="3">
                  <c:v>5.7880637103528335E-5</c:v>
                </c:pt>
                <c:pt idx="4">
                  <c:v>5.6789309026923274E-5</c:v>
                </c:pt>
                <c:pt idx="5">
                  <c:v>5.7438393626972049E-5</c:v>
                </c:pt>
                <c:pt idx="6">
                  <c:v>6.2490602905310671E-5</c:v>
                </c:pt>
                <c:pt idx="7">
                  <c:v>6.979352774443893E-5</c:v>
                </c:pt>
                <c:pt idx="8">
                  <c:v>7.8675527143761599E-5</c:v>
                </c:pt>
                <c:pt idx="9">
                  <c:v>8.876195322430274E-5</c:v>
                </c:pt>
                <c:pt idx="10">
                  <c:v>9.9575415528646181E-5</c:v>
                </c:pt>
                <c:pt idx="11">
                  <c:v>1.1049111361425868E-4</c:v>
                </c:pt>
                <c:pt idx="12">
                  <c:v>1.2099095560932975E-4</c:v>
                </c:pt>
                <c:pt idx="13">
                  <c:v>1.3687267376696522E-4</c:v>
                </c:pt>
                <c:pt idx="14">
                  <c:v>1.5197933421308733E-4</c:v>
                </c:pt>
                <c:pt idx="15">
                  <c:v>1.6642919457815573E-4</c:v>
                </c:pt>
                <c:pt idx="16">
                  <c:v>1.8545945562592033E-4</c:v>
                </c:pt>
                <c:pt idx="17">
                  <c:v>2.0211379067841656E-4</c:v>
                </c:pt>
                <c:pt idx="18">
                  <c:v>2.1832196399285784E-4</c:v>
                </c:pt>
                <c:pt idx="19">
                  <c:v>2.3415405034925654E-4</c:v>
                </c:pt>
                <c:pt idx="20">
                  <c:v>2.4965917280723147E-4</c:v>
                </c:pt>
                <c:pt idx="21">
                  <c:v>2.6487340003817473E-4</c:v>
                </c:pt>
                <c:pt idx="22">
                  <c:v>2.7982434474809029E-4</c:v>
                </c:pt>
                <c:pt idx="23">
                  <c:v>2.945339753036971E-4</c:v>
                </c:pt>
                <c:pt idx="24">
                  <c:v>3.0902040720676057E-4</c:v>
                </c:pt>
                <c:pt idx="25">
                  <c:v>3.2329908505663414E-4</c:v>
                </c:pt>
                <c:pt idx="26">
                  <c:v>3.3738358583514371E-4</c:v>
                </c:pt>
                <c:pt idx="27">
                  <c:v>3.5128617898956934E-4</c:v>
                </c:pt>
                <c:pt idx="28">
                  <c:v>3.6501822571418784E-4</c:v>
                </c:pt>
                <c:pt idx="29">
                  <c:v>3.7859046931700441E-4</c:v>
                </c:pt>
                <c:pt idx="30">
                  <c:v>3.9201325031444666E-4</c:v>
                </c:pt>
                <c:pt idx="31">
                  <c:v>4.0529666866576526E-4</c:v>
                </c:pt>
                <c:pt idx="32">
                  <c:v>4.1845070846550041E-4</c:v>
                </c:pt>
                <c:pt idx="33">
                  <c:v>4.3147022704464555E-4</c:v>
                </c:pt>
                <c:pt idx="34">
                  <c:v>4.4432243897077014E-4</c:v>
                </c:pt>
                <c:pt idx="35">
                  <c:v>4.5696486861501653E-4</c:v>
                </c:pt>
                <c:pt idx="36">
                  <c:v>4.6936047076722072E-4</c:v>
                </c:pt>
                <c:pt idx="37">
                  <c:v>4.814769619115876E-4</c:v>
                </c:pt>
                <c:pt idx="38">
                  <c:v>4.9328628304651299E-4</c:v>
                </c:pt>
                <c:pt idx="39">
                  <c:v>5.0476416054817035E-4</c:v>
                </c:pt>
                <c:pt idx="40">
                  <c:v>5.15889741240743E-4</c:v>
                </c:pt>
                <c:pt idx="41">
                  <c:v>5.2664528445791779E-4</c:v>
                </c:pt>
                <c:pt idx="42">
                  <c:v>5.3701589853428144E-4</c:v>
                </c:pt>
                <c:pt idx="43">
                  <c:v>5.4698931245130062E-4</c:v>
                </c:pt>
                <c:pt idx="44">
                  <c:v>5.5655567571499625E-4</c:v>
                </c:pt>
                <c:pt idx="45">
                  <c:v>5.6569774937001015E-4</c:v>
                </c:pt>
                <c:pt idx="46">
                  <c:v>5.7442020039871614E-4</c:v>
                </c:pt>
                <c:pt idx="47">
                  <c:v>5.8272849273389613E-4</c:v>
                </c:pt>
                <c:pt idx="48">
                  <c:v>5.9061123333530052E-4</c:v>
                </c:pt>
                <c:pt idx="49">
                  <c:v>5.9858122780873807E-4</c:v>
                </c:pt>
                <c:pt idx="50">
                  <c:v>6.0712234622803775E-4</c:v>
                </c:pt>
                <c:pt idx="51">
                  <c:v>6.1620297347417491E-4</c:v>
                </c:pt>
                <c:pt idx="52">
                  <c:v>6.2579546924805378E-4</c:v>
                </c:pt>
                <c:pt idx="53">
                  <c:v>6.6883303352946487E-4</c:v>
                </c:pt>
                <c:pt idx="54">
                  <c:v>7.1854993271605627E-4</c:v>
                </c:pt>
                <c:pt idx="55">
                  <c:v>7.7420461604630925E-4</c:v>
                </c:pt>
                <c:pt idx="56">
                  <c:v>8.3530925194759886E-4</c:v>
                </c:pt>
                <c:pt idx="57">
                  <c:v>9.0147479465884652E-4</c:v>
                </c:pt>
                <c:pt idx="58">
                  <c:v>9.7252641474180072E-4</c:v>
                </c:pt>
                <c:pt idx="59">
                  <c:v>1.0483478180712672E-3</c:v>
                </c:pt>
                <c:pt idx="60">
                  <c:v>1.1287563548439926E-3</c:v>
                </c:pt>
                <c:pt idx="61">
                  <c:v>1.2137035610864503E-3</c:v>
                </c:pt>
                <c:pt idx="62">
                  <c:v>1.701226155825786E-3</c:v>
                </c:pt>
                <c:pt idx="63">
                  <c:v>2.2922018748271554E-3</c:v>
                </c:pt>
                <c:pt idx="64">
                  <c:v>3.7489592357043029E-3</c:v>
                </c:pt>
                <c:pt idx="65">
                  <c:v>5.5480762312058798E-3</c:v>
                </c:pt>
                <c:pt idx="66">
                  <c:v>7.6282791281026387E-3</c:v>
                </c:pt>
                <c:pt idx="67">
                  <c:v>1.1127472161460834E-2</c:v>
                </c:pt>
                <c:pt idx="68">
                  <c:v>1.7573194195885218E-2</c:v>
                </c:pt>
                <c:pt idx="69">
                  <c:v>2.4430061347750536E-2</c:v>
                </c:pt>
                <c:pt idx="70">
                  <c:v>3.1443855888828039E-2</c:v>
                </c:pt>
                <c:pt idx="71">
                  <c:v>3.8510273777564233E-2</c:v>
                </c:pt>
                <c:pt idx="72">
                  <c:v>4.5587967975320887E-2</c:v>
                </c:pt>
                <c:pt idx="73">
                  <c:v>5.2660669683092388E-2</c:v>
                </c:pt>
                <c:pt idx="74">
                  <c:v>5.9722101492217447E-2</c:v>
                </c:pt>
                <c:pt idx="75">
                  <c:v>7.3802595935839904E-2</c:v>
                </c:pt>
                <c:pt idx="76">
                  <c:v>9.2017404933154454E-2</c:v>
                </c:pt>
                <c:pt idx="77">
                  <c:v>0.19241146892399189</c:v>
                </c:pt>
                <c:pt idx="78">
                  <c:v>0.38390301917831943</c:v>
                </c:pt>
                <c:pt idx="79">
                  <c:v>0.73251278164021105</c:v>
                </c:pt>
                <c:pt idx="80">
                  <c:v>1.3119669333664508</c:v>
                </c:pt>
                <c:pt idx="81">
                  <c:v>1.6463787909669458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4AE-4BA5-8209-35EC08122B4E}"/>
            </c:ext>
          </c:extLst>
        </c:ser>
        <c:ser>
          <c:idx val="6"/>
          <c:order val="6"/>
          <c:tx>
            <c:strRef>
              <c:f>Comparison!$J$97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Comparison!$J$98:$J$179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8.2968420878792371E-5</c:v>
                </c:pt>
                <c:pt idx="2">
                  <c:v>8.4429843750780399E-5</c:v>
                </c:pt>
                <c:pt idx="3">
                  <c:v>8.6239431566733087E-5</c:v>
                </c:pt>
                <c:pt idx="4">
                  <c:v>8.8034403953533957E-5</c:v>
                </c:pt>
                <c:pt idx="5">
                  <c:v>1.0054754699953795E-4</c:v>
                </c:pt>
                <c:pt idx="6">
                  <c:v>1.1610244818703473E-4</c:v>
                </c:pt>
                <c:pt idx="7">
                  <c:v>1.3369275765494484E-4</c:v>
                </c:pt>
                <c:pt idx="8">
                  <c:v>1.5286456742165592E-4</c:v>
                </c:pt>
                <c:pt idx="9">
                  <c:v>1.732602976693995E-4</c:v>
                </c:pt>
                <c:pt idx="10">
                  <c:v>1.943625369350535E-4</c:v>
                </c:pt>
                <c:pt idx="11">
                  <c:v>2.1550769669731874E-4</c:v>
                </c:pt>
                <c:pt idx="12">
                  <c:v>2.3616500269983901E-4</c:v>
                </c:pt>
                <c:pt idx="13">
                  <c:v>2.6825952663858579E-4</c:v>
                </c:pt>
                <c:pt idx="14">
                  <c:v>2.996277512617735E-4</c:v>
                </c:pt>
                <c:pt idx="15">
                  <c:v>3.3027038521999498E-4</c:v>
                </c:pt>
                <c:pt idx="16">
                  <c:v>3.71320604212918E-4</c:v>
                </c:pt>
                <c:pt idx="17">
                  <c:v>4.0771150541739137E-4</c:v>
                </c:pt>
                <c:pt idx="18">
                  <c:v>4.4331618227621888E-4</c:v>
                </c:pt>
                <c:pt idx="19">
                  <c:v>4.781044312449636E-4</c:v>
                </c:pt>
                <c:pt idx="20">
                  <c:v>5.1203853782353379E-4</c:v>
                </c:pt>
                <c:pt idx="21">
                  <c:v>5.4508423659141816E-4</c:v>
                </c:pt>
                <c:pt idx="22">
                  <c:v>5.77217215843991E-4</c:v>
                </c:pt>
                <c:pt idx="23">
                  <c:v>6.0842726194249301E-4</c:v>
                </c:pt>
                <c:pt idx="24">
                  <c:v>6.3872107405709257E-4</c:v>
                </c:pt>
                <c:pt idx="25">
                  <c:v>6.6812427835079074E-4</c:v>
                </c:pt>
                <c:pt idx="26">
                  <c:v>6.9668291855105619E-4</c:v>
                </c:pt>
                <c:pt idx="27">
                  <c:v>7.2446456516551516E-4</c:v>
                </c:pt>
                <c:pt idx="28">
                  <c:v>7.5155910862137497E-4</c:v>
                </c:pt>
                <c:pt idx="29">
                  <c:v>7.7807925531379581E-4</c:v>
                </c:pt>
                <c:pt idx="30">
                  <c:v>8.0416071611818336E-4</c:v>
                </c:pt>
                <c:pt idx="31">
                  <c:v>8.2996205775799831E-4</c:v>
                </c:pt>
                <c:pt idx="32">
                  <c:v>8.5566417528481489E-4</c:v>
                </c:pt>
                <c:pt idx="33">
                  <c:v>8.8139783592063763E-4</c:v>
                </c:pt>
                <c:pt idx="34">
                  <c:v>9.071687741439129E-4</c:v>
                </c:pt>
                <c:pt idx="35">
                  <c:v>9.3292158490558541E-4</c:v>
                </c:pt>
                <c:pt idx="36">
                  <c:v>9.5860605513827662E-4</c:v>
                </c:pt>
                <c:pt idx="37">
                  <c:v>9.8417645939052716E-4</c:v>
                </c:pt>
                <c:pt idx="38">
                  <c:v>1.0095909935261761E-3</c:v>
                </c:pt>
                <c:pt idx="39">
                  <c:v>1.0348113161932038E-3</c:v>
                </c:pt>
                <c:pt idx="40">
                  <c:v>1.0598021751528578E-3</c:v>
                </c:pt>
                <c:pt idx="41">
                  <c:v>1.0845311008874439E-3</c:v>
                </c:pt>
                <c:pt idx="42">
                  <c:v>1.108968153894166E-3</c:v>
                </c:pt>
                <c:pt idx="43">
                  <c:v>1.1330857150421007E-3</c:v>
                </c:pt>
                <c:pt idx="44">
                  <c:v>1.1568583106146447E-3</c:v>
                </c:pt>
                <c:pt idx="45">
                  <c:v>1.1802420212475031E-3</c:v>
                </c:pt>
                <c:pt idx="46">
                  <c:v>1.2032367609401508E-3</c:v>
                </c:pt>
                <c:pt idx="47">
                  <c:v>1.2258420275097935E-3</c:v>
                </c:pt>
                <c:pt idx="48">
                  <c:v>1.2480192245702827E-3</c:v>
                </c:pt>
                <c:pt idx="49">
                  <c:v>1.2705326585596085E-3</c:v>
                </c:pt>
                <c:pt idx="50">
                  <c:v>1.2941191791989097E-3</c:v>
                </c:pt>
                <c:pt idx="51">
                  <c:v>1.3187325268118133E-3</c:v>
                </c:pt>
                <c:pt idx="52">
                  <c:v>1.3443320965053302E-3</c:v>
                </c:pt>
                <c:pt idx="53">
                  <c:v>1.4559252405028839E-3</c:v>
                </c:pt>
                <c:pt idx="54">
                  <c:v>1.5810551226550981E-3</c:v>
                </c:pt>
                <c:pt idx="55">
                  <c:v>1.7186138971033175E-3</c:v>
                </c:pt>
                <c:pt idx="56">
                  <c:v>1.8678694702179027E-3</c:v>
                </c:pt>
                <c:pt idx="57">
                  <c:v>2.0281929290504553E-3</c:v>
                </c:pt>
                <c:pt idx="58">
                  <c:v>2.199366425861399E-3</c:v>
                </c:pt>
                <c:pt idx="59">
                  <c:v>2.3812561177165691E-3</c:v>
                </c:pt>
                <c:pt idx="60">
                  <c:v>2.5735418691076382E-3</c:v>
                </c:pt>
                <c:pt idx="61">
                  <c:v>2.7761866312985091E-3</c:v>
                </c:pt>
                <c:pt idx="62">
                  <c:v>3.9342979226693314E-3</c:v>
                </c:pt>
                <c:pt idx="63">
                  <c:v>5.3330972947905437E-3</c:v>
                </c:pt>
                <c:pt idx="64">
                  <c:v>8.7748832180226215E-3</c:v>
                </c:pt>
                <c:pt idx="65">
                  <c:v>1.3020438113605096E-2</c:v>
                </c:pt>
                <c:pt idx="66">
                  <c:v>1.792642513915459E-2</c:v>
                </c:pt>
                <c:pt idx="67">
                  <c:v>2.6175954329609227E-2</c:v>
                </c:pt>
                <c:pt idx="68">
                  <c:v>4.1367684949512602E-2</c:v>
                </c:pt>
                <c:pt idx="69">
                  <c:v>5.7525525201654049E-2</c:v>
                </c:pt>
                <c:pt idx="70">
                  <c:v>7.4052355052802193E-2</c:v>
                </c:pt>
                <c:pt idx="71">
                  <c:v>9.0702984361639621E-2</c:v>
                </c:pt>
                <c:pt idx="72">
                  <c:v>0.10738013850265324</c:v>
                </c:pt>
                <c:pt idx="73">
                  <c:v>0.12404551904603059</c:v>
                </c:pt>
                <c:pt idx="74">
                  <c:v>0.14068434230704718</c:v>
                </c:pt>
                <c:pt idx="75">
                  <c:v>0.17386215367333219</c:v>
                </c:pt>
                <c:pt idx="76">
                  <c:v>0.21678163324925301</c:v>
                </c:pt>
                <c:pt idx="77">
                  <c:v>0.45333975355312478</c:v>
                </c:pt>
                <c:pt idx="78">
                  <c:v>0.90455050627495182</c:v>
                </c:pt>
                <c:pt idx="79">
                  <c:v>1.7259782565735724</c:v>
                </c:pt>
                <c:pt idx="80">
                  <c:v>3.0913436923901108</c:v>
                </c:pt>
                <c:pt idx="81">
                  <c:v>3.8793169778255288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4AE-4BA5-8209-35EC08122B4E}"/>
            </c:ext>
          </c:extLst>
        </c:ser>
        <c:ser>
          <c:idx val="7"/>
          <c:order val="7"/>
          <c:tx>
            <c:strRef>
              <c:f>Comparison!$K$97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Comparison!$K$98:$K$179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8.2052475072184723E-5</c:v>
                </c:pt>
                <c:pt idx="2">
                  <c:v>8.6014246643518862E-5</c:v>
                </c:pt>
                <c:pt idx="3">
                  <c:v>9.0594566474626599E-5</c:v>
                </c:pt>
                <c:pt idx="4">
                  <c:v>9.5291511510220363E-5</c:v>
                </c:pt>
                <c:pt idx="5">
                  <c:v>1.1581104582710186E-4</c:v>
                </c:pt>
                <c:pt idx="6">
                  <c:v>1.3371442157786732E-4</c:v>
                </c:pt>
                <c:pt idx="7">
                  <c:v>1.501049369277428E-4</c:v>
                </c:pt>
                <c:pt idx="8">
                  <c:v>1.6539937976112624E-4</c:v>
                </c:pt>
                <c:pt idx="9">
                  <c:v>1.7978686808073395E-4</c:v>
                </c:pt>
                <c:pt idx="10">
                  <c:v>1.9346801030532818E-4</c:v>
                </c:pt>
                <c:pt idx="11">
                  <c:v>2.0666126528589527E-4</c:v>
                </c:pt>
                <c:pt idx="12">
                  <c:v>2.1956323143097262E-4</c:v>
                </c:pt>
                <c:pt idx="13">
                  <c:v>2.3985256467719496E-4</c:v>
                </c:pt>
                <c:pt idx="14">
                  <c:v>2.5981243431618317E-4</c:v>
                </c:pt>
                <c:pt idx="15">
                  <c:v>2.7932308471192155E-4</c:v>
                </c:pt>
                <c:pt idx="16">
                  <c:v>3.054661563880998E-4</c:v>
                </c:pt>
                <c:pt idx="17">
                  <c:v>3.2871669265893076E-4</c:v>
                </c:pt>
                <c:pt idx="18">
                  <c:v>3.5163380673917981E-4</c:v>
                </c:pt>
                <c:pt idx="19">
                  <c:v>3.7428888297186475E-4</c:v>
                </c:pt>
                <c:pt idx="20">
                  <c:v>3.9674453554313223E-4</c:v>
                </c:pt>
                <c:pt idx="21">
                  <c:v>4.1905563941492638E-4</c:v>
                </c:pt>
                <c:pt idx="22">
                  <c:v>4.4126974231011826E-4</c:v>
                </c:pt>
                <c:pt idx="23">
                  <c:v>4.634270042222858E-4</c:v>
                </c:pt>
                <c:pt idx="24">
                  <c:v>4.8555975115891972E-4</c:v>
                </c:pt>
                <c:pt idx="25">
                  <c:v>5.0769169642465839E-4</c:v>
                </c:pt>
                <c:pt idx="26">
                  <c:v>5.2983686792224352E-4</c:v>
                </c:pt>
                <c:pt idx="27">
                  <c:v>5.5199827806668149E-4</c:v>
                </c:pt>
                <c:pt idx="28">
                  <c:v>5.7416638068407604E-4</c:v>
                </c:pt>
                <c:pt idx="29">
                  <c:v>5.9631737589255196E-4</c:v>
                </c:pt>
                <c:pt idx="30">
                  <c:v>6.1841144847274562E-4</c:v>
                </c:pt>
                <c:pt idx="31">
                  <c:v>6.4039105669389754E-4</c:v>
                </c:pt>
                <c:pt idx="32">
                  <c:v>6.6217942506379399E-4</c:v>
                </c:pt>
                <c:pt idx="33">
                  <c:v>6.8370656048487256E-4</c:v>
                </c:pt>
                <c:pt idx="34">
                  <c:v>7.0494507042556957E-4</c:v>
                </c:pt>
                <c:pt idx="35">
                  <c:v>7.2589520944154077E-4</c:v>
                </c:pt>
                <c:pt idx="36">
                  <c:v>7.4656064535366944E-4</c:v>
                </c:pt>
                <c:pt idx="37">
                  <c:v>7.6694803195690863E-4</c:v>
                </c:pt>
                <c:pt idx="38">
                  <c:v>7.8706662963786713E-4</c:v>
                </c:pt>
                <c:pt idx="39">
                  <c:v>8.0692796740326062E-4</c:v>
                </c:pt>
                <c:pt idx="40">
                  <c:v>8.2654554096546669E-4</c:v>
                </c:pt>
                <c:pt idx="41">
                  <c:v>8.4593454238039386E-4</c:v>
                </c:pt>
                <c:pt idx="42">
                  <c:v>8.6511161744454526E-4</c:v>
                </c:pt>
                <c:pt idx="43">
                  <c:v>8.840946476227718E-4</c:v>
                </c:pt>
                <c:pt idx="44">
                  <c:v>9.0290255373959348E-4</c:v>
                </c:pt>
                <c:pt idx="45">
                  <c:v>9.2154158405179966E-4</c:v>
                </c:pt>
                <c:pt idx="46">
                  <c:v>9.4004626907736872E-4</c:v>
                </c:pt>
                <c:pt idx="47">
                  <c:v>9.5845066001316078E-4</c:v>
                </c:pt>
                <c:pt idx="48">
                  <c:v>9.767626962501985E-4</c:v>
                </c:pt>
                <c:pt idx="49">
                  <c:v>9.9541832571282854E-4</c:v>
                </c:pt>
                <c:pt idx="50">
                  <c:v>1.0148274175994592E-3</c:v>
                </c:pt>
                <c:pt idx="51">
                  <c:v>1.0349700651151972E-3</c:v>
                </c:pt>
                <c:pt idx="52">
                  <c:v>1.0558283191979391E-3</c:v>
                </c:pt>
                <c:pt idx="53">
                  <c:v>1.1461122924694663E-3</c:v>
                </c:pt>
                <c:pt idx="54">
                  <c:v>1.2467804416148875E-3</c:v>
                </c:pt>
                <c:pt idx="55">
                  <c:v>1.3572600084109799E-3</c:v>
                </c:pt>
                <c:pt idx="56">
                  <c:v>1.4771439037272432E-3</c:v>
                </c:pt>
                <c:pt idx="57">
                  <c:v>1.6060435767558249E-3</c:v>
                </c:pt>
                <c:pt idx="58">
                  <c:v>1.7438303835561708E-3</c:v>
                </c:pt>
                <c:pt idx="59">
                  <c:v>1.8904202637520446E-3</c:v>
                </c:pt>
                <c:pt idx="60">
                  <c:v>2.0455848752481327E-3</c:v>
                </c:pt>
                <c:pt idx="61">
                  <c:v>2.2092928592563721E-3</c:v>
                </c:pt>
                <c:pt idx="62">
                  <c:v>3.1481634832821949E-3</c:v>
                </c:pt>
                <c:pt idx="63">
                  <c:v>4.2850875087376058E-3</c:v>
                </c:pt>
                <c:pt idx="64">
                  <c:v>7.0879601684392416E-3</c:v>
                </c:pt>
                <c:pt idx="65">
                  <c:v>1.0541651694599179E-2</c:v>
                </c:pt>
                <c:pt idx="66">
                  <c:v>1.4526297835945744E-2</c:v>
                </c:pt>
                <c:pt idx="67">
                  <c:v>2.121694202435867E-2</c:v>
                </c:pt>
                <c:pt idx="68">
                  <c:v>3.3520452431536236E-2</c:v>
                </c:pt>
                <c:pt idx="69">
                  <c:v>4.6593211112481471E-2</c:v>
                </c:pt>
                <c:pt idx="70">
                  <c:v>5.9960693983467962E-2</c:v>
                </c:pt>
                <c:pt idx="71">
                  <c:v>7.342734576056846E-2</c:v>
                </c:pt>
                <c:pt idx="72">
                  <c:v>8.691522648652536E-2</c:v>
                </c:pt>
                <c:pt idx="73">
                  <c:v>0.10039353670423243</c:v>
                </c:pt>
                <c:pt idx="74">
                  <c:v>0.11385035819146797</c:v>
                </c:pt>
                <c:pt idx="75">
                  <c:v>0.14068325426079736</c:v>
                </c:pt>
                <c:pt idx="76">
                  <c:v>0.17539482348818963</c:v>
                </c:pt>
                <c:pt idx="77">
                  <c:v>0.36671362883592123</c:v>
                </c:pt>
                <c:pt idx="78">
                  <c:v>0.73163495158896596</c:v>
                </c:pt>
                <c:pt idx="79">
                  <c:v>1.3959730671520743</c:v>
                </c:pt>
                <c:pt idx="80">
                  <c:v>2.5002263631426329</c:v>
                </c:pt>
                <c:pt idx="81">
                  <c:v>3.1375078372222847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4AE-4BA5-8209-35EC08122B4E}"/>
            </c:ext>
          </c:extLst>
        </c:ser>
        <c:ser>
          <c:idx val="8"/>
          <c:order val="8"/>
          <c:tx>
            <c:strRef>
              <c:f>Comparison!$L$97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Comparison!$L$98:$L$179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6.5593280357035419E-5</c:v>
                </c:pt>
                <c:pt idx="2">
                  <c:v>6.9401892771525417E-5</c:v>
                </c:pt>
                <c:pt idx="3">
                  <c:v>7.3951116740284768E-5</c:v>
                </c:pt>
                <c:pt idx="4">
                  <c:v>7.8759605208340917E-5</c:v>
                </c:pt>
                <c:pt idx="5">
                  <c:v>1.0041818836588998E-4</c:v>
                </c:pt>
                <c:pt idx="6">
                  <c:v>1.203573244091424E-4</c:v>
                </c:pt>
                <c:pt idx="7">
                  <c:v>1.3946719829151195E-4</c:v>
                </c:pt>
                <c:pt idx="8">
                  <c:v>1.5814445081680509E-4</c:v>
                </c:pt>
                <c:pt idx="9">
                  <c:v>1.7651203065802517E-4</c:v>
                </c:pt>
                <c:pt idx="10">
                  <c:v>1.9463717190988086E-4</c:v>
                </c:pt>
                <c:pt idx="11">
                  <c:v>2.1258319960149031E-4</c:v>
                </c:pt>
                <c:pt idx="12">
                  <c:v>2.3041454709550266E-4</c:v>
                </c:pt>
                <c:pt idx="13">
                  <c:v>2.5893743512914533E-4</c:v>
                </c:pt>
                <c:pt idx="14">
                  <c:v>2.8757084037894483E-4</c:v>
                </c:pt>
                <c:pt idx="15">
                  <c:v>3.1615489623233728E-4</c:v>
                </c:pt>
                <c:pt idx="16">
                  <c:v>3.5534613758255308E-4</c:v>
                </c:pt>
                <c:pt idx="17">
                  <c:v>3.9093921336323504E-4</c:v>
                </c:pt>
                <c:pt idx="18">
                  <c:v>4.2657721407578453E-4</c:v>
                </c:pt>
                <c:pt idx="19">
                  <c:v>4.6223262501610233E-4</c:v>
                </c:pt>
                <c:pt idx="20">
                  <c:v>4.9787158320159747E-4</c:v>
                </c:pt>
                <c:pt idx="21">
                  <c:v>5.3345672956979311E-4</c:v>
                </c:pt>
                <c:pt idx="22">
                  <c:v>5.6894872327120617E-4</c:v>
                </c:pt>
                <c:pt idx="23">
                  <c:v>6.0430701067512116E-4</c:v>
                </c:pt>
                <c:pt idx="24">
                  <c:v>6.3949016146349486E-4</c:v>
                </c:pt>
                <c:pt idx="25">
                  <c:v>6.744559462504747E-4</c:v>
                </c:pt>
                <c:pt idx="26">
                  <c:v>7.0916126039074448E-4</c:v>
                </c:pt>
                <c:pt idx="27">
                  <c:v>7.4356196272117568E-4</c:v>
                </c:pt>
                <c:pt idx="28">
                  <c:v>7.7761267894857662E-4</c:v>
                </c:pt>
                <c:pt idx="29">
                  <c:v>8.1126660983251353E-4</c:v>
                </c:pt>
                <c:pt idx="30">
                  <c:v>8.4447537960946075E-4</c:v>
                </c:pt>
                <c:pt idx="31">
                  <c:v>8.771889578857798E-4</c:v>
                </c:pt>
                <c:pt idx="32">
                  <c:v>9.0935568692043962E-4</c:v>
                </c:pt>
                <c:pt idx="33">
                  <c:v>9.4093824257671164E-4</c:v>
                </c:pt>
                <c:pt idx="34">
                  <c:v>9.7193209585295644E-4</c:v>
                </c:pt>
                <c:pt idx="35">
                  <c:v>1.0023518943762183E-3</c:v>
                </c:pt>
                <c:pt idx="36">
                  <c:v>1.0322151105487014E-3</c:v>
                </c:pt>
                <c:pt idx="37">
                  <c:v>1.0615416287303155E-3</c:v>
                </c:pt>
                <c:pt idx="38">
                  <c:v>1.0903533805055739E-3</c:v>
                </c:pt>
                <c:pt idx="39">
                  <c:v>1.1186740217356138E-3</c:v>
                </c:pt>
                <c:pt idx="40">
                  <c:v>1.1465286462089635E-3</c:v>
                </c:pt>
                <c:pt idx="41">
                  <c:v>1.1739435314885806E-3</c:v>
                </c:pt>
                <c:pt idx="42">
                  <c:v>1.2009459132252096E-3</c:v>
                </c:pt>
                <c:pt idx="43">
                  <c:v>1.2275637847324987E-3</c:v>
                </c:pt>
                <c:pt idx="44">
                  <c:v>1.2538257190490701E-3</c:v>
                </c:pt>
                <c:pt idx="45">
                  <c:v>1.2797401633410075E-3</c:v>
                </c:pt>
                <c:pt idx="46">
                  <c:v>1.3053578614277447E-3</c:v>
                </c:pt>
                <c:pt idx="47">
                  <c:v>1.3307278371125211E-3</c:v>
                </c:pt>
                <c:pt idx="48">
                  <c:v>1.3558590287727277E-3</c:v>
                </c:pt>
                <c:pt idx="49">
                  <c:v>1.3814382087639554E-3</c:v>
                </c:pt>
                <c:pt idx="50">
                  <c:v>1.4081087658647964E-3</c:v>
                </c:pt>
                <c:pt idx="51">
                  <c:v>1.4358344896380833E-3</c:v>
                </c:pt>
                <c:pt idx="52">
                  <c:v>1.4645831246941935E-3</c:v>
                </c:pt>
                <c:pt idx="53">
                  <c:v>1.5892661768422045E-3</c:v>
                </c:pt>
                <c:pt idx="54">
                  <c:v>1.7284635688312442E-3</c:v>
                </c:pt>
                <c:pt idx="55">
                  <c:v>1.8812182027801859E-3</c:v>
                </c:pt>
                <c:pt idx="56">
                  <c:v>2.0468730066926315E-3</c:v>
                </c:pt>
                <c:pt idx="57">
                  <c:v>2.2248298162373449E-3</c:v>
                </c:pt>
                <c:pt idx="58">
                  <c:v>2.4148894991991377E-3</c:v>
                </c:pt>
                <c:pt idx="59">
                  <c:v>2.6169268286401074E-3</c:v>
                </c:pt>
                <c:pt idx="60">
                  <c:v>2.8306127226024819E-3</c:v>
                </c:pt>
                <c:pt idx="61">
                  <c:v>3.0559083379445608E-3</c:v>
                </c:pt>
                <c:pt idx="62">
                  <c:v>4.3454290666345785E-3</c:v>
                </c:pt>
                <c:pt idx="63">
                  <c:v>5.9045946243987436E-3</c:v>
                </c:pt>
                <c:pt idx="64">
                  <c:v>9.7441705341396352E-3</c:v>
                </c:pt>
                <c:pt idx="65">
                  <c:v>1.4477389861175121E-2</c:v>
                </c:pt>
                <c:pt idx="66">
                  <c:v>1.9942354336206843E-2</c:v>
                </c:pt>
                <c:pt idx="67">
                  <c:v>2.912499790250956E-2</c:v>
                </c:pt>
                <c:pt idx="68">
                  <c:v>4.6022794259919765E-2</c:v>
                </c:pt>
                <c:pt idx="69">
                  <c:v>6.3985957904113128E-2</c:v>
                </c:pt>
                <c:pt idx="70">
                  <c:v>8.2356668854555573E-2</c:v>
                </c:pt>
                <c:pt idx="71">
                  <c:v>0.10086431614470566</c:v>
                </c:pt>
                <c:pt idx="72">
                  <c:v>0.11940128988067826</c:v>
                </c:pt>
                <c:pt idx="73">
                  <c:v>0.13792514311565335</c:v>
                </c:pt>
                <c:pt idx="74">
                  <c:v>0.15641947031339343</c:v>
                </c:pt>
                <c:pt idx="75">
                  <c:v>0.19329715335266071</c:v>
                </c:pt>
                <c:pt idx="76">
                  <c:v>0.24100286001902776</c:v>
                </c:pt>
                <c:pt idx="77">
                  <c:v>0.50394109694162981</c:v>
                </c:pt>
                <c:pt idx="78">
                  <c:v>1.005469261131162</c:v>
                </c:pt>
                <c:pt idx="79">
                  <c:v>1.918499700092321</c:v>
                </c:pt>
                <c:pt idx="80">
                  <c:v>3.4361258123739837</c:v>
                </c:pt>
                <c:pt idx="81">
                  <c:v>4.3119710640461131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4AE-4BA5-8209-35EC08122B4E}"/>
            </c:ext>
          </c:extLst>
        </c:ser>
        <c:ser>
          <c:idx val="9"/>
          <c:order val="9"/>
          <c:tx>
            <c:strRef>
              <c:f>Comparison!$M$97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Comparison!$M$98:$M$179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6.5219856945599605E-5</c:v>
                </c:pt>
                <c:pt idx="2">
                  <c:v>8.7234054322090322E-5</c:v>
                </c:pt>
                <c:pt idx="3">
                  <c:v>1.0801304590961606E-4</c:v>
                </c:pt>
                <c:pt idx="4">
                  <c:v>1.2679096782342226E-4</c:v>
                </c:pt>
                <c:pt idx="5">
                  <c:v>1.8187871159443811E-4</c:v>
                </c:pt>
                <c:pt idx="6">
                  <c:v>2.1859407362245209E-4</c:v>
                </c:pt>
                <c:pt idx="7">
                  <c:v>2.5045358269215764E-4</c:v>
                </c:pt>
                <c:pt idx="8">
                  <c:v>2.8038803250925236E-4</c:v>
                </c:pt>
                <c:pt idx="9">
                  <c:v>3.0920941512065629E-4</c:v>
                </c:pt>
                <c:pt idx="10">
                  <c:v>3.3726206752060153E-4</c:v>
                </c:pt>
                <c:pt idx="11">
                  <c:v>3.6471233420162184E-4</c:v>
                </c:pt>
                <c:pt idx="12">
                  <c:v>3.9165078175477041E-4</c:v>
                </c:pt>
                <c:pt idx="13">
                  <c:v>4.3396378225962453E-4</c:v>
                </c:pt>
                <c:pt idx="14">
                  <c:v>4.7543048090656494E-4</c:v>
                </c:pt>
                <c:pt idx="15">
                  <c:v>5.1570570108471696E-4</c:v>
                </c:pt>
                <c:pt idx="16">
                  <c:v>5.6898373251904391E-4</c:v>
                </c:pt>
                <c:pt idx="17">
                  <c:v>6.1539156892389862E-4</c:v>
                </c:pt>
                <c:pt idx="18">
                  <c:v>6.5994722427969912E-4</c:v>
                </c:pt>
                <c:pt idx="19">
                  <c:v>7.0259520134426079E-4</c:v>
                </c:pt>
                <c:pt idx="20">
                  <c:v>7.4329684474363307E-4</c:v>
                </c:pt>
                <c:pt idx="21">
                  <c:v>7.8203358679203457E-4</c:v>
                </c:pt>
                <c:pt idx="22">
                  <c:v>8.1880837930878357E-4</c:v>
                </c:pt>
                <c:pt idx="23">
                  <c:v>8.5364612032488537E-4</c:v>
                </c:pt>
                <c:pt idx="24">
                  <c:v>8.8659350400278187E-4</c:v>
                </c:pt>
                <c:pt idx="25">
                  <c:v>9.1771853235278012E-4</c:v>
                </c:pt>
                <c:pt idx="26">
                  <c:v>9.4710982903642644E-4</c:v>
                </c:pt>
                <c:pt idx="27">
                  <c:v>9.7487584236078252E-4</c:v>
                </c:pt>
                <c:pt idx="28">
                  <c:v>1.0011439936980805E-3</c:v>
                </c:pt>
                <c:pt idx="29">
                  <c:v>1.0260598092615575E-3</c:v>
                </c:pt>
                <c:pt idx="30">
                  <c:v>1.0497860615554285E-3</c:v>
                </c:pt>
                <c:pt idx="31">
                  <c:v>1.072501939165501E-3</c:v>
                </c:pt>
                <c:pt idx="32">
                  <c:v>1.0944022583379706E-3</c:v>
                </c:pt>
                <c:pt idx="33">
                  <c:v>1.115665767389283E-3</c:v>
                </c:pt>
                <c:pt idx="34">
                  <c:v>1.1364172946326469E-3</c:v>
                </c:pt>
                <c:pt idx="35">
                  <c:v>1.1567477119914359E-3</c:v>
                </c:pt>
                <c:pt idx="36">
                  <c:v>1.1767408006292497E-3</c:v>
                </c:pt>
                <c:pt idx="37">
                  <c:v>1.1964740095887271E-3</c:v>
                </c:pt>
                <c:pt idx="38">
                  <c:v>1.2160191359823222E-3</c:v>
                </c:pt>
                <c:pt idx="39">
                  <c:v>1.2354429291014687E-3</c:v>
                </c:pt>
                <c:pt idx="40">
                  <c:v>1.2548076228565816E-3</c:v>
                </c:pt>
                <c:pt idx="41">
                  <c:v>1.2741714018066348E-3</c:v>
                </c:pt>
                <c:pt idx="42">
                  <c:v>1.2935888062776423E-3</c:v>
                </c:pt>
                <c:pt idx="43">
                  <c:v>1.3131110818926498E-3</c:v>
                </c:pt>
                <c:pt idx="44">
                  <c:v>1.3327864784400455E-3</c:v>
                </c:pt>
                <c:pt idx="45">
                  <c:v>1.35264059647731E-3</c:v>
                </c:pt>
                <c:pt idx="46">
                  <c:v>1.3727372631212732E-3</c:v>
                </c:pt>
                <c:pt idx="47">
                  <c:v>1.3931359846185427E-3</c:v>
                </c:pt>
                <c:pt idx="48">
                  <c:v>1.4138552452663115E-3</c:v>
                </c:pt>
                <c:pt idx="49">
                  <c:v>1.4353556896358863E-3</c:v>
                </c:pt>
                <c:pt idx="50">
                  <c:v>1.4580433281205572E-3</c:v>
                </c:pt>
                <c:pt idx="51">
                  <c:v>1.4818714770972875E-3</c:v>
                </c:pt>
                <c:pt idx="52">
                  <c:v>1.5067984931622874E-3</c:v>
                </c:pt>
                <c:pt idx="53">
                  <c:v>1.6167952658760181E-3</c:v>
                </c:pt>
                <c:pt idx="54">
                  <c:v>1.7419758528461162E-3</c:v>
                </c:pt>
                <c:pt idx="55">
                  <c:v>1.8810890776322234E-3</c:v>
                </c:pt>
                <c:pt idx="56">
                  <c:v>2.0332695015915217E-3</c:v>
                </c:pt>
                <c:pt idx="57">
                  <c:v>2.1977730542960456E-3</c:v>
                </c:pt>
                <c:pt idx="58">
                  <c:v>2.3742813252324566E-3</c:v>
                </c:pt>
                <c:pt idx="59">
                  <c:v>2.5625771474788546E-3</c:v>
                </c:pt>
                <c:pt idx="60">
                  <c:v>2.762270835942019E-3</c:v>
                </c:pt>
                <c:pt idx="61">
                  <c:v>2.9732658979374875E-3</c:v>
                </c:pt>
                <c:pt idx="62">
                  <c:v>4.1857768805563618E-3</c:v>
                </c:pt>
                <c:pt idx="63">
                  <c:v>5.6568796977886446E-3</c:v>
                </c:pt>
                <c:pt idx="64">
                  <c:v>9.2863622025908584E-3</c:v>
                </c:pt>
                <c:pt idx="65">
                  <c:v>1.3764652485138298E-2</c:v>
                </c:pt>
                <c:pt idx="66">
                  <c:v>1.8936807143689765E-2</c:v>
                </c:pt>
                <c:pt idx="67">
                  <c:v>2.7628505707012311E-2</c:v>
                </c:pt>
                <c:pt idx="68">
                  <c:v>4.3623724620017838E-2</c:v>
                </c:pt>
                <c:pt idx="69">
                  <c:v>6.062765024557025E-2</c:v>
                </c:pt>
                <c:pt idx="70">
                  <c:v>7.8017391924347562E-2</c:v>
                </c:pt>
                <c:pt idx="71">
                  <c:v>9.5536761602198067E-2</c:v>
                </c:pt>
                <c:pt idx="72">
                  <c:v>0.11308389212043546</c:v>
                </c:pt>
                <c:pt idx="73">
                  <c:v>0.13061860276454881</c:v>
                </c:pt>
                <c:pt idx="74">
                  <c:v>0.14812536400549259</c:v>
                </c:pt>
                <c:pt idx="75">
                  <c:v>0.1830338408096904</c:v>
                </c:pt>
                <c:pt idx="76">
                  <c:v>0.22819214299299431</c:v>
                </c:pt>
                <c:pt idx="77">
                  <c:v>0.47708992039111631</c:v>
                </c:pt>
                <c:pt idx="78">
                  <c:v>0.95183732430739854</c:v>
                </c:pt>
                <c:pt idx="79">
                  <c:v>1.8161134737711515</c:v>
                </c:pt>
                <c:pt idx="80">
                  <c:v>3.2527009046796174</c:v>
                </c:pt>
                <c:pt idx="81">
                  <c:v>4.0817774933008888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4AE-4BA5-8209-35EC0812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354240"/>
        <c:axId val="676354816"/>
      </c:scatterChart>
      <c:valAx>
        <c:axId val="676354240"/>
        <c:scaling>
          <c:logBase val="10"/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54816"/>
        <c:crossesAt val="1.0000000000000005E-7"/>
        <c:crossBetween val="midCat"/>
        <c:majorUnit val="10"/>
      </c:valAx>
      <c:valAx>
        <c:axId val="676354816"/>
        <c:scaling>
          <c:logBase val="10"/>
          <c:orientation val="minMax"/>
          <c:max val="1000"/>
          <c:min val="1.0000000000000004E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Cumulative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54240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power'!$D$38</c:f>
              <c:strCache>
                <c:ptCount val="1"/>
                <c:pt idx="0">
                  <c:v>DOTA-Tras-Ac-225 @ 10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836-4AF0-B8F6-AD1FD7980290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836-4AF0-B8F6-AD1FD7980290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36-4AF0-B8F6-AD1FD7980290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836-4AF0-B8F6-AD1FD7980290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836-4AF0-B8F6-AD1FD7980290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836-4AF0-B8F6-AD1FD7980290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836-4AF0-B8F6-AD1FD7980290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836-4AF0-B8F6-AD1FD7980290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836-4AF0-B8F6-AD1FD7980290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836-4AF0-B8F6-AD1FD7980290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836-4AF0-B8F6-AD1FD7980290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836-4AF0-B8F6-AD1FD7980290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plus>
            <c:minus>
              <c:numRef>
                <c:f>'Ac225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minus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power'!$E$38:$N$38</c:f>
              <c:numCache>
                <c:formatCode>0.000</c:formatCode>
                <c:ptCount val="10"/>
                <c:pt idx="0">
                  <c:v>0.13610519374951011</c:v>
                </c:pt>
                <c:pt idx="1">
                  <c:v>3.1781254647457504</c:v>
                </c:pt>
                <c:pt idx="2">
                  <c:v>4.1829297767773612</c:v>
                </c:pt>
                <c:pt idx="3">
                  <c:v>5.0236223232894641</c:v>
                </c:pt>
                <c:pt idx="4">
                  <c:v>6.0696877977152344</c:v>
                </c:pt>
                <c:pt idx="5">
                  <c:v>351.28153083912008</c:v>
                </c:pt>
                <c:pt idx="6">
                  <c:v>50.948875991171093</c:v>
                </c:pt>
                <c:pt idx="7">
                  <c:v>2.8596686858886904</c:v>
                </c:pt>
                <c:pt idx="8">
                  <c:v>4.1441396918946323</c:v>
                </c:pt>
                <c:pt idx="9">
                  <c:v>13.886560182922505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836-4AF0-B8F6-AD1FD7980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92334080"/>
        <c:axId val="656163968"/>
      </c:barChart>
      <c:catAx>
        <c:axId val="69233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163968"/>
        <c:crosses val="autoZero"/>
        <c:auto val="1"/>
        <c:lblAlgn val="ctr"/>
        <c:lblOffset val="100"/>
        <c:noMultiLvlLbl val="0"/>
      </c:catAx>
      <c:valAx>
        <c:axId val="65616396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</a:t>
                </a:r>
                <a:r>
                  <a:rPr lang="en-US" baseline="0"/>
                  <a:t> nCi/g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3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DOTA-Tras-Ac-225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power'!$E$34:$N$34</c:f>
              <c:numCache>
                <c:formatCode>0.000</c:formatCode>
                <c:ptCount val="10"/>
                <c:pt idx="0">
                  <c:v>49.456792724017724</c:v>
                </c:pt>
                <c:pt idx="1">
                  <c:v>34.240317378468177</c:v>
                </c:pt>
                <c:pt idx="2">
                  <c:v>19.17651874309685</c:v>
                </c:pt>
                <c:pt idx="3">
                  <c:v>26.63987819320765</c:v>
                </c:pt>
                <c:pt idx="4">
                  <c:v>28.256865768647316</c:v>
                </c:pt>
                <c:pt idx="5">
                  <c:v>132.48223187592444</c:v>
                </c:pt>
                <c:pt idx="6">
                  <c:v>36.517426755399129</c:v>
                </c:pt>
                <c:pt idx="7">
                  <c:v>3.1120968554922346</c:v>
                </c:pt>
                <c:pt idx="8">
                  <c:v>6.2157547390040788</c:v>
                </c:pt>
                <c:pt idx="9">
                  <c:v>5.1983110408980959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9-457F-ABD6-DDECB3C33C90}"/>
            </c:ext>
          </c:extLst>
        </c:ser>
        <c:ser>
          <c:idx val="1"/>
          <c:order val="1"/>
          <c:tx>
            <c:strRef>
              <c:f>'Ac225 Dose 200 nCi R power'!$D$35</c:f>
              <c:strCache>
                <c:ptCount val="1"/>
                <c:pt idx="0">
                  <c:v>DOTA-Tras-Ac-225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power'!$E$35:$N$35</c:f>
              <c:numCache>
                <c:formatCode>0.000</c:formatCode>
                <c:ptCount val="10"/>
                <c:pt idx="0">
                  <c:v>37.152719689795873</c:v>
                </c:pt>
                <c:pt idx="1">
                  <c:v>26.488243293046242</c:v>
                </c:pt>
                <c:pt idx="2">
                  <c:v>14.105872137706152</c:v>
                </c:pt>
                <c:pt idx="3">
                  <c:v>21.886998486810853</c:v>
                </c:pt>
                <c:pt idx="4">
                  <c:v>23.015825675719441</c:v>
                </c:pt>
                <c:pt idx="5">
                  <c:v>190.0189352424982</c:v>
                </c:pt>
                <c:pt idx="6">
                  <c:v>46.388658377782406</c:v>
                </c:pt>
                <c:pt idx="7">
                  <c:v>5.5530930366078399</c:v>
                </c:pt>
                <c:pt idx="8">
                  <c:v>5.8651521256706696</c:v>
                </c:pt>
                <c:pt idx="9">
                  <c:v>14.493873098597149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9-457F-ABD6-DDECB3C33C90}"/>
            </c:ext>
          </c:extLst>
        </c:ser>
        <c:ser>
          <c:idx val="2"/>
          <c:order val="2"/>
          <c:tx>
            <c:strRef>
              <c:f>'Ac225 Dose 200 nCi R power'!$D$36</c:f>
              <c:strCache>
                <c:ptCount val="1"/>
                <c:pt idx="0">
                  <c:v>DOTA-Tras-Ac-225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power'!$E$36:$N$36</c:f>
              <c:numCache>
                <c:formatCode>0.000</c:formatCode>
                <c:ptCount val="10"/>
                <c:pt idx="0">
                  <c:v>4.8368834544557791</c:v>
                </c:pt>
                <c:pt idx="1">
                  <c:v>7.5492215595295429</c:v>
                </c:pt>
                <c:pt idx="2">
                  <c:v>8.0453886795698928</c:v>
                </c:pt>
                <c:pt idx="3">
                  <c:v>20.406313009884123</c:v>
                </c:pt>
                <c:pt idx="4">
                  <c:v>24.85629934950077</c:v>
                </c:pt>
                <c:pt idx="5">
                  <c:v>237.97532012191959</c:v>
                </c:pt>
                <c:pt idx="6">
                  <c:v>56.482482059864772</c:v>
                </c:pt>
                <c:pt idx="7">
                  <c:v>5.8853193074210184</c:v>
                </c:pt>
                <c:pt idx="8">
                  <c:v>6.1370595756313211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59-457F-ABD6-DDECB3C33C90}"/>
            </c:ext>
          </c:extLst>
        </c:ser>
        <c:ser>
          <c:idx val="3"/>
          <c:order val="3"/>
          <c:tx>
            <c:strRef>
              <c:f>'Ac225 Dose 200 nCi R power'!$D$37</c:f>
              <c:strCache>
                <c:ptCount val="1"/>
                <c:pt idx="0">
                  <c:v>DOTA-Tras-Ac-225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power'!$E$37:$N$37</c:f>
              <c:numCache>
                <c:formatCode>0.000</c:formatCode>
                <c:ptCount val="10"/>
                <c:pt idx="0">
                  <c:v>0.32995105177781542</c:v>
                </c:pt>
                <c:pt idx="1">
                  <c:v>6.3050575326573028</c:v>
                </c:pt>
                <c:pt idx="2">
                  <c:v>3.7247419406316249</c:v>
                </c:pt>
                <c:pt idx="3">
                  <c:v>3.0960520411755983</c:v>
                </c:pt>
                <c:pt idx="4">
                  <c:v>6.9068007821686264</c:v>
                </c:pt>
                <c:pt idx="5">
                  <c:v>359.39811229870816</c:v>
                </c:pt>
                <c:pt idx="6">
                  <c:v>45.534843419079252</c:v>
                </c:pt>
                <c:pt idx="7">
                  <c:v>2.9637918722091054</c:v>
                </c:pt>
                <c:pt idx="8">
                  <c:v>4.1172003357436013</c:v>
                </c:pt>
                <c:pt idx="9">
                  <c:v>17.381002561148502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59-457F-ABD6-DDECB3C33C90}"/>
            </c:ext>
          </c:extLst>
        </c:ser>
        <c:ser>
          <c:idx val="4"/>
          <c:order val="4"/>
          <c:tx>
            <c:strRef>
              <c:f>'Ac225 Dose 200 nCi R power'!$D$38</c:f>
              <c:strCache>
                <c:ptCount val="1"/>
                <c:pt idx="0">
                  <c:v>DOTA-Tras-Ac-225 @ 10 d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plus>
            <c:minus>
              <c:numRef>
                <c:f>'Ac225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power'!$E$38:$N$38</c:f>
              <c:numCache>
                <c:formatCode>0.000</c:formatCode>
                <c:ptCount val="10"/>
                <c:pt idx="0">
                  <c:v>0.13610519374951011</c:v>
                </c:pt>
                <c:pt idx="1">
                  <c:v>3.1781254647457504</c:v>
                </c:pt>
                <c:pt idx="2">
                  <c:v>4.1829297767773612</c:v>
                </c:pt>
                <c:pt idx="3">
                  <c:v>5.0236223232894641</c:v>
                </c:pt>
                <c:pt idx="4">
                  <c:v>6.0696877977152344</c:v>
                </c:pt>
                <c:pt idx="5">
                  <c:v>351.28153083912008</c:v>
                </c:pt>
                <c:pt idx="6">
                  <c:v>50.948875991171093</c:v>
                </c:pt>
                <c:pt idx="7">
                  <c:v>2.8596686858886904</c:v>
                </c:pt>
                <c:pt idx="8">
                  <c:v>4.1441396918946323</c:v>
                </c:pt>
                <c:pt idx="9">
                  <c:v>13.886560182922505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59-457F-ABD6-DDECB3C33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909056"/>
        <c:axId val="699354496"/>
      </c:barChart>
      <c:catAx>
        <c:axId val="70090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54496"/>
        <c:crosses val="autoZero"/>
        <c:auto val="1"/>
        <c:lblAlgn val="ctr"/>
        <c:lblOffset val="100"/>
        <c:noMultiLvlLbl val="0"/>
      </c:catAx>
      <c:valAx>
        <c:axId val="69935449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Timepoint Dose (nCi/g)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0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266855314960631"/>
          <c:y val="4.457002407379243E-2"/>
          <c:w val="0.33399401246719157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HOPO-Ac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[1]localization!$E$26</c:f>
              <c:strCache>
                <c:ptCount val="1"/>
                <c:pt idx="0">
                  <c:v>1 hr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[1]localization!$S$26:$AB$26</c:f>
                <c:numCache>
                  <c:formatCode>General</c:formatCode>
                  <c:ptCount val="10"/>
                  <c:pt idx="0">
                    <c:v>0.29982882230809488</c:v>
                  </c:pt>
                  <c:pt idx="1">
                    <c:v>0.53201274551958411</c:v>
                  </c:pt>
                  <c:pt idx="2">
                    <c:v>1.069865661684771</c:v>
                  </c:pt>
                  <c:pt idx="3">
                    <c:v>0.66910959959137084</c:v>
                  </c:pt>
                  <c:pt idx="4">
                    <c:v>0.22904950175193242</c:v>
                  </c:pt>
                  <c:pt idx="5">
                    <c:v>0.15713834730490384</c:v>
                  </c:pt>
                  <c:pt idx="6">
                    <c:v>0.21014821767690928</c:v>
                  </c:pt>
                  <c:pt idx="7">
                    <c:v>5.512364949578169E-2</c:v>
                  </c:pt>
                  <c:pt idx="8">
                    <c:v>0.27681000977620757</c:v>
                  </c:pt>
                </c:numCache>
              </c:numRef>
            </c:plus>
            <c:minus>
              <c:numRef>
                <c:f>[1]localization!$S$26:$AB$26</c:f>
                <c:numCache>
                  <c:formatCode>General</c:formatCode>
                  <c:ptCount val="10"/>
                  <c:pt idx="0">
                    <c:v>0.29982882230809488</c:v>
                  </c:pt>
                  <c:pt idx="1">
                    <c:v>0.53201274551958411</c:v>
                  </c:pt>
                  <c:pt idx="2">
                    <c:v>1.069865661684771</c:v>
                  </c:pt>
                  <c:pt idx="3">
                    <c:v>0.66910959959137084</c:v>
                  </c:pt>
                  <c:pt idx="4">
                    <c:v>0.22904950175193242</c:v>
                  </c:pt>
                  <c:pt idx="5">
                    <c:v>0.15713834730490384</c:v>
                  </c:pt>
                  <c:pt idx="6">
                    <c:v>0.21014821767690928</c:v>
                  </c:pt>
                  <c:pt idx="7">
                    <c:v>5.512364949578169E-2</c:v>
                  </c:pt>
                  <c:pt idx="8">
                    <c:v>0.27681000977620757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[1]localization!$F$26:$N$26</c:f>
              <c:numCache>
                <c:formatCode>General</c:formatCode>
                <c:ptCount val="9"/>
                <c:pt idx="0">
                  <c:v>3.0187420719777887</c:v>
                </c:pt>
                <c:pt idx="1">
                  <c:v>1.0990014672504622</c:v>
                </c:pt>
                <c:pt idx="2">
                  <c:v>3.4930002412348986</c:v>
                </c:pt>
                <c:pt idx="3">
                  <c:v>1.9975897043124562</c:v>
                </c:pt>
                <c:pt idx="4">
                  <c:v>0.98733973842421274</c:v>
                </c:pt>
                <c:pt idx="5">
                  <c:v>0.53015543359325834</c:v>
                </c:pt>
                <c:pt idx="6">
                  <c:v>1.5186361939061144</c:v>
                </c:pt>
                <c:pt idx="7">
                  <c:v>0.12995276087172464</c:v>
                </c:pt>
                <c:pt idx="8">
                  <c:v>1.2962554124208592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1-420F-8853-F78A13D9378E}"/>
            </c:ext>
          </c:extLst>
        </c:ser>
        <c:ser>
          <c:idx val="1"/>
          <c:order val="1"/>
          <c:tx>
            <c:strRef>
              <c:f>[1]localization!$E$27</c:f>
              <c:strCache>
                <c:ptCount val="1"/>
                <c:pt idx="0">
                  <c:v>4 hr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[1]localization!$S$27:$AB$27</c:f>
                <c:numCache>
                  <c:formatCode>General</c:formatCode>
                  <c:ptCount val="10"/>
                  <c:pt idx="0">
                    <c:v>1.1043611575469816</c:v>
                  </c:pt>
                  <c:pt idx="1">
                    <c:v>0.31069216588390713</c:v>
                  </c:pt>
                  <c:pt idx="2">
                    <c:v>0.32258479444403204</c:v>
                  </c:pt>
                  <c:pt idx="3">
                    <c:v>0.89267667014667307</c:v>
                  </c:pt>
                  <c:pt idx="4">
                    <c:v>0.35421388382723512</c:v>
                  </c:pt>
                  <c:pt idx="5">
                    <c:v>8.4263718738577367E-2</c:v>
                  </c:pt>
                  <c:pt idx="6">
                    <c:v>0.39372982539698714</c:v>
                  </c:pt>
                  <c:pt idx="7">
                    <c:v>9.0112818690595606E-2</c:v>
                  </c:pt>
                  <c:pt idx="8">
                    <c:v>0.17994195138190447</c:v>
                  </c:pt>
                </c:numCache>
              </c:numRef>
            </c:plus>
            <c:minus>
              <c:numRef>
                <c:f>[1]localization!$S$27:$AB$27</c:f>
                <c:numCache>
                  <c:formatCode>General</c:formatCode>
                  <c:ptCount val="10"/>
                  <c:pt idx="0">
                    <c:v>1.1043611575469816</c:v>
                  </c:pt>
                  <c:pt idx="1">
                    <c:v>0.31069216588390713</c:v>
                  </c:pt>
                  <c:pt idx="2">
                    <c:v>0.32258479444403204</c:v>
                  </c:pt>
                  <c:pt idx="3">
                    <c:v>0.89267667014667307</c:v>
                  </c:pt>
                  <c:pt idx="4">
                    <c:v>0.35421388382723512</c:v>
                  </c:pt>
                  <c:pt idx="5">
                    <c:v>8.4263718738577367E-2</c:v>
                  </c:pt>
                  <c:pt idx="6">
                    <c:v>0.39372982539698714</c:v>
                  </c:pt>
                  <c:pt idx="7">
                    <c:v>9.0112818690595606E-2</c:v>
                  </c:pt>
                  <c:pt idx="8">
                    <c:v>0.17994195138190447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[1]localization!$F$27:$N$27</c:f>
              <c:numCache>
                <c:formatCode>General</c:formatCode>
                <c:ptCount val="9"/>
                <c:pt idx="0">
                  <c:v>1.6730359534577972</c:v>
                </c:pt>
                <c:pt idx="1">
                  <c:v>0.58032863226281273</c:v>
                </c:pt>
                <c:pt idx="2">
                  <c:v>2.7183383748334506</c:v>
                </c:pt>
                <c:pt idx="3">
                  <c:v>2.3960993886618711</c:v>
                </c:pt>
                <c:pt idx="4">
                  <c:v>1.4544574431386856</c:v>
                </c:pt>
                <c:pt idx="5">
                  <c:v>0.22964569018155268</c:v>
                </c:pt>
                <c:pt idx="6">
                  <c:v>1.669604683100911</c:v>
                </c:pt>
                <c:pt idx="7">
                  <c:v>0.14674888924142238</c:v>
                </c:pt>
                <c:pt idx="8">
                  <c:v>0.94293459422884152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61-420F-8853-F78A13D9378E}"/>
            </c:ext>
          </c:extLst>
        </c:ser>
        <c:ser>
          <c:idx val="2"/>
          <c:order val="2"/>
          <c:tx>
            <c:strRef>
              <c:f>[1]localization!$E$28</c:f>
              <c:strCache>
                <c:ptCount val="1"/>
                <c:pt idx="0">
                  <c:v>1 day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[1]localization!$S$28:$AB$28</c:f>
                <c:numCache>
                  <c:formatCode>General</c:formatCode>
                  <c:ptCount val="10"/>
                  <c:pt idx="0">
                    <c:v>5.0396164348434053E-2</c:v>
                  </c:pt>
                  <c:pt idx="1">
                    <c:v>0.22811246330876364</c:v>
                  </c:pt>
                  <c:pt idx="2">
                    <c:v>0.4774012613794183</c:v>
                  </c:pt>
                  <c:pt idx="3">
                    <c:v>0.6273318039958129</c:v>
                  </c:pt>
                  <c:pt idx="4">
                    <c:v>0.15663530612717363</c:v>
                  </c:pt>
                  <c:pt idx="5">
                    <c:v>2.9733849051549795E-2</c:v>
                  </c:pt>
                  <c:pt idx="6">
                    <c:v>0.14373369689001678</c:v>
                  </c:pt>
                  <c:pt idx="7">
                    <c:v>0.83052962336969305</c:v>
                  </c:pt>
                  <c:pt idx="8">
                    <c:v>9.5455348107397781E-2</c:v>
                  </c:pt>
                </c:numCache>
              </c:numRef>
            </c:plus>
            <c:minus>
              <c:numRef>
                <c:f>[1]localization!$S$28:$AB$28</c:f>
                <c:numCache>
                  <c:formatCode>General</c:formatCode>
                  <c:ptCount val="10"/>
                  <c:pt idx="0">
                    <c:v>5.0396164348434053E-2</c:v>
                  </c:pt>
                  <c:pt idx="1">
                    <c:v>0.22811246330876364</c:v>
                  </c:pt>
                  <c:pt idx="2">
                    <c:v>0.4774012613794183</c:v>
                  </c:pt>
                  <c:pt idx="3">
                    <c:v>0.6273318039958129</c:v>
                  </c:pt>
                  <c:pt idx="4">
                    <c:v>0.15663530612717363</c:v>
                  </c:pt>
                  <c:pt idx="5">
                    <c:v>2.9733849051549795E-2</c:v>
                  </c:pt>
                  <c:pt idx="6">
                    <c:v>0.14373369689001678</c:v>
                  </c:pt>
                  <c:pt idx="7">
                    <c:v>0.83052962336969305</c:v>
                  </c:pt>
                  <c:pt idx="8">
                    <c:v>9.5455348107397781E-2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[1]localization!$F$28:$N$28</c:f>
              <c:numCache>
                <c:formatCode>General</c:formatCode>
                <c:ptCount val="9"/>
                <c:pt idx="0">
                  <c:v>2.8954463091027453E-2</c:v>
                </c:pt>
                <c:pt idx="1">
                  <c:v>0.27365300505740264</c:v>
                </c:pt>
                <c:pt idx="2">
                  <c:v>1.9080114423927128</c:v>
                </c:pt>
                <c:pt idx="3">
                  <c:v>1.9312738773019715</c:v>
                </c:pt>
                <c:pt idx="4">
                  <c:v>0.96344064848635547</c:v>
                </c:pt>
                <c:pt idx="5">
                  <c:v>0.23961261022691724</c:v>
                </c:pt>
                <c:pt idx="6">
                  <c:v>1.4907051697423557</c:v>
                </c:pt>
                <c:pt idx="7">
                  <c:v>1.0536333136286546</c:v>
                </c:pt>
                <c:pt idx="8">
                  <c:v>0.95197449584585969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61-420F-8853-F78A13D9378E}"/>
            </c:ext>
          </c:extLst>
        </c:ser>
        <c:ser>
          <c:idx val="3"/>
          <c:order val="3"/>
          <c:tx>
            <c:strRef>
              <c:f>[1]localization!$E$29</c:f>
              <c:strCache>
                <c:ptCount val="1"/>
                <c:pt idx="0">
                  <c:v>6 day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[1]localization!$S$29:$AB$29</c:f>
                <c:numCache>
                  <c:formatCode>General</c:formatCode>
                  <c:ptCount val="10"/>
                  <c:pt idx="0">
                    <c:v>0.42222139413838178</c:v>
                  </c:pt>
                  <c:pt idx="1">
                    <c:v>7.6942576346392094E-2</c:v>
                  </c:pt>
                  <c:pt idx="2">
                    <c:v>0.31286076106160399</c:v>
                  </c:pt>
                  <c:pt idx="3">
                    <c:v>0.58543511875392829</c:v>
                  </c:pt>
                  <c:pt idx="4">
                    <c:v>0.18555904185050667</c:v>
                  </c:pt>
                  <c:pt idx="5">
                    <c:v>0.13050614438197991</c:v>
                  </c:pt>
                  <c:pt idx="6">
                    <c:v>0.41949871829299606</c:v>
                  </c:pt>
                  <c:pt idx="7">
                    <c:v>0.31808658096647541</c:v>
                  </c:pt>
                  <c:pt idx="8">
                    <c:v>0.21256257414384599</c:v>
                  </c:pt>
                </c:numCache>
              </c:numRef>
            </c:plus>
            <c:minus>
              <c:numRef>
                <c:f>[1]localization!$S$29:$AB$29</c:f>
                <c:numCache>
                  <c:formatCode>General</c:formatCode>
                  <c:ptCount val="10"/>
                  <c:pt idx="0">
                    <c:v>0.42222139413838178</c:v>
                  </c:pt>
                  <c:pt idx="1">
                    <c:v>7.6942576346392094E-2</c:v>
                  </c:pt>
                  <c:pt idx="2">
                    <c:v>0.31286076106160399</c:v>
                  </c:pt>
                  <c:pt idx="3">
                    <c:v>0.58543511875392829</c:v>
                  </c:pt>
                  <c:pt idx="4">
                    <c:v>0.18555904185050667</c:v>
                  </c:pt>
                  <c:pt idx="5">
                    <c:v>0.13050614438197991</c:v>
                  </c:pt>
                  <c:pt idx="6">
                    <c:v>0.41949871829299606</c:v>
                  </c:pt>
                  <c:pt idx="7">
                    <c:v>0.31808658096647541</c:v>
                  </c:pt>
                  <c:pt idx="8">
                    <c:v>0.21256257414384599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[1]localization!$F$29:$N$29</c:f>
              <c:numCache>
                <c:formatCode>General</c:formatCode>
                <c:ptCount val="9"/>
                <c:pt idx="0">
                  <c:v>0.2065582337365722</c:v>
                </c:pt>
                <c:pt idx="1">
                  <c:v>0.29942480156253354</c:v>
                </c:pt>
                <c:pt idx="2">
                  <c:v>1.3317389961936767</c:v>
                </c:pt>
                <c:pt idx="3">
                  <c:v>1.3472379298604826</c:v>
                </c:pt>
                <c:pt idx="4">
                  <c:v>0.91337050379401186</c:v>
                </c:pt>
                <c:pt idx="5">
                  <c:v>0.29852492607090386</c:v>
                </c:pt>
                <c:pt idx="6">
                  <c:v>1.3022641796089125</c:v>
                </c:pt>
                <c:pt idx="7">
                  <c:v>0.6739511285126808</c:v>
                </c:pt>
                <c:pt idx="8">
                  <c:v>0.8774093866450976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61-420F-8853-F78A13D93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580335"/>
        <c:axId val="1101573679"/>
      </c:barChart>
      <c:catAx>
        <c:axId val="110158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73679"/>
        <c:crosses val="autoZero"/>
        <c:auto val="1"/>
        <c:lblAlgn val="ctr"/>
        <c:lblOffset val="100"/>
        <c:noMultiLvlLbl val="0"/>
      </c:catAx>
      <c:valAx>
        <c:axId val="1101573679"/>
        <c:scaling>
          <c:orientation val="minMax"/>
          <c:max val="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Localization Ratio                       (Ac-225/Ac-227)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8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DOTA-Ac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[2]localization!$E$26</c:f>
              <c:strCache>
                <c:ptCount val="1"/>
                <c:pt idx="0">
                  <c:v>1 hr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[2]localization!$S$26:$AB$26</c:f>
                <c:numCache>
                  <c:formatCode>General</c:formatCode>
                  <c:ptCount val="10"/>
                  <c:pt idx="0">
                    <c:v>5.0025003880298215E-2</c:v>
                  </c:pt>
                  <c:pt idx="1">
                    <c:v>9.4321860311054509E-2</c:v>
                  </c:pt>
                  <c:pt idx="2">
                    <c:v>6.4540168634212983E-2</c:v>
                  </c:pt>
                  <c:pt idx="3">
                    <c:v>7.8040960497046008E-2</c:v>
                  </c:pt>
                  <c:pt idx="4">
                    <c:v>1.8606049342237915E-2</c:v>
                  </c:pt>
                  <c:pt idx="5">
                    <c:v>2.9399059789786849E-2</c:v>
                  </c:pt>
                  <c:pt idx="6">
                    <c:v>2.5749192781003113E-2</c:v>
                  </c:pt>
                  <c:pt idx="7">
                    <c:v>0.27781801328085004</c:v>
                  </c:pt>
                  <c:pt idx="8">
                    <c:v>5.560145999435917E-2</c:v>
                  </c:pt>
                </c:numCache>
              </c:numRef>
            </c:plus>
            <c:minus>
              <c:numRef>
                <c:f>[2]localization!$S$26:$AB$26</c:f>
                <c:numCache>
                  <c:formatCode>General</c:formatCode>
                  <c:ptCount val="10"/>
                  <c:pt idx="0">
                    <c:v>5.0025003880298215E-2</c:v>
                  </c:pt>
                  <c:pt idx="1">
                    <c:v>9.4321860311054509E-2</c:v>
                  </c:pt>
                  <c:pt idx="2">
                    <c:v>6.4540168634212983E-2</c:v>
                  </c:pt>
                  <c:pt idx="3">
                    <c:v>7.8040960497046008E-2</c:v>
                  </c:pt>
                  <c:pt idx="4">
                    <c:v>1.8606049342237915E-2</c:v>
                  </c:pt>
                  <c:pt idx="5">
                    <c:v>2.9399059789786849E-2</c:v>
                  </c:pt>
                  <c:pt idx="6">
                    <c:v>2.5749192781003113E-2</c:v>
                  </c:pt>
                  <c:pt idx="7">
                    <c:v>0.27781801328085004</c:v>
                  </c:pt>
                  <c:pt idx="8">
                    <c:v>5.560145999435917E-2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[2]localization!$F$25:$N$25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[2]localization!$F$26:$N$26</c:f>
              <c:numCache>
                <c:formatCode>General</c:formatCode>
                <c:ptCount val="9"/>
                <c:pt idx="0">
                  <c:v>0.13106386576377713</c:v>
                </c:pt>
                <c:pt idx="1">
                  <c:v>0.17891380265390677</c:v>
                </c:pt>
                <c:pt idx="2">
                  <c:v>0.2534212916156523</c:v>
                </c:pt>
                <c:pt idx="3">
                  <c:v>0.26997434048625629</c:v>
                </c:pt>
                <c:pt idx="4">
                  <c:v>0.27293427070411019</c:v>
                </c:pt>
                <c:pt idx="5">
                  <c:v>0.12918477163740075</c:v>
                </c:pt>
                <c:pt idx="6">
                  <c:v>0.22047171824353151</c:v>
                </c:pt>
                <c:pt idx="7">
                  <c:v>0.61177437821979097</c:v>
                </c:pt>
                <c:pt idx="8">
                  <c:v>0.28093256574683728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3-466F-99A3-23B643914FD8}"/>
            </c:ext>
          </c:extLst>
        </c:ser>
        <c:ser>
          <c:idx val="1"/>
          <c:order val="1"/>
          <c:tx>
            <c:strRef>
              <c:f>[2]localization!$E$27</c:f>
              <c:strCache>
                <c:ptCount val="1"/>
                <c:pt idx="0">
                  <c:v>4 hr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[2]localization!$S$27:$AB$27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7.7162017652330564E-2</c:v>
                  </c:pt>
                  <c:pt idx="2">
                    <c:v>5.6317731871332877E-2</c:v>
                  </c:pt>
                  <c:pt idx="3">
                    <c:v>7.0808469247433684E-2</c:v>
                  </c:pt>
                  <c:pt idx="4">
                    <c:v>0.16096622643765104</c:v>
                  </c:pt>
                  <c:pt idx="5">
                    <c:v>1.5827479165505295E-2</c:v>
                  </c:pt>
                  <c:pt idx="6">
                    <c:v>3.7629458617909436E-2</c:v>
                  </c:pt>
                  <c:pt idx="7">
                    <c:v>0.150701308893298</c:v>
                  </c:pt>
                  <c:pt idx="8">
                    <c:v>2.1176248167731272E-2</c:v>
                  </c:pt>
                </c:numCache>
              </c:numRef>
            </c:plus>
            <c:minus>
              <c:numRef>
                <c:f>[2]localization!$S$27:$AB$27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7.7162017652330564E-2</c:v>
                  </c:pt>
                  <c:pt idx="2">
                    <c:v>5.6317731871332877E-2</c:v>
                  </c:pt>
                  <c:pt idx="3">
                    <c:v>7.0808469247433684E-2</c:v>
                  </c:pt>
                  <c:pt idx="4">
                    <c:v>0.16096622643765104</c:v>
                  </c:pt>
                  <c:pt idx="5">
                    <c:v>1.5827479165505295E-2</c:v>
                  </c:pt>
                  <c:pt idx="6">
                    <c:v>3.7629458617909436E-2</c:v>
                  </c:pt>
                  <c:pt idx="7">
                    <c:v>0.150701308893298</c:v>
                  </c:pt>
                  <c:pt idx="8">
                    <c:v>2.1176248167731272E-2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[2]localization!$F$25:$N$25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[2]localization!$F$27:$N$27</c:f>
              <c:numCache>
                <c:formatCode>General</c:formatCode>
                <c:ptCount val="9"/>
                <c:pt idx="0">
                  <c:v>0</c:v>
                </c:pt>
                <c:pt idx="1">
                  <c:v>0.17778893410190708</c:v>
                </c:pt>
                <c:pt idx="2">
                  <c:v>0.22173957097519992</c:v>
                </c:pt>
                <c:pt idx="3">
                  <c:v>0.30409233479422143</c:v>
                </c:pt>
                <c:pt idx="4">
                  <c:v>0.36484577011362262</c:v>
                </c:pt>
                <c:pt idx="5">
                  <c:v>5.3864058864656096E-2</c:v>
                </c:pt>
                <c:pt idx="6">
                  <c:v>0.25599937233798575</c:v>
                </c:pt>
                <c:pt idx="7">
                  <c:v>0.4866839399617568</c:v>
                </c:pt>
                <c:pt idx="8">
                  <c:v>0.12933908161054847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23-466F-99A3-23B643914FD8}"/>
            </c:ext>
          </c:extLst>
        </c:ser>
        <c:ser>
          <c:idx val="2"/>
          <c:order val="2"/>
          <c:tx>
            <c:strRef>
              <c:f>[2]localization!$E$28</c:f>
              <c:strCache>
                <c:ptCount val="1"/>
                <c:pt idx="0">
                  <c:v>1 day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[2]localization!$S$28:$AB$28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6.9735162071250514E-3</c:v>
                  </c:pt>
                  <c:pt idx="2">
                    <c:v>0.11087935093573603</c:v>
                  </c:pt>
                  <c:pt idx="3">
                    <c:v>0.13614467163561711</c:v>
                  </c:pt>
                  <c:pt idx="4">
                    <c:v>0.1676392942055259</c:v>
                  </c:pt>
                  <c:pt idx="5">
                    <c:v>1.6579218262018143E-2</c:v>
                  </c:pt>
                  <c:pt idx="6">
                    <c:v>2.7122750986322799E-2</c:v>
                  </c:pt>
                  <c:pt idx="7">
                    <c:v>0.31154790311475922</c:v>
                  </c:pt>
                  <c:pt idx="8">
                    <c:v>2.1624783371581656E-2</c:v>
                  </c:pt>
                </c:numCache>
              </c:numRef>
            </c:plus>
            <c:minus>
              <c:numRef>
                <c:f>[2]localization!$S$28:$AB$28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6.9735162071250514E-3</c:v>
                  </c:pt>
                  <c:pt idx="2">
                    <c:v>0.11087935093573603</c:v>
                  </c:pt>
                  <c:pt idx="3">
                    <c:v>0.13614467163561711</c:v>
                  </c:pt>
                  <c:pt idx="4">
                    <c:v>0.1676392942055259</c:v>
                  </c:pt>
                  <c:pt idx="5">
                    <c:v>1.6579218262018143E-2</c:v>
                  </c:pt>
                  <c:pt idx="6">
                    <c:v>2.7122750986322799E-2</c:v>
                  </c:pt>
                  <c:pt idx="7">
                    <c:v>0.31154790311475922</c:v>
                  </c:pt>
                  <c:pt idx="8">
                    <c:v>2.1624783371581656E-2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[2]localization!$F$25:$N$25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[2]localization!$F$28:$N$28</c:f>
              <c:numCache>
                <c:formatCode>General</c:formatCode>
                <c:ptCount val="9"/>
                <c:pt idx="0">
                  <c:v>0</c:v>
                </c:pt>
                <c:pt idx="1">
                  <c:v>7.2296041865618534E-3</c:v>
                </c:pt>
                <c:pt idx="2">
                  <c:v>0.18144192948771212</c:v>
                </c:pt>
                <c:pt idx="3">
                  <c:v>0.18434682863804758</c:v>
                </c:pt>
                <c:pt idx="4">
                  <c:v>0.36048820411860116</c:v>
                </c:pt>
                <c:pt idx="5">
                  <c:v>5.918783745223969E-2</c:v>
                </c:pt>
                <c:pt idx="6">
                  <c:v>0.14950574998009294</c:v>
                </c:pt>
                <c:pt idx="7">
                  <c:v>0.7018898066305963</c:v>
                </c:pt>
                <c:pt idx="8">
                  <c:v>8.8123521870653462E-2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23-466F-99A3-23B643914FD8}"/>
            </c:ext>
          </c:extLst>
        </c:ser>
        <c:ser>
          <c:idx val="3"/>
          <c:order val="3"/>
          <c:tx>
            <c:strRef>
              <c:f>[2]localization!$E$29</c:f>
              <c:strCache>
                <c:ptCount val="1"/>
                <c:pt idx="0">
                  <c:v>6 day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[2]localization!$S$29:$AB$29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0.12218242255731833</c:v>
                  </c:pt>
                  <c:pt idx="2">
                    <c:v>0.15478575229984887</c:v>
                  </c:pt>
                  <c:pt idx="3">
                    <c:v>0.24912317693076083</c:v>
                  </c:pt>
                  <c:pt idx="4">
                    <c:v>5.3725621311509826E-2</c:v>
                  </c:pt>
                  <c:pt idx="5">
                    <c:v>5.215015313339913E-2</c:v>
                  </c:pt>
                  <c:pt idx="6">
                    <c:v>3.453180555692946E-2</c:v>
                  </c:pt>
                  <c:pt idx="7">
                    <c:v>0.10713776011046793</c:v>
                  </c:pt>
                  <c:pt idx="8">
                    <c:v>9.4817627636700451E-3</c:v>
                  </c:pt>
                </c:numCache>
              </c:numRef>
            </c:plus>
            <c:minus>
              <c:numRef>
                <c:f>[2]localization!$S$29:$AB$29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0.12218242255731833</c:v>
                  </c:pt>
                  <c:pt idx="2">
                    <c:v>0.15478575229984887</c:v>
                  </c:pt>
                  <c:pt idx="3">
                    <c:v>0.24912317693076083</c:v>
                  </c:pt>
                  <c:pt idx="4">
                    <c:v>5.3725621311509826E-2</c:v>
                  </c:pt>
                  <c:pt idx="5">
                    <c:v>5.215015313339913E-2</c:v>
                  </c:pt>
                  <c:pt idx="6">
                    <c:v>3.453180555692946E-2</c:v>
                  </c:pt>
                  <c:pt idx="7">
                    <c:v>0.10713776011046793</c:v>
                  </c:pt>
                  <c:pt idx="8">
                    <c:v>9.4817627636700451E-3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[2]localization!$F$25:$N$25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[2]localization!$F$29:$N$29</c:f>
              <c:numCache>
                <c:formatCode>General</c:formatCode>
                <c:ptCount val="9"/>
                <c:pt idx="0">
                  <c:v>0</c:v>
                </c:pt>
                <c:pt idx="1">
                  <c:v>9.6835946693899763E-2</c:v>
                </c:pt>
                <c:pt idx="2">
                  <c:v>0.57017767288678944</c:v>
                </c:pt>
                <c:pt idx="3">
                  <c:v>0.21863246869340056</c:v>
                </c:pt>
                <c:pt idx="4">
                  <c:v>0.26432820374133886</c:v>
                </c:pt>
                <c:pt idx="5">
                  <c:v>6.5261248053983395E-2</c:v>
                </c:pt>
                <c:pt idx="6">
                  <c:v>0.12998583228935409</c:v>
                </c:pt>
                <c:pt idx="7">
                  <c:v>0.44107069403931504</c:v>
                </c:pt>
                <c:pt idx="8">
                  <c:v>4.4129064690727242E-2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23-466F-99A3-23B643914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580335"/>
        <c:axId val="1101573679"/>
      </c:barChart>
      <c:catAx>
        <c:axId val="110158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73679"/>
        <c:crosses val="autoZero"/>
        <c:auto val="1"/>
        <c:lblAlgn val="ctr"/>
        <c:lblOffset val="100"/>
        <c:noMultiLvlLbl val="0"/>
      </c:catAx>
      <c:valAx>
        <c:axId val="1101573679"/>
        <c:scaling>
          <c:orientation val="minMax"/>
          <c:max val="5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8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Trastuzumab-DOTA-Ac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localization!$E$26</c:f>
              <c:strCache>
                <c:ptCount val="1"/>
                <c:pt idx="0">
                  <c:v>1 hr</c:v>
                </c:pt>
              </c:strCache>
            </c:strRef>
          </c:tx>
          <c:spPr>
            <a:solidFill>
              <a:schemeClr val="accent6">
                <a:shade val="53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localization!$S$26:$AB$26</c:f>
                <c:numCache>
                  <c:formatCode>General</c:formatCode>
                  <c:ptCount val="10"/>
                  <c:pt idx="0">
                    <c:v>2.5666842049466669E-2</c:v>
                  </c:pt>
                  <c:pt idx="1">
                    <c:v>0.85254185844000951</c:v>
                  </c:pt>
                  <c:pt idx="2">
                    <c:v>0.2119515357999926</c:v>
                  </c:pt>
                  <c:pt idx="3">
                    <c:v>5.1192469918200222E-2</c:v>
                  </c:pt>
                  <c:pt idx="4">
                    <c:v>0.1531962475804913</c:v>
                  </c:pt>
                  <c:pt idx="5">
                    <c:v>0.25371914557271535</c:v>
                  </c:pt>
                  <c:pt idx="6">
                    <c:v>0.12827666619144767</c:v>
                  </c:pt>
                  <c:pt idx="7">
                    <c:v>0.25819595831067133</c:v>
                  </c:pt>
                  <c:pt idx="8">
                    <c:v>0.21012854614201126</c:v>
                  </c:pt>
                  <c:pt idx="9">
                    <c:v>1.09112652266192</c:v>
                  </c:pt>
                </c:numCache>
              </c:numRef>
            </c:plus>
            <c:minus>
              <c:numRef>
                <c:f>localization!$S$26:$AB$26</c:f>
                <c:numCache>
                  <c:formatCode>General</c:formatCode>
                  <c:ptCount val="10"/>
                  <c:pt idx="0">
                    <c:v>2.5666842049466669E-2</c:v>
                  </c:pt>
                  <c:pt idx="1">
                    <c:v>0.85254185844000951</c:v>
                  </c:pt>
                  <c:pt idx="2">
                    <c:v>0.2119515357999926</c:v>
                  </c:pt>
                  <c:pt idx="3">
                    <c:v>5.1192469918200222E-2</c:v>
                  </c:pt>
                  <c:pt idx="4">
                    <c:v>0.1531962475804913</c:v>
                  </c:pt>
                  <c:pt idx="5">
                    <c:v>0.25371914557271535</c:v>
                  </c:pt>
                  <c:pt idx="6">
                    <c:v>0.12827666619144767</c:v>
                  </c:pt>
                  <c:pt idx="7">
                    <c:v>0.25819595831067133</c:v>
                  </c:pt>
                  <c:pt idx="8">
                    <c:v>0.21012854614201126</c:v>
                  </c:pt>
                  <c:pt idx="9">
                    <c:v>1.09112652266192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localization!$F$25:$O$25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localization!$F$26:$O$26</c:f>
              <c:numCache>
                <c:formatCode>0.00</c:formatCode>
                <c:ptCount val="10"/>
                <c:pt idx="0">
                  <c:v>0.77204799044874739</c:v>
                </c:pt>
                <c:pt idx="1">
                  <c:v>1.6083340941072957</c:v>
                </c:pt>
                <c:pt idx="2">
                  <c:v>1.0247970665391397</c:v>
                </c:pt>
                <c:pt idx="3">
                  <c:v>0.87308128479206126</c:v>
                </c:pt>
                <c:pt idx="4">
                  <c:v>1.0926973446733066</c:v>
                </c:pt>
                <c:pt idx="5">
                  <c:v>1.358063303137776</c:v>
                </c:pt>
                <c:pt idx="6">
                  <c:v>0.98295575036898841</c:v>
                </c:pt>
                <c:pt idx="7">
                  <c:v>0.99392841386072472</c:v>
                </c:pt>
                <c:pt idx="8">
                  <c:v>1.2433329444407928</c:v>
                </c:pt>
                <c:pt idx="9">
                  <c:v>1.250451782957269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E-4618-92C6-3DCA458CD7AE}"/>
            </c:ext>
          </c:extLst>
        </c:ser>
        <c:ser>
          <c:idx val="1"/>
          <c:order val="1"/>
          <c:tx>
            <c:strRef>
              <c:f>localization!$E$27</c:f>
              <c:strCache>
                <c:ptCount val="1"/>
                <c:pt idx="0">
                  <c:v>4 hr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localization!$S$27:$AB$27</c:f>
                <c:numCache>
                  <c:formatCode>General</c:formatCode>
                  <c:ptCount val="10"/>
                  <c:pt idx="0">
                    <c:v>0.45432029435414784</c:v>
                  </c:pt>
                  <c:pt idx="1">
                    <c:v>1.5544855034875864</c:v>
                  </c:pt>
                  <c:pt idx="2">
                    <c:v>0.42176218477619398</c:v>
                  </c:pt>
                  <c:pt idx="3">
                    <c:v>0.38956961818505159</c:v>
                  </c:pt>
                  <c:pt idx="4">
                    <c:v>0.24556224081057582</c:v>
                  </c:pt>
                  <c:pt idx="5">
                    <c:v>0.85674013087242906</c:v>
                  </c:pt>
                  <c:pt idx="6">
                    <c:v>0.52518093727870552</c:v>
                  </c:pt>
                  <c:pt idx="7">
                    <c:v>0.13371876682720532</c:v>
                  </c:pt>
                  <c:pt idx="8">
                    <c:v>8.5741839061282771E-2</c:v>
                  </c:pt>
                  <c:pt idx="9">
                    <c:v>0.41834221508801417</c:v>
                  </c:pt>
                </c:numCache>
              </c:numRef>
            </c:plus>
            <c:minus>
              <c:numRef>
                <c:f>localization!$S$27:$AB$27</c:f>
                <c:numCache>
                  <c:formatCode>General</c:formatCode>
                  <c:ptCount val="10"/>
                  <c:pt idx="0">
                    <c:v>0.45432029435414784</c:v>
                  </c:pt>
                  <c:pt idx="1">
                    <c:v>1.5544855034875864</c:v>
                  </c:pt>
                  <c:pt idx="2">
                    <c:v>0.42176218477619398</c:v>
                  </c:pt>
                  <c:pt idx="3">
                    <c:v>0.38956961818505159</c:v>
                  </c:pt>
                  <c:pt idx="4">
                    <c:v>0.24556224081057582</c:v>
                  </c:pt>
                  <c:pt idx="5">
                    <c:v>0.85674013087242906</c:v>
                  </c:pt>
                  <c:pt idx="6">
                    <c:v>0.52518093727870552</c:v>
                  </c:pt>
                  <c:pt idx="7">
                    <c:v>0.13371876682720532</c:v>
                  </c:pt>
                  <c:pt idx="8">
                    <c:v>8.5741839061282771E-2</c:v>
                  </c:pt>
                  <c:pt idx="9">
                    <c:v>0.41834221508801417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localization!$F$25:$O$25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localization!$F$27:$O$27</c:f>
              <c:numCache>
                <c:formatCode>0.00</c:formatCode>
                <c:ptCount val="10"/>
                <c:pt idx="0">
                  <c:v>1.1258548706187634</c:v>
                </c:pt>
                <c:pt idx="1">
                  <c:v>1.8689751962751571</c:v>
                </c:pt>
                <c:pt idx="2">
                  <c:v>1.0211284011019506</c:v>
                </c:pt>
                <c:pt idx="3">
                  <c:v>1.0962582373955874</c:v>
                </c:pt>
                <c:pt idx="4">
                  <c:v>1.0152637043429671</c:v>
                </c:pt>
                <c:pt idx="5">
                  <c:v>2.2535347229222094</c:v>
                </c:pt>
                <c:pt idx="6">
                  <c:v>1.1738919350401862</c:v>
                </c:pt>
                <c:pt idx="7">
                  <c:v>0.97943026343808204</c:v>
                </c:pt>
                <c:pt idx="8">
                  <c:v>1.041592245670578</c:v>
                </c:pt>
                <c:pt idx="9">
                  <c:v>0.59328143345752449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9E-4618-92C6-3DCA458CD7AE}"/>
            </c:ext>
          </c:extLst>
        </c:ser>
        <c:ser>
          <c:idx val="2"/>
          <c:order val="2"/>
          <c:tx>
            <c:strRef>
              <c:f>localization!$E$28</c:f>
              <c:strCache>
                <c:ptCount val="1"/>
                <c:pt idx="0">
                  <c:v>1 day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localization!$S$28:$AB$28</c:f>
                <c:numCache>
                  <c:formatCode>General</c:formatCode>
                  <c:ptCount val="10"/>
                  <c:pt idx="0">
                    <c:v>0.90087211732505545</c:v>
                  </c:pt>
                  <c:pt idx="1">
                    <c:v>8.7070019914678415E-2</c:v>
                  </c:pt>
                  <c:pt idx="2">
                    <c:v>0.15583813912289132</c:v>
                  </c:pt>
                  <c:pt idx="3">
                    <c:v>0.8365066476989339</c:v>
                  </c:pt>
                  <c:pt idx="4">
                    <c:v>0.59391961951487593</c:v>
                  </c:pt>
                  <c:pt idx="5">
                    <c:v>1.1386641034023901</c:v>
                  </c:pt>
                  <c:pt idx="6">
                    <c:v>0.1670709740894461</c:v>
                  </c:pt>
                  <c:pt idx="7">
                    <c:v>0.30866278333871133</c:v>
                  </c:pt>
                  <c:pt idx="8">
                    <c:v>0.16056514353355103</c:v>
                  </c:pt>
                </c:numCache>
              </c:numRef>
            </c:plus>
            <c:minus>
              <c:numRef>
                <c:f>localization!$S$28:$AB$28</c:f>
                <c:numCache>
                  <c:formatCode>General</c:formatCode>
                  <c:ptCount val="10"/>
                  <c:pt idx="0">
                    <c:v>0.90087211732505545</c:v>
                  </c:pt>
                  <c:pt idx="1">
                    <c:v>8.7070019914678415E-2</c:v>
                  </c:pt>
                  <c:pt idx="2">
                    <c:v>0.15583813912289132</c:v>
                  </c:pt>
                  <c:pt idx="3">
                    <c:v>0.8365066476989339</c:v>
                  </c:pt>
                  <c:pt idx="4">
                    <c:v>0.59391961951487593</c:v>
                  </c:pt>
                  <c:pt idx="5">
                    <c:v>1.1386641034023901</c:v>
                  </c:pt>
                  <c:pt idx="6">
                    <c:v>0.1670709740894461</c:v>
                  </c:pt>
                  <c:pt idx="7">
                    <c:v>0.30866278333871133</c:v>
                  </c:pt>
                  <c:pt idx="8">
                    <c:v>0.16056514353355103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localization!$F$25:$O$25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localization!$F$28:$O$28</c:f>
              <c:numCache>
                <c:formatCode>0.00</c:formatCode>
                <c:ptCount val="10"/>
                <c:pt idx="0">
                  <c:v>2.0063040001797963</c:v>
                </c:pt>
                <c:pt idx="1">
                  <c:v>0.25368166667300146</c:v>
                </c:pt>
                <c:pt idx="2">
                  <c:v>0.88633536209877828</c:v>
                </c:pt>
                <c:pt idx="3">
                  <c:v>1.3484684464685415</c:v>
                </c:pt>
                <c:pt idx="4">
                  <c:v>1.6241323055084647</c:v>
                </c:pt>
                <c:pt idx="5">
                  <c:v>1.9190484966314356</c:v>
                </c:pt>
                <c:pt idx="6">
                  <c:v>0.97225708490851992</c:v>
                </c:pt>
                <c:pt idx="7">
                  <c:v>1.1761187432352784</c:v>
                </c:pt>
                <c:pt idx="8">
                  <c:v>1.0124932353701208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9E-4618-92C6-3DCA458CD7AE}"/>
            </c:ext>
          </c:extLst>
        </c:ser>
        <c:ser>
          <c:idx val="3"/>
          <c:order val="3"/>
          <c:tx>
            <c:strRef>
              <c:f>localization!$E$29</c:f>
              <c:strCache>
                <c:ptCount val="1"/>
                <c:pt idx="0">
                  <c:v>6 day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localization!$S$29:$AB$29</c:f>
                <c:numCache>
                  <c:formatCode>General</c:formatCode>
                  <c:ptCount val="10"/>
                  <c:pt idx="0">
                    <c:v>0.53045538354926347</c:v>
                  </c:pt>
                  <c:pt idx="1">
                    <c:v>2.1087614696070403</c:v>
                  </c:pt>
                  <c:pt idx="2">
                    <c:v>0.64517373024374336</c:v>
                  </c:pt>
                  <c:pt idx="3">
                    <c:v>0.26119376355695106</c:v>
                  </c:pt>
                  <c:pt idx="4">
                    <c:v>5.5733665496401907E-2</c:v>
                  </c:pt>
                  <c:pt idx="5">
                    <c:v>1.4489717593527889</c:v>
                  </c:pt>
                  <c:pt idx="6">
                    <c:v>0.14576895160700051</c:v>
                  </c:pt>
                  <c:pt idx="7">
                    <c:v>0.22600329870054561</c:v>
                  </c:pt>
                  <c:pt idx="8">
                    <c:v>0.10473102478477796</c:v>
                  </c:pt>
                  <c:pt idx="9">
                    <c:v>0.94449319934093934</c:v>
                  </c:pt>
                </c:numCache>
              </c:numRef>
            </c:plus>
            <c:minus>
              <c:numRef>
                <c:f>localization!$S$29:$AB$29</c:f>
                <c:numCache>
                  <c:formatCode>General</c:formatCode>
                  <c:ptCount val="10"/>
                  <c:pt idx="0">
                    <c:v>0.53045538354926347</c:v>
                  </c:pt>
                  <c:pt idx="1">
                    <c:v>2.1087614696070403</c:v>
                  </c:pt>
                  <c:pt idx="2">
                    <c:v>0.64517373024374336</c:v>
                  </c:pt>
                  <c:pt idx="3">
                    <c:v>0.26119376355695106</c:v>
                  </c:pt>
                  <c:pt idx="4">
                    <c:v>5.5733665496401907E-2</c:v>
                  </c:pt>
                  <c:pt idx="5">
                    <c:v>1.4489717593527889</c:v>
                  </c:pt>
                  <c:pt idx="6">
                    <c:v>0.14576895160700051</c:v>
                  </c:pt>
                  <c:pt idx="7">
                    <c:v>0.22600329870054561</c:v>
                  </c:pt>
                  <c:pt idx="8">
                    <c:v>0.10473102478477796</c:v>
                  </c:pt>
                  <c:pt idx="9">
                    <c:v>0.94449319934093934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localization!$F$25:$O$25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localization!$F$29:$O$29</c:f>
              <c:numCache>
                <c:formatCode>0.00</c:formatCode>
                <c:ptCount val="10"/>
                <c:pt idx="0">
                  <c:v>2.22892729238849</c:v>
                </c:pt>
                <c:pt idx="1">
                  <c:v>2.6376498697614452</c:v>
                </c:pt>
                <c:pt idx="2">
                  <c:v>1.1979791440764676</c:v>
                </c:pt>
                <c:pt idx="3">
                  <c:v>1.244252446412494</c:v>
                </c:pt>
                <c:pt idx="4">
                  <c:v>1.0205462506368606</c:v>
                </c:pt>
                <c:pt idx="5">
                  <c:v>2.561896292107229</c:v>
                </c:pt>
                <c:pt idx="6">
                  <c:v>1.1274667203591395</c:v>
                </c:pt>
                <c:pt idx="7">
                  <c:v>1.182268984480821</c:v>
                </c:pt>
                <c:pt idx="8">
                  <c:v>0.92216503036809949</c:v>
                </c:pt>
                <c:pt idx="9">
                  <c:v>1.106547414672769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9E-4618-92C6-3DCA458CD7AE}"/>
            </c:ext>
          </c:extLst>
        </c:ser>
        <c:ser>
          <c:idx val="4"/>
          <c:order val="4"/>
          <c:tx>
            <c:strRef>
              <c:f>localization!$E$30</c:f>
              <c:strCache>
                <c:ptCount val="1"/>
                <c:pt idx="0">
                  <c:v>10 day</c:v>
                </c:pt>
              </c:strCache>
            </c:strRef>
          </c:tx>
          <c:spPr>
            <a:solidFill>
              <a:schemeClr val="accent6">
                <a:tint val="54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localization!$S$30:$AB$30</c:f>
                <c:numCache>
                  <c:formatCode>General</c:formatCode>
                  <c:ptCount val="10"/>
                  <c:pt idx="0">
                    <c:v>18.997337765909382</c:v>
                  </c:pt>
                  <c:pt idx="1">
                    <c:v>1.8244010716085282</c:v>
                  </c:pt>
                  <c:pt idx="2">
                    <c:v>0.38182370852237885</c:v>
                  </c:pt>
                  <c:pt idx="3">
                    <c:v>0.73313482314782941</c:v>
                  </c:pt>
                  <c:pt idx="4">
                    <c:v>0.29393301921870546</c:v>
                  </c:pt>
                  <c:pt idx="5">
                    <c:v>1.4330787809271199</c:v>
                  </c:pt>
                  <c:pt idx="6">
                    <c:v>0.15926030434757996</c:v>
                  </c:pt>
                  <c:pt idx="7">
                    <c:v>0.11963718110452087</c:v>
                  </c:pt>
                  <c:pt idx="8">
                    <c:v>8.5566603490419821E-2</c:v>
                  </c:pt>
                  <c:pt idx="9">
                    <c:v>0.5409148761850302</c:v>
                  </c:pt>
                </c:numCache>
              </c:numRef>
            </c:plus>
            <c:minus>
              <c:numRef>
                <c:f>localization!$S$30:$AB$30</c:f>
                <c:numCache>
                  <c:formatCode>General</c:formatCode>
                  <c:ptCount val="10"/>
                  <c:pt idx="0">
                    <c:v>18.997337765909382</c:v>
                  </c:pt>
                  <c:pt idx="1">
                    <c:v>1.8244010716085282</c:v>
                  </c:pt>
                  <c:pt idx="2">
                    <c:v>0.38182370852237885</c:v>
                  </c:pt>
                  <c:pt idx="3">
                    <c:v>0.73313482314782941</c:v>
                  </c:pt>
                  <c:pt idx="4">
                    <c:v>0.29393301921870546</c:v>
                  </c:pt>
                  <c:pt idx="5">
                    <c:v>1.4330787809271199</c:v>
                  </c:pt>
                  <c:pt idx="6">
                    <c:v>0.15926030434757996</c:v>
                  </c:pt>
                  <c:pt idx="7">
                    <c:v>0.11963718110452087</c:v>
                  </c:pt>
                  <c:pt idx="8">
                    <c:v>8.5566603490419821E-2</c:v>
                  </c:pt>
                  <c:pt idx="9">
                    <c:v>0.5409148761850302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localization!$F$25:$O$25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localization!$F$30:$O$30</c:f>
              <c:numCache>
                <c:formatCode>0.00</c:formatCode>
                <c:ptCount val="10"/>
                <c:pt idx="0">
                  <c:v>10.805030820324555</c:v>
                </c:pt>
                <c:pt idx="1">
                  <c:v>1.7170288096928594</c:v>
                </c:pt>
                <c:pt idx="2">
                  <c:v>1.5658463337578892</c:v>
                </c:pt>
                <c:pt idx="3">
                  <c:v>1.7855160951637885</c:v>
                </c:pt>
                <c:pt idx="4">
                  <c:v>1.2036959897135335</c:v>
                </c:pt>
                <c:pt idx="5">
                  <c:v>2.9412910249053628</c:v>
                </c:pt>
                <c:pt idx="6">
                  <c:v>1.2205200821773818</c:v>
                </c:pt>
                <c:pt idx="7">
                  <c:v>1.2938098779968175</c:v>
                </c:pt>
                <c:pt idx="8">
                  <c:v>1.0182372468847272</c:v>
                </c:pt>
                <c:pt idx="9">
                  <c:v>1.0749997098855424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9E-4618-92C6-3DCA458CD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580335"/>
        <c:axId val="1101573679"/>
      </c:barChart>
      <c:catAx>
        <c:axId val="110158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73679"/>
        <c:crosses val="autoZero"/>
        <c:auto val="1"/>
        <c:lblAlgn val="ctr"/>
        <c:lblOffset val="100"/>
        <c:noMultiLvlLbl val="0"/>
      </c:catAx>
      <c:valAx>
        <c:axId val="1101573679"/>
        <c:scaling>
          <c:orientation val="minMax"/>
          <c:max val="5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8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power'!$E$102:$E$183</c:f>
              <c:numCache>
                <c:formatCode>General</c:formatCode>
                <c:ptCount val="82"/>
                <c:pt idx="0">
                  <c:v>0</c:v>
                </c:pt>
                <c:pt idx="1">
                  <c:v>49.456792724017703</c:v>
                </c:pt>
                <c:pt idx="2">
                  <c:v>45.900155392740999</c:v>
                </c:pt>
                <c:pt idx="3">
                  <c:v>43.282718703214698</c:v>
                </c:pt>
                <c:pt idx="4">
                  <c:v>40.795465733978403</c:v>
                </c:pt>
                <c:pt idx="5">
                  <c:v>31.0262316022893</c:v>
                </c:pt>
                <c:pt idx="6">
                  <c:v>23.0849621556264</c:v>
                </c:pt>
                <c:pt idx="7">
                  <c:v>16.6148063360639</c:v>
                </c:pt>
                <c:pt idx="8">
                  <c:v>11.5853423498837</c:v>
                </c:pt>
                <c:pt idx="9">
                  <c:v>7.96614840336761</c:v>
                </c:pt>
                <c:pt idx="10">
                  <c:v>5.7268027027976798</c:v>
                </c:pt>
                <c:pt idx="11">
                  <c:v>4.8368834544557799</c:v>
                </c:pt>
                <c:pt idx="12">
                  <c:v>4.6146489791228902</c:v>
                </c:pt>
                <c:pt idx="13">
                  <c:v>4.2719384410874799</c:v>
                </c:pt>
                <c:pt idx="14">
                  <c:v>3.9448984540663399</c:v>
                </c:pt>
                <c:pt idx="15">
                  <c:v>3.6333429260357599</c:v>
                </c:pt>
                <c:pt idx="16">
                  <c:v>3.22989545813398</c:v>
                </c:pt>
                <c:pt idx="17">
                  <c:v>2.88781683977186</c:v>
                </c:pt>
                <c:pt idx="18">
                  <c:v>2.5688786517294799</c:v>
                </c:pt>
                <c:pt idx="19">
                  <c:v>2.27271743302301</c:v>
                </c:pt>
                <c:pt idx="20">
                  <c:v>1.99896972266868</c:v>
                </c:pt>
                <c:pt idx="21">
                  <c:v>1.7472720596826601</c:v>
                </c:pt>
                <c:pt idx="22">
                  <c:v>1.5172609830811501</c:v>
                </c:pt>
                <c:pt idx="23">
                  <c:v>1.3085730318803599</c:v>
                </c:pt>
                <c:pt idx="24">
                  <c:v>1.12084474509648</c:v>
                </c:pt>
                <c:pt idx="25">
                  <c:v>0.95371266174570601</c:v>
                </c:pt>
                <c:pt idx="26">
                  <c:v>0.80681332084423496</c:v>
                </c:pt>
                <c:pt idx="27">
                  <c:v>0.67978326140826495</c:v>
                </c:pt>
                <c:pt idx="28">
                  <c:v>0.57225902245399296</c:v>
                </c:pt>
                <c:pt idx="29">
                  <c:v>0.48387714299761497</c:v>
                </c:pt>
                <c:pt idx="30">
                  <c:v>0.41427416205532802</c:v>
                </c:pt>
                <c:pt idx="31">
                  <c:v>0.36308661864332997</c:v>
                </c:pt>
                <c:pt idx="32">
                  <c:v>0.32995105177781497</c:v>
                </c:pt>
                <c:pt idx="33">
                  <c:v>0.30647752990720001</c:v>
                </c:pt>
                <c:pt idx="34">
                  <c:v>0.284518428802431</c:v>
                </c:pt>
                <c:pt idx="35">
                  <c:v>0.26407374846350901</c:v>
                </c:pt>
                <c:pt idx="36">
                  <c:v>0.245143488890432</c:v>
                </c:pt>
                <c:pt idx="37">
                  <c:v>0.22772765008320101</c:v>
                </c:pt>
                <c:pt idx="38">
                  <c:v>0.211826232041817</c:v>
                </c:pt>
                <c:pt idx="39">
                  <c:v>0.197439234766279</c:v>
                </c:pt>
                <c:pt idx="40">
                  <c:v>0.184566658256586</c:v>
                </c:pt>
                <c:pt idx="41">
                  <c:v>0.17320850251274</c:v>
                </c:pt>
                <c:pt idx="42">
                  <c:v>0.163364767534741</c:v>
                </c:pt>
                <c:pt idx="43">
                  <c:v>0.155035453322587</c:v>
                </c:pt>
                <c:pt idx="44">
                  <c:v>0.148220559876279</c:v>
                </c:pt>
                <c:pt idx="45">
                  <c:v>0.142920087195818</c:v>
                </c:pt>
                <c:pt idx="46">
                  <c:v>0.139134035281202</c:v>
                </c:pt>
                <c:pt idx="47">
                  <c:v>0.136862404132433</c:v>
                </c:pt>
                <c:pt idx="48">
                  <c:v>0.13610519374951</c:v>
                </c:pt>
                <c:pt idx="49">
                  <c:v>0.13375534000234204</c:v>
                </c:pt>
                <c:pt idx="50">
                  <c:v>0.13144605416586169</c:v>
                </c:pt>
                <c:pt idx="51">
                  <c:v>0.12917663814745386</c:v>
                </c:pt>
                <c:pt idx="52">
                  <c:v>0.12694640359465326</c:v>
                </c:pt>
                <c:pt idx="53">
                  <c:v>0.11840392465446346</c:v>
                </c:pt>
                <c:pt idx="54">
                  <c:v>0.11043628626690047</c:v>
                </c:pt>
                <c:pt idx="55">
                  <c:v>0.10300480635005393</c:v>
                </c:pt>
                <c:pt idx="56">
                  <c:v>9.6073405668732792E-2</c:v>
                </c:pt>
                <c:pt idx="57">
                  <c:v>8.9670878551675687E-2</c:v>
                </c:pt>
                <c:pt idx="58">
                  <c:v>8.3578501089998036E-2</c:v>
                </c:pt>
                <c:pt idx="59">
                  <c:v>7.7954335579792616E-2</c:v>
                </c:pt>
                <c:pt idx="60">
                  <c:v>7.2708631461600212E-2</c:v>
                </c:pt>
                <c:pt idx="61">
                  <c:v>6.7768695152878103E-2</c:v>
                </c:pt>
                <c:pt idx="62">
                  <c:v>4.7836302560401549E-2</c:v>
                </c:pt>
                <c:pt idx="63">
                  <c:v>3.3790033871345174E-2</c:v>
                </c:pt>
                <c:pt idx="64">
                  <c:v>1.6812817636626315E-2</c:v>
                </c:pt>
                <c:pt idx="65">
                  <c:v>8.3771725384197467E-3</c:v>
                </c:pt>
                <c:pt idx="66">
                  <c:v>4.1769275742663762E-3</c:v>
                </c:pt>
                <c:pt idx="67">
                  <c:v>1.4713384636410253E-3</c:v>
                </c:pt>
                <c:pt idx="68">
                  <c:v>2.5746078041163857E-4</c:v>
                </c:pt>
                <c:pt idx="69">
                  <c:v>4.524016690815343E-5</c:v>
                </c:pt>
                <c:pt idx="70">
                  <c:v>7.9494542765125299E-6</c:v>
                </c:pt>
                <c:pt idx="71">
                  <c:v>1.3823368078686749E-6</c:v>
                </c:pt>
                <c:pt idx="72">
                  <c:v>2.4340769378870899E-7</c:v>
                </c:pt>
                <c:pt idx="73">
                  <c:v>4.2385346011806081E-8</c:v>
                </c:pt>
                <c:pt idx="74">
                  <c:v>7.526020738277949E-9</c:v>
                </c:pt>
                <c:pt idx="75">
                  <c:v>2.3270007316266855E-10</c:v>
                </c:pt>
                <c:pt idx="76">
                  <c:v>2.4617907902332053E-12</c:v>
                </c:pt>
                <c:pt idx="77">
                  <c:v>2.2275344598906522E-23</c:v>
                </c:pt>
                <c:pt idx="78">
                  <c:v>1.8442156058416693E-45</c:v>
                </c:pt>
                <c:pt idx="79">
                  <c:v>1.2890133427099819E-89</c:v>
                </c:pt>
                <c:pt idx="80">
                  <c:v>6.5751627024106033E-178</c:v>
                </c:pt>
                <c:pt idx="81">
                  <c:v>1.0184625742302165E-241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6-47DA-80CD-7CAD5E1074E7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power'!$E$77:$E$81</c:f>
              <c:numCache>
                <c:formatCode>0.000</c:formatCode>
                <c:ptCount val="5"/>
                <c:pt idx="0">
                  <c:v>49.456792724017724</c:v>
                </c:pt>
                <c:pt idx="1">
                  <c:v>37.152719689795873</c:v>
                </c:pt>
                <c:pt idx="2">
                  <c:v>4.8368834544557791</c:v>
                </c:pt>
                <c:pt idx="3">
                  <c:v>0.32995105177781542</c:v>
                </c:pt>
                <c:pt idx="4">
                  <c:v>0.13610519374951011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5D6-47DA-80CD-7CAD5E107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165120"/>
        <c:axId val="656165696"/>
      </c:scatterChart>
      <c:valAx>
        <c:axId val="65616512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165696"/>
        <c:crossesAt val="1.0000000000000002E-2"/>
        <c:crossBetween val="midCat"/>
      </c:valAx>
      <c:valAx>
        <c:axId val="656165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16512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power'!$F$102:$F$183</c:f>
              <c:numCache>
                <c:formatCode>General</c:formatCode>
                <c:ptCount val="82"/>
                <c:pt idx="0">
                  <c:v>0</c:v>
                </c:pt>
                <c:pt idx="1">
                  <c:v>34.240317378468198</c:v>
                </c:pt>
                <c:pt idx="2">
                  <c:v>31.973265860125998</c:v>
                </c:pt>
                <c:pt idx="3">
                  <c:v>30.297180521745599</c:v>
                </c:pt>
                <c:pt idx="4">
                  <c:v>28.718095458450801</c:v>
                </c:pt>
                <c:pt idx="5">
                  <c:v>22.893561655758699</c:v>
                </c:pt>
                <c:pt idx="6">
                  <c:v>18.221861347552601</c:v>
                </c:pt>
                <c:pt idx="7">
                  <c:v>14.4070826324555</c:v>
                </c:pt>
                <c:pt idx="8">
                  <c:v>11.440827403286001</c:v>
                </c:pt>
                <c:pt idx="9">
                  <c:v>9.3146975528627802</c:v>
                </c:pt>
                <c:pt idx="10">
                  <c:v>8.02029497400442</c:v>
                </c:pt>
                <c:pt idx="11">
                  <c:v>7.5492215595295402</c:v>
                </c:pt>
                <c:pt idx="12">
                  <c:v>7.4893072856104803</c:v>
                </c:pt>
                <c:pt idx="13">
                  <c:v>7.402566657985</c:v>
                </c:pt>
                <c:pt idx="14">
                  <c:v>7.3262172883119598</c:v>
                </c:pt>
                <c:pt idx="15">
                  <c:v>7.2593036586187099</c:v>
                </c:pt>
                <c:pt idx="16">
                  <c:v>7.1809490075753599</c:v>
                </c:pt>
                <c:pt idx="17">
                  <c:v>7.1215401752922096</c:v>
                </c:pt>
                <c:pt idx="18">
                  <c:v>7.0714625732106002</c:v>
                </c:pt>
                <c:pt idx="19">
                  <c:v>7.0288499552902302</c:v>
                </c:pt>
                <c:pt idx="20">
                  <c:v>6.99183607549078</c:v>
                </c:pt>
                <c:pt idx="21">
                  <c:v>6.95855468777195</c:v>
                </c:pt>
                <c:pt idx="22">
                  <c:v>6.9271395460934198</c:v>
                </c:pt>
                <c:pt idx="23">
                  <c:v>6.8957244044149002</c:v>
                </c:pt>
                <c:pt idx="24">
                  <c:v>6.8624430166960702</c:v>
                </c:pt>
                <c:pt idx="25">
                  <c:v>6.82542913689662</c:v>
                </c:pt>
                <c:pt idx="26">
                  <c:v>6.7828165189762402</c:v>
                </c:pt>
                <c:pt idx="27">
                  <c:v>6.7327389168946397</c:v>
                </c:pt>
                <c:pt idx="28">
                  <c:v>6.6733300846114796</c:v>
                </c:pt>
                <c:pt idx="29">
                  <c:v>6.6027237760864903</c:v>
                </c:pt>
                <c:pt idx="30">
                  <c:v>6.5190537452793302</c:v>
                </c:pt>
                <c:pt idx="31">
                  <c:v>6.4204537461497004</c:v>
                </c:pt>
                <c:pt idx="32">
                  <c:v>6.3050575326573002</c:v>
                </c:pt>
                <c:pt idx="33">
                  <c:v>6.1755108355211101</c:v>
                </c:pt>
                <c:pt idx="34">
                  <c:v>6.0358880138140902</c:v>
                </c:pt>
                <c:pt idx="35">
                  <c:v>5.88646576402689</c:v>
                </c:pt>
                <c:pt idx="36">
                  <c:v>5.7275207826501804</c:v>
                </c:pt>
                <c:pt idx="37">
                  <c:v>5.5593297661746002</c:v>
                </c:pt>
                <c:pt idx="38">
                  <c:v>5.3821694110908096</c:v>
                </c:pt>
                <c:pt idx="39">
                  <c:v>5.1963164138894697</c:v>
                </c:pt>
                <c:pt idx="40">
                  <c:v>5.0020474710612302</c:v>
                </c:pt>
                <c:pt idx="41">
                  <c:v>4.7996392790967501</c:v>
                </c:pt>
                <c:pt idx="42">
                  <c:v>4.5893685344866899</c:v>
                </c:pt>
                <c:pt idx="43">
                  <c:v>4.3715119337216999</c:v>
                </c:pt>
                <c:pt idx="44">
                  <c:v>4.1463461732924296</c:v>
                </c:pt>
                <c:pt idx="45">
                  <c:v>3.9141479496895499</c:v>
                </c:pt>
                <c:pt idx="46">
                  <c:v>3.6751939594037002</c:v>
                </c:pt>
                <c:pt idx="47">
                  <c:v>3.4297608989255499</c:v>
                </c:pt>
                <c:pt idx="48">
                  <c:v>3.17812546474575</c:v>
                </c:pt>
                <c:pt idx="49">
                  <c:v>3.1232551851732664</c:v>
                </c:pt>
                <c:pt idx="50">
                  <c:v>3.0693321869385177</c:v>
                </c:pt>
                <c:pt idx="51">
                  <c:v>3.0163401692240592</c:v>
                </c:pt>
                <c:pt idx="52">
                  <c:v>2.9642630586498933</c:v>
                </c:pt>
                <c:pt idx="53">
                  <c:v>2.7647918327256504</c:v>
                </c:pt>
                <c:pt idx="54">
                  <c:v>2.5787434259322768</c:v>
                </c:pt>
                <c:pt idx="55">
                  <c:v>2.4052145919926713</c:v>
                </c:pt>
                <c:pt idx="56">
                  <c:v>2.2433628624238127</c:v>
                </c:pt>
                <c:pt idx="57">
                  <c:v>2.0938605994396888</c:v>
                </c:pt>
                <c:pt idx="58">
                  <c:v>1.9516004885769431</c:v>
                </c:pt>
                <c:pt idx="59">
                  <c:v>1.8202733648021898</c:v>
                </c:pt>
                <c:pt idx="60">
                  <c:v>1.697783506926293</c:v>
                </c:pt>
                <c:pt idx="61">
                  <c:v>1.5824334828422311</c:v>
                </c:pt>
                <c:pt idx="62">
                  <c:v>1.1170019829389635</c:v>
                </c:pt>
                <c:pt idx="63">
                  <c:v>0.78901446846167944</c:v>
                </c:pt>
                <c:pt idx="64">
                  <c:v>0.39258783881111747</c:v>
                </c:pt>
                <c:pt idx="65">
                  <c:v>0.19561123740743688</c:v>
                </c:pt>
                <c:pt idx="66">
                  <c:v>9.7533382249951478E-2</c:v>
                </c:pt>
                <c:pt idx="67">
                  <c:v>3.4356501098432669E-2</c:v>
                </c:pt>
                <c:pt idx="68">
                  <c:v>6.0118401058628828E-3</c:v>
                </c:pt>
                <c:pt idx="69">
                  <c:v>1.056380895682521E-3</c:v>
                </c:pt>
                <c:pt idx="70">
                  <c:v>1.8562379855623573E-4</c:v>
                </c:pt>
                <c:pt idx="71">
                  <c:v>3.2278267191097587E-5</c:v>
                </c:pt>
                <c:pt idx="72">
                  <c:v>5.6836933891636814E-6</c:v>
                </c:pt>
                <c:pt idx="73">
                  <c:v>9.8971937647063968E-7</c:v>
                </c:pt>
                <c:pt idx="74">
                  <c:v>1.7573641018098088E-7</c:v>
                </c:pt>
                <c:pt idx="75">
                  <c:v>5.4336650041992874E-9</c:v>
                </c:pt>
                <c:pt idx="76">
                  <c:v>5.7484066432585197E-11</c:v>
                </c:pt>
                <c:pt idx="77">
                  <c:v>5.2014062032093758E-22</c:v>
                </c:pt>
                <c:pt idx="78">
                  <c:v>4.3063371925349633E-44</c:v>
                </c:pt>
                <c:pt idx="79">
                  <c:v>3.0099116837548178E-88</c:v>
                </c:pt>
                <c:pt idx="80">
                  <c:v>1.53533391663482E-176</c:v>
                </c:pt>
                <c:pt idx="81">
                  <c:v>2.3781618855843349E-240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1-4E6F-8569-3C0FC1330C62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power'!$F$77:$F$81</c:f>
              <c:numCache>
                <c:formatCode>0.000</c:formatCode>
                <c:ptCount val="5"/>
                <c:pt idx="0">
                  <c:v>34.240317378468177</c:v>
                </c:pt>
                <c:pt idx="1">
                  <c:v>26.488243293046242</c:v>
                </c:pt>
                <c:pt idx="2">
                  <c:v>7.5492215595295429</c:v>
                </c:pt>
                <c:pt idx="3">
                  <c:v>6.3050575326573028</c:v>
                </c:pt>
                <c:pt idx="4">
                  <c:v>3.1781254647457504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5C1-4E6F-8569-3C0FC1330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167424"/>
        <c:axId val="656168000"/>
      </c:scatterChart>
      <c:valAx>
        <c:axId val="65616742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168000"/>
        <c:crossesAt val="1.0000000000000002E-2"/>
        <c:crossBetween val="midCat"/>
      </c:valAx>
      <c:valAx>
        <c:axId val="656168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16742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18" Type="http://schemas.openxmlformats.org/officeDocument/2006/relationships/chart" Target="../charts/chart48.xml"/><Relationship Id="rId26" Type="http://schemas.openxmlformats.org/officeDocument/2006/relationships/chart" Target="../charts/chart56.xml"/><Relationship Id="rId3" Type="http://schemas.openxmlformats.org/officeDocument/2006/relationships/chart" Target="../charts/chart33.xml"/><Relationship Id="rId21" Type="http://schemas.openxmlformats.org/officeDocument/2006/relationships/chart" Target="../charts/chart51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5" Type="http://schemas.openxmlformats.org/officeDocument/2006/relationships/chart" Target="../charts/chart55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20" Type="http://schemas.openxmlformats.org/officeDocument/2006/relationships/chart" Target="../charts/chart50.xml"/><Relationship Id="rId29" Type="http://schemas.openxmlformats.org/officeDocument/2006/relationships/chart" Target="../charts/chart59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24" Type="http://schemas.openxmlformats.org/officeDocument/2006/relationships/chart" Target="../charts/chart54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23" Type="http://schemas.openxmlformats.org/officeDocument/2006/relationships/chart" Target="../charts/chart53.xml"/><Relationship Id="rId28" Type="http://schemas.openxmlformats.org/officeDocument/2006/relationships/chart" Target="../charts/chart58.xml"/><Relationship Id="rId10" Type="http://schemas.openxmlformats.org/officeDocument/2006/relationships/chart" Target="../charts/chart40.xml"/><Relationship Id="rId19" Type="http://schemas.openxmlformats.org/officeDocument/2006/relationships/chart" Target="../charts/chart49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Relationship Id="rId22" Type="http://schemas.openxmlformats.org/officeDocument/2006/relationships/chart" Target="../charts/chart52.xml"/><Relationship Id="rId27" Type="http://schemas.openxmlformats.org/officeDocument/2006/relationships/chart" Target="../charts/chart57.xml"/><Relationship Id="rId30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0.xml"/><Relationship Id="rId3" Type="http://schemas.openxmlformats.org/officeDocument/2006/relationships/chart" Target="../charts/chart65.xml"/><Relationship Id="rId7" Type="http://schemas.openxmlformats.org/officeDocument/2006/relationships/chart" Target="../charts/chart69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6" Type="http://schemas.openxmlformats.org/officeDocument/2006/relationships/chart" Target="../charts/chart68.xml"/><Relationship Id="rId5" Type="http://schemas.openxmlformats.org/officeDocument/2006/relationships/chart" Target="../charts/chart67.xml"/><Relationship Id="rId4" Type="http://schemas.openxmlformats.org/officeDocument/2006/relationships/chart" Target="../charts/chart6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3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417368</xdr:colOff>
      <xdr:row>38</xdr:row>
      <xdr:rowOff>25761</xdr:rowOff>
    </xdr:from>
    <xdr:to>
      <xdr:col>3</xdr:col>
      <xdr:colOff>392979</xdr:colOff>
      <xdr:row>50</xdr:row>
      <xdr:rowOff>6710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566738</xdr:colOff>
      <xdr:row>38</xdr:row>
      <xdr:rowOff>25761</xdr:rowOff>
    </xdr:from>
    <xdr:to>
      <xdr:col>6</xdr:col>
      <xdr:colOff>309635</xdr:colOff>
      <xdr:row>50</xdr:row>
      <xdr:rowOff>6710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483394</xdr:colOff>
      <xdr:row>38</xdr:row>
      <xdr:rowOff>25761</xdr:rowOff>
    </xdr:from>
    <xdr:to>
      <xdr:col>11</xdr:col>
      <xdr:colOff>296935</xdr:colOff>
      <xdr:row>50</xdr:row>
      <xdr:rowOff>6710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185737</xdr:colOff>
      <xdr:row>38</xdr:row>
      <xdr:rowOff>25761</xdr:rowOff>
    </xdr:from>
    <xdr:to>
      <xdr:col>16</xdr:col>
      <xdr:colOff>595384</xdr:colOff>
      <xdr:row>50</xdr:row>
      <xdr:rowOff>6710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423863</xdr:colOff>
      <xdr:row>50</xdr:row>
      <xdr:rowOff>14287</xdr:rowOff>
    </xdr:from>
    <xdr:to>
      <xdr:col>7</xdr:col>
      <xdr:colOff>470694</xdr:colOff>
      <xdr:row>72</xdr:row>
      <xdr:rowOff>100806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8</xdr:col>
      <xdr:colOff>495301</xdr:colOff>
      <xdr:row>50</xdr:row>
      <xdr:rowOff>14287</xdr:rowOff>
    </xdr:from>
    <xdr:to>
      <xdr:col>17</xdr:col>
      <xdr:colOff>28576</xdr:colOff>
      <xdr:row>72</xdr:row>
      <xdr:rowOff>100806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17</xdr:col>
      <xdr:colOff>71437</xdr:colOff>
      <xdr:row>38</xdr:row>
      <xdr:rowOff>25761</xdr:rowOff>
    </xdr:from>
    <xdr:to>
      <xdr:col>21</xdr:col>
      <xdr:colOff>273845</xdr:colOff>
      <xdr:row>50</xdr:row>
      <xdr:rowOff>6710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85725</xdr:colOff>
      <xdr:row>51</xdr:row>
      <xdr:rowOff>136813</xdr:rowOff>
    </xdr:from>
    <xdr:to>
      <xdr:col>35</xdr:col>
      <xdr:colOff>606136</xdr:colOff>
      <xdr:row>70</xdr:row>
      <xdr:rowOff>83127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133350</xdr:colOff>
      <xdr:row>51</xdr:row>
      <xdr:rowOff>138112</xdr:rowOff>
    </xdr:from>
    <xdr:to>
      <xdr:col>42</xdr:col>
      <xdr:colOff>651380</xdr:colOff>
      <xdr:row>70</xdr:row>
      <xdr:rowOff>88756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49</xdr:col>
      <xdr:colOff>652461</xdr:colOff>
      <xdr:row>52</xdr:row>
      <xdr:rowOff>19050</xdr:rowOff>
    </xdr:from>
    <xdr:to>
      <xdr:col>56</xdr:col>
      <xdr:colOff>493351</xdr:colOff>
      <xdr:row>70</xdr:row>
      <xdr:rowOff>112569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57</xdr:col>
      <xdr:colOff>59531</xdr:colOff>
      <xdr:row>52</xdr:row>
      <xdr:rowOff>54769</xdr:rowOff>
    </xdr:from>
    <xdr:to>
      <xdr:col>63</xdr:col>
      <xdr:colOff>576696</xdr:colOff>
      <xdr:row>71</xdr:row>
      <xdr:rowOff>5413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64</xdr:col>
      <xdr:colOff>59532</xdr:colOff>
      <xdr:row>52</xdr:row>
      <xdr:rowOff>54769</xdr:rowOff>
    </xdr:from>
    <xdr:to>
      <xdr:col>70</xdr:col>
      <xdr:colOff>576695</xdr:colOff>
      <xdr:row>71</xdr:row>
      <xdr:rowOff>5413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71</xdr:col>
      <xdr:colOff>59532</xdr:colOff>
      <xdr:row>52</xdr:row>
      <xdr:rowOff>54769</xdr:rowOff>
    </xdr:from>
    <xdr:to>
      <xdr:col>77</xdr:col>
      <xdr:colOff>576696</xdr:colOff>
      <xdr:row>71</xdr:row>
      <xdr:rowOff>5413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78</xdr:col>
      <xdr:colOff>59531</xdr:colOff>
      <xdr:row>52</xdr:row>
      <xdr:rowOff>54769</xdr:rowOff>
    </xdr:from>
    <xdr:to>
      <xdr:col>84</xdr:col>
      <xdr:colOff>576695</xdr:colOff>
      <xdr:row>71</xdr:row>
      <xdr:rowOff>5413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85</xdr:col>
      <xdr:colOff>59531</xdr:colOff>
      <xdr:row>52</xdr:row>
      <xdr:rowOff>54769</xdr:rowOff>
    </xdr:from>
    <xdr:to>
      <xdr:col>91</xdr:col>
      <xdr:colOff>576697</xdr:colOff>
      <xdr:row>71</xdr:row>
      <xdr:rowOff>5413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92</xdr:col>
      <xdr:colOff>59532</xdr:colOff>
      <xdr:row>52</xdr:row>
      <xdr:rowOff>54769</xdr:rowOff>
    </xdr:from>
    <xdr:to>
      <xdr:col>98</xdr:col>
      <xdr:colOff>576696</xdr:colOff>
      <xdr:row>71</xdr:row>
      <xdr:rowOff>5413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59531</xdr:colOff>
      <xdr:row>52</xdr:row>
      <xdr:rowOff>19050</xdr:rowOff>
    </xdr:from>
    <xdr:to>
      <xdr:col>49</xdr:col>
      <xdr:colOff>576696</xdr:colOff>
      <xdr:row>70</xdr:row>
      <xdr:rowOff>112569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85725</xdr:colOff>
      <xdr:row>33</xdr:row>
      <xdr:rowOff>38100</xdr:rowOff>
    </xdr:from>
    <xdr:to>
      <xdr:col>35</xdr:col>
      <xdr:colOff>606136</xdr:colOff>
      <xdr:row>50</xdr:row>
      <xdr:rowOff>117764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36</xdr:col>
      <xdr:colOff>133350</xdr:colOff>
      <xdr:row>33</xdr:row>
      <xdr:rowOff>39399</xdr:rowOff>
    </xdr:from>
    <xdr:to>
      <xdr:col>42</xdr:col>
      <xdr:colOff>651380</xdr:colOff>
      <xdr:row>50</xdr:row>
      <xdr:rowOff>123393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49</xdr:col>
      <xdr:colOff>652461</xdr:colOff>
      <xdr:row>33</xdr:row>
      <xdr:rowOff>63212</xdr:rowOff>
    </xdr:from>
    <xdr:to>
      <xdr:col>56</xdr:col>
      <xdr:colOff>493351</xdr:colOff>
      <xdr:row>50</xdr:row>
      <xdr:rowOff>147206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57</xdr:col>
      <xdr:colOff>59531</xdr:colOff>
      <xdr:row>33</xdr:row>
      <xdr:rowOff>98931</xdr:rowOff>
    </xdr:from>
    <xdr:to>
      <xdr:col>63</xdr:col>
      <xdr:colOff>576696</xdr:colOff>
      <xdr:row>51</xdr:row>
      <xdr:rowOff>30525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64</xdr:col>
      <xdr:colOff>59532</xdr:colOff>
      <xdr:row>33</xdr:row>
      <xdr:rowOff>98931</xdr:rowOff>
    </xdr:from>
    <xdr:to>
      <xdr:col>70</xdr:col>
      <xdr:colOff>576695</xdr:colOff>
      <xdr:row>51</xdr:row>
      <xdr:rowOff>30525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71</xdr:col>
      <xdr:colOff>59532</xdr:colOff>
      <xdr:row>33</xdr:row>
      <xdr:rowOff>98931</xdr:rowOff>
    </xdr:from>
    <xdr:to>
      <xdr:col>77</xdr:col>
      <xdr:colOff>576696</xdr:colOff>
      <xdr:row>51</xdr:row>
      <xdr:rowOff>30525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78</xdr:col>
      <xdr:colOff>59531</xdr:colOff>
      <xdr:row>33</xdr:row>
      <xdr:rowOff>98931</xdr:rowOff>
    </xdr:from>
    <xdr:to>
      <xdr:col>84</xdr:col>
      <xdr:colOff>576695</xdr:colOff>
      <xdr:row>51</xdr:row>
      <xdr:rowOff>30525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85</xdr:col>
      <xdr:colOff>59531</xdr:colOff>
      <xdr:row>33</xdr:row>
      <xdr:rowOff>98931</xdr:rowOff>
    </xdr:from>
    <xdr:to>
      <xdr:col>91</xdr:col>
      <xdr:colOff>576697</xdr:colOff>
      <xdr:row>51</xdr:row>
      <xdr:rowOff>30525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92</xdr:col>
      <xdr:colOff>59532</xdr:colOff>
      <xdr:row>33</xdr:row>
      <xdr:rowOff>98931</xdr:rowOff>
    </xdr:from>
    <xdr:to>
      <xdr:col>98</xdr:col>
      <xdr:colOff>576696</xdr:colOff>
      <xdr:row>51</xdr:row>
      <xdr:rowOff>30525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43</xdr:col>
      <xdr:colOff>59531</xdr:colOff>
      <xdr:row>33</xdr:row>
      <xdr:rowOff>63212</xdr:rowOff>
    </xdr:from>
    <xdr:to>
      <xdr:col>49</xdr:col>
      <xdr:colOff>576696</xdr:colOff>
      <xdr:row>50</xdr:row>
      <xdr:rowOff>147206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382</xdr:row>
      <xdr:rowOff>90486</xdr:rowOff>
    </xdr:from>
    <xdr:to>
      <xdr:col>4</xdr:col>
      <xdr:colOff>65484</xdr:colOff>
      <xdr:row>417</xdr:row>
      <xdr:rowOff>57148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47625</xdr:colOff>
      <xdr:row>479</xdr:row>
      <xdr:rowOff>104775</xdr:rowOff>
    </xdr:from>
    <xdr:to>
      <xdr:col>4</xdr:col>
      <xdr:colOff>113109</xdr:colOff>
      <xdr:row>514</xdr:row>
      <xdr:rowOff>71437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absolute">
    <xdr:from>
      <xdr:col>17</xdr:col>
      <xdr:colOff>219075</xdr:colOff>
      <xdr:row>50</xdr:row>
      <xdr:rowOff>19050</xdr:rowOff>
    </xdr:from>
    <xdr:to>
      <xdr:col>25</xdr:col>
      <xdr:colOff>161925</xdr:colOff>
      <xdr:row>72</xdr:row>
      <xdr:rowOff>105569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417368</xdr:colOff>
      <xdr:row>38</xdr:row>
      <xdr:rowOff>25761</xdr:rowOff>
    </xdr:from>
    <xdr:to>
      <xdr:col>3</xdr:col>
      <xdr:colOff>392979</xdr:colOff>
      <xdr:row>50</xdr:row>
      <xdr:rowOff>6710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566738</xdr:colOff>
      <xdr:row>38</xdr:row>
      <xdr:rowOff>25761</xdr:rowOff>
    </xdr:from>
    <xdr:to>
      <xdr:col>6</xdr:col>
      <xdr:colOff>309635</xdr:colOff>
      <xdr:row>50</xdr:row>
      <xdr:rowOff>6710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483394</xdr:colOff>
      <xdr:row>38</xdr:row>
      <xdr:rowOff>25761</xdr:rowOff>
    </xdr:from>
    <xdr:to>
      <xdr:col>11</xdr:col>
      <xdr:colOff>296935</xdr:colOff>
      <xdr:row>50</xdr:row>
      <xdr:rowOff>6710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185737</xdr:colOff>
      <xdr:row>38</xdr:row>
      <xdr:rowOff>25761</xdr:rowOff>
    </xdr:from>
    <xdr:to>
      <xdr:col>16</xdr:col>
      <xdr:colOff>595384</xdr:colOff>
      <xdr:row>50</xdr:row>
      <xdr:rowOff>6710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423863</xdr:colOff>
      <xdr:row>50</xdr:row>
      <xdr:rowOff>14287</xdr:rowOff>
    </xdr:from>
    <xdr:to>
      <xdr:col>7</xdr:col>
      <xdr:colOff>470694</xdr:colOff>
      <xdr:row>72</xdr:row>
      <xdr:rowOff>100806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8</xdr:col>
      <xdr:colOff>495301</xdr:colOff>
      <xdr:row>50</xdr:row>
      <xdr:rowOff>14287</xdr:rowOff>
    </xdr:from>
    <xdr:to>
      <xdr:col>17</xdr:col>
      <xdr:colOff>28576</xdr:colOff>
      <xdr:row>72</xdr:row>
      <xdr:rowOff>100806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17</xdr:col>
      <xdr:colOff>71437</xdr:colOff>
      <xdr:row>38</xdr:row>
      <xdr:rowOff>25761</xdr:rowOff>
    </xdr:from>
    <xdr:to>
      <xdr:col>21</xdr:col>
      <xdr:colOff>273845</xdr:colOff>
      <xdr:row>50</xdr:row>
      <xdr:rowOff>6710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85725</xdr:colOff>
      <xdr:row>51</xdr:row>
      <xdr:rowOff>136813</xdr:rowOff>
    </xdr:from>
    <xdr:to>
      <xdr:col>35</xdr:col>
      <xdr:colOff>606136</xdr:colOff>
      <xdr:row>70</xdr:row>
      <xdr:rowOff>83127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133350</xdr:colOff>
      <xdr:row>51</xdr:row>
      <xdr:rowOff>138112</xdr:rowOff>
    </xdr:from>
    <xdr:to>
      <xdr:col>42</xdr:col>
      <xdr:colOff>651380</xdr:colOff>
      <xdr:row>70</xdr:row>
      <xdr:rowOff>88756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49</xdr:col>
      <xdr:colOff>652461</xdr:colOff>
      <xdr:row>52</xdr:row>
      <xdr:rowOff>19050</xdr:rowOff>
    </xdr:from>
    <xdr:to>
      <xdr:col>56</xdr:col>
      <xdr:colOff>493351</xdr:colOff>
      <xdr:row>70</xdr:row>
      <xdr:rowOff>112569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57</xdr:col>
      <xdr:colOff>59531</xdr:colOff>
      <xdr:row>52</xdr:row>
      <xdr:rowOff>54769</xdr:rowOff>
    </xdr:from>
    <xdr:to>
      <xdr:col>63</xdr:col>
      <xdr:colOff>576696</xdr:colOff>
      <xdr:row>71</xdr:row>
      <xdr:rowOff>5413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64</xdr:col>
      <xdr:colOff>59532</xdr:colOff>
      <xdr:row>52</xdr:row>
      <xdr:rowOff>54769</xdr:rowOff>
    </xdr:from>
    <xdr:to>
      <xdr:col>70</xdr:col>
      <xdr:colOff>576695</xdr:colOff>
      <xdr:row>71</xdr:row>
      <xdr:rowOff>5413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71</xdr:col>
      <xdr:colOff>59532</xdr:colOff>
      <xdr:row>52</xdr:row>
      <xdr:rowOff>54769</xdr:rowOff>
    </xdr:from>
    <xdr:to>
      <xdr:col>77</xdr:col>
      <xdr:colOff>576696</xdr:colOff>
      <xdr:row>71</xdr:row>
      <xdr:rowOff>5413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78</xdr:col>
      <xdr:colOff>59531</xdr:colOff>
      <xdr:row>52</xdr:row>
      <xdr:rowOff>54769</xdr:rowOff>
    </xdr:from>
    <xdr:to>
      <xdr:col>84</xdr:col>
      <xdr:colOff>576695</xdr:colOff>
      <xdr:row>71</xdr:row>
      <xdr:rowOff>5413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85</xdr:col>
      <xdr:colOff>59531</xdr:colOff>
      <xdr:row>52</xdr:row>
      <xdr:rowOff>54769</xdr:rowOff>
    </xdr:from>
    <xdr:to>
      <xdr:col>91</xdr:col>
      <xdr:colOff>576697</xdr:colOff>
      <xdr:row>71</xdr:row>
      <xdr:rowOff>5413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92</xdr:col>
      <xdr:colOff>59532</xdr:colOff>
      <xdr:row>52</xdr:row>
      <xdr:rowOff>54769</xdr:rowOff>
    </xdr:from>
    <xdr:to>
      <xdr:col>98</xdr:col>
      <xdr:colOff>576696</xdr:colOff>
      <xdr:row>71</xdr:row>
      <xdr:rowOff>5413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59531</xdr:colOff>
      <xdr:row>52</xdr:row>
      <xdr:rowOff>19050</xdr:rowOff>
    </xdr:from>
    <xdr:to>
      <xdr:col>49</xdr:col>
      <xdr:colOff>576696</xdr:colOff>
      <xdr:row>70</xdr:row>
      <xdr:rowOff>112569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85725</xdr:colOff>
      <xdr:row>33</xdr:row>
      <xdr:rowOff>38100</xdr:rowOff>
    </xdr:from>
    <xdr:to>
      <xdr:col>35</xdr:col>
      <xdr:colOff>606136</xdr:colOff>
      <xdr:row>50</xdr:row>
      <xdr:rowOff>117764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36</xdr:col>
      <xdr:colOff>133350</xdr:colOff>
      <xdr:row>33</xdr:row>
      <xdr:rowOff>39399</xdr:rowOff>
    </xdr:from>
    <xdr:to>
      <xdr:col>42</xdr:col>
      <xdr:colOff>651380</xdr:colOff>
      <xdr:row>50</xdr:row>
      <xdr:rowOff>123393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49</xdr:col>
      <xdr:colOff>652461</xdr:colOff>
      <xdr:row>33</xdr:row>
      <xdr:rowOff>63212</xdr:rowOff>
    </xdr:from>
    <xdr:to>
      <xdr:col>56</xdr:col>
      <xdr:colOff>493351</xdr:colOff>
      <xdr:row>50</xdr:row>
      <xdr:rowOff>147206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57</xdr:col>
      <xdr:colOff>59531</xdr:colOff>
      <xdr:row>33</xdr:row>
      <xdr:rowOff>98931</xdr:rowOff>
    </xdr:from>
    <xdr:to>
      <xdr:col>63</xdr:col>
      <xdr:colOff>576696</xdr:colOff>
      <xdr:row>51</xdr:row>
      <xdr:rowOff>30525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64</xdr:col>
      <xdr:colOff>59532</xdr:colOff>
      <xdr:row>33</xdr:row>
      <xdr:rowOff>98931</xdr:rowOff>
    </xdr:from>
    <xdr:to>
      <xdr:col>70</xdr:col>
      <xdr:colOff>576695</xdr:colOff>
      <xdr:row>51</xdr:row>
      <xdr:rowOff>30525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71</xdr:col>
      <xdr:colOff>59532</xdr:colOff>
      <xdr:row>33</xdr:row>
      <xdr:rowOff>98931</xdr:rowOff>
    </xdr:from>
    <xdr:to>
      <xdr:col>77</xdr:col>
      <xdr:colOff>576696</xdr:colOff>
      <xdr:row>51</xdr:row>
      <xdr:rowOff>30525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78</xdr:col>
      <xdr:colOff>59531</xdr:colOff>
      <xdr:row>33</xdr:row>
      <xdr:rowOff>98931</xdr:rowOff>
    </xdr:from>
    <xdr:to>
      <xdr:col>84</xdr:col>
      <xdr:colOff>576695</xdr:colOff>
      <xdr:row>51</xdr:row>
      <xdr:rowOff>30525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85</xdr:col>
      <xdr:colOff>59531</xdr:colOff>
      <xdr:row>33</xdr:row>
      <xdr:rowOff>98931</xdr:rowOff>
    </xdr:from>
    <xdr:to>
      <xdr:col>91</xdr:col>
      <xdr:colOff>576697</xdr:colOff>
      <xdr:row>51</xdr:row>
      <xdr:rowOff>30525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92</xdr:col>
      <xdr:colOff>59532</xdr:colOff>
      <xdr:row>33</xdr:row>
      <xdr:rowOff>98931</xdr:rowOff>
    </xdr:from>
    <xdr:to>
      <xdr:col>98</xdr:col>
      <xdr:colOff>576696</xdr:colOff>
      <xdr:row>51</xdr:row>
      <xdr:rowOff>30525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43</xdr:col>
      <xdr:colOff>59531</xdr:colOff>
      <xdr:row>33</xdr:row>
      <xdr:rowOff>63212</xdr:rowOff>
    </xdr:from>
    <xdr:to>
      <xdr:col>49</xdr:col>
      <xdr:colOff>576696</xdr:colOff>
      <xdr:row>50</xdr:row>
      <xdr:rowOff>147206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391</xdr:row>
      <xdr:rowOff>4761</xdr:rowOff>
    </xdr:from>
    <xdr:to>
      <xdr:col>4</xdr:col>
      <xdr:colOff>65484</xdr:colOff>
      <xdr:row>425</xdr:row>
      <xdr:rowOff>114298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47625</xdr:colOff>
      <xdr:row>479</xdr:row>
      <xdr:rowOff>104775</xdr:rowOff>
    </xdr:from>
    <xdr:to>
      <xdr:col>4</xdr:col>
      <xdr:colOff>113109</xdr:colOff>
      <xdr:row>514</xdr:row>
      <xdr:rowOff>71437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absolute">
    <xdr:from>
      <xdr:col>18</xdr:col>
      <xdr:colOff>0</xdr:colOff>
      <xdr:row>52</xdr:row>
      <xdr:rowOff>0</xdr:rowOff>
    </xdr:from>
    <xdr:to>
      <xdr:col>25</xdr:col>
      <xdr:colOff>619125</xdr:colOff>
      <xdr:row>74</xdr:row>
      <xdr:rowOff>96044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303893</xdr:colOff>
      <xdr:row>109</xdr:row>
      <xdr:rowOff>190500</xdr:rowOff>
    </xdr:from>
    <xdr:to>
      <xdr:col>30</xdr:col>
      <xdr:colOff>95251</xdr:colOff>
      <xdr:row>134</xdr:row>
      <xdr:rowOff>679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508000</xdr:colOff>
      <xdr:row>19</xdr:row>
      <xdr:rowOff>27214</xdr:rowOff>
    </xdr:from>
    <xdr:to>
      <xdr:col>28</xdr:col>
      <xdr:colOff>299358</xdr:colOff>
      <xdr:row>43</xdr:row>
      <xdr:rowOff>41501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361950</xdr:colOff>
      <xdr:row>2</xdr:row>
      <xdr:rowOff>85725</xdr:rowOff>
    </xdr:from>
    <xdr:to>
      <xdr:col>18</xdr:col>
      <xdr:colOff>438150</xdr:colOff>
      <xdr:row>13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0</xdr:rowOff>
    </xdr:from>
    <xdr:to>
      <xdr:col>10</xdr:col>
      <xdr:colOff>560784</xdr:colOff>
      <xdr:row>45</xdr:row>
      <xdr:rowOff>166687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22</xdr:col>
      <xdr:colOff>560784</xdr:colOff>
      <xdr:row>45</xdr:row>
      <xdr:rowOff>166687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47</xdr:row>
      <xdr:rowOff>0</xdr:rowOff>
    </xdr:from>
    <xdr:to>
      <xdr:col>10</xdr:col>
      <xdr:colOff>560784</xdr:colOff>
      <xdr:row>71</xdr:row>
      <xdr:rowOff>166687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47</xdr:row>
      <xdr:rowOff>0</xdr:rowOff>
    </xdr:from>
    <xdr:to>
      <xdr:col>22</xdr:col>
      <xdr:colOff>560784</xdr:colOff>
      <xdr:row>71</xdr:row>
      <xdr:rowOff>166687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75</xdr:row>
      <xdr:rowOff>123825</xdr:rowOff>
    </xdr:from>
    <xdr:to>
      <xdr:col>17</xdr:col>
      <xdr:colOff>422729</xdr:colOff>
      <xdr:row>100</xdr:row>
      <xdr:rowOff>36058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102</xdr:row>
      <xdr:rowOff>0</xdr:rowOff>
    </xdr:from>
    <xdr:to>
      <xdr:col>17</xdr:col>
      <xdr:colOff>422729</xdr:colOff>
      <xdr:row>126</xdr:row>
      <xdr:rowOff>112258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4</xdr:col>
      <xdr:colOff>542925</xdr:colOff>
      <xdr:row>2</xdr:row>
      <xdr:rowOff>85725</xdr:rowOff>
    </xdr:from>
    <xdr:to>
      <xdr:col>11</xdr:col>
      <xdr:colOff>619125</xdr:colOff>
      <xdr:row>13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32</xdr:row>
      <xdr:rowOff>82550</xdr:rowOff>
    </xdr:from>
    <xdr:to>
      <xdr:col>26</xdr:col>
      <xdr:colOff>552450</xdr:colOff>
      <xdr:row>46</xdr:row>
      <xdr:rowOff>38100</xdr:rowOff>
    </xdr:to>
    <xdr:grpSp>
      <xdr:nvGrpSpPr>
        <xdr:cNvPr id="23" name="Group 22"/>
        <xdr:cNvGrpSpPr/>
      </xdr:nvGrpSpPr>
      <xdr:grpSpPr>
        <a:xfrm>
          <a:off x="11868150" y="6483350"/>
          <a:ext cx="13477875" cy="2755900"/>
          <a:chOff x="11868150" y="6483350"/>
          <a:chExt cx="13477875" cy="2755900"/>
        </a:xfrm>
      </xdr:grpSpPr>
      <xdr:grpSp>
        <xdr:nvGrpSpPr>
          <xdr:cNvPr id="12" name="Group 11"/>
          <xdr:cNvGrpSpPr/>
        </xdr:nvGrpSpPr>
        <xdr:grpSpPr>
          <a:xfrm>
            <a:off x="11868150" y="6496050"/>
            <a:ext cx="4572000" cy="2743200"/>
            <a:chOff x="11877675" y="6597650"/>
            <a:chExt cx="4572000" cy="2787650"/>
          </a:xfrm>
        </xdr:grpSpPr>
        <xdr:graphicFrame macro="">
          <xdr:nvGraphicFramePr>
            <xdr:cNvPr id="4" name="Chart 3"/>
            <xdr:cNvGraphicFramePr>
              <a:graphicFrameLocks/>
            </xdr:cNvGraphicFramePr>
          </xdr:nvGraphicFramePr>
          <xdr:xfrm>
            <a:off x="11877675" y="6597650"/>
            <a:ext cx="4572000" cy="27876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cxnSp macro="">
          <xdr:nvCxnSpPr>
            <xdr:cNvPr id="6" name="Straight Connector 5"/>
            <xdr:cNvCxnSpPr/>
          </xdr:nvCxnSpPr>
          <xdr:spPr>
            <a:xfrm flipV="1">
              <a:off x="12912725" y="8003111"/>
              <a:ext cx="3359150" cy="19050"/>
            </a:xfrm>
            <a:prstGeom prst="line">
              <a:avLst/>
            </a:prstGeom>
            <a:ln w="9525" cap="flat" cmpd="sng" algn="ctr">
              <a:solidFill>
                <a:schemeClr val="accent1"/>
              </a:solidFill>
              <a:prstDash val="dash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</xdr:cxnSp>
      </xdr:grpSp>
      <xdr:grpSp>
        <xdr:nvGrpSpPr>
          <xdr:cNvPr id="11" name="Group 10"/>
          <xdr:cNvGrpSpPr/>
        </xdr:nvGrpSpPr>
        <xdr:grpSpPr>
          <a:xfrm>
            <a:off x="16322675" y="6483350"/>
            <a:ext cx="4318000" cy="2743200"/>
            <a:chOff x="16325850" y="6616700"/>
            <a:chExt cx="4318000" cy="2787650"/>
          </a:xfrm>
        </xdr:grpSpPr>
        <xdr:graphicFrame macro="">
          <xdr:nvGraphicFramePr>
            <xdr:cNvPr id="3" name="Chart 2"/>
            <xdr:cNvGraphicFramePr>
              <a:graphicFrameLocks/>
            </xdr:cNvGraphicFramePr>
          </xdr:nvGraphicFramePr>
          <xdr:xfrm>
            <a:off x="16325850" y="6616700"/>
            <a:ext cx="4318000" cy="27876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cxnSp macro="">
          <xdr:nvCxnSpPr>
            <xdr:cNvPr id="7" name="Straight Connector 6"/>
            <xdr:cNvCxnSpPr/>
          </xdr:nvCxnSpPr>
          <xdr:spPr>
            <a:xfrm>
              <a:off x="16824325" y="8041179"/>
              <a:ext cx="3648075" cy="1611"/>
            </a:xfrm>
            <a:prstGeom prst="line">
              <a:avLst/>
            </a:prstGeom>
            <a:ln w="9525" cap="flat" cmpd="sng" algn="ctr">
              <a:solidFill>
                <a:schemeClr val="accent1"/>
              </a:solidFill>
              <a:prstDash val="dash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</xdr:cxnSp>
      </xdr:grpSp>
      <xdr:grpSp>
        <xdr:nvGrpSpPr>
          <xdr:cNvPr id="19" name="Group 18"/>
          <xdr:cNvGrpSpPr/>
        </xdr:nvGrpSpPr>
        <xdr:grpSpPr>
          <a:xfrm>
            <a:off x="20574000" y="6486525"/>
            <a:ext cx="4772025" cy="2743200"/>
            <a:chOff x="20574000" y="6486525"/>
            <a:chExt cx="4772025" cy="2743200"/>
          </a:xfrm>
        </xdr:grpSpPr>
        <xdr:grpSp>
          <xdr:nvGrpSpPr>
            <xdr:cNvPr id="17" name="Group 16"/>
            <xdr:cNvGrpSpPr/>
          </xdr:nvGrpSpPr>
          <xdr:grpSpPr>
            <a:xfrm>
              <a:off x="20574000" y="6486525"/>
              <a:ext cx="4772025" cy="2743200"/>
              <a:chOff x="20574000" y="6486525"/>
              <a:chExt cx="4772025" cy="2743200"/>
            </a:xfrm>
          </xdr:grpSpPr>
          <xdr:grpSp>
            <xdr:nvGrpSpPr>
              <xdr:cNvPr id="15" name="Group 14"/>
              <xdr:cNvGrpSpPr/>
            </xdr:nvGrpSpPr>
            <xdr:grpSpPr>
              <a:xfrm>
                <a:off x="20574000" y="6486525"/>
                <a:ext cx="4772025" cy="2743200"/>
                <a:chOff x="20583525" y="6626225"/>
                <a:chExt cx="4772025" cy="2787650"/>
              </a:xfrm>
            </xdr:grpSpPr>
            <xdr:graphicFrame macro="">
              <xdr:nvGraphicFramePr>
                <xdr:cNvPr id="2" name="Chart 1"/>
                <xdr:cNvGraphicFramePr/>
              </xdr:nvGraphicFramePr>
              <xdr:xfrm>
                <a:off x="20583525" y="6626225"/>
                <a:ext cx="4772025" cy="2787650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3"/>
                </a:graphicData>
              </a:graphic>
            </xdr:graphicFrame>
            <xdr:cxnSp macro="">
              <xdr:nvCxnSpPr>
                <xdr:cNvPr id="10" name="Straight Connector 9"/>
                <xdr:cNvCxnSpPr/>
              </xdr:nvCxnSpPr>
              <xdr:spPr>
                <a:xfrm flipV="1">
                  <a:off x="21078825" y="8041211"/>
                  <a:ext cx="4111625" cy="7877"/>
                </a:xfrm>
                <a:prstGeom prst="line">
                  <a:avLst/>
                </a:prstGeom>
                <a:ln w="9525" cap="flat" cmpd="sng" algn="ctr">
                  <a:solidFill>
                    <a:schemeClr val="accent1"/>
                  </a:solidFill>
                  <a:prstDash val="dash"/>
                  <a:round/>
                  <a:headEnd type="none" w="med" len="med"/>
                  <a:tailEnd type="none" w="med" len="med"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16" name="TextBox 15"/>
              <xdr:cNvSpPr txBox="1"/>
            </xdr:nvSpPr>
            <xdr:spPr>
              <a:xfrm>
                <a:off x="21221700" y="6867525"/>
                <a:ext cx="390525" cy="2095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100"/>
                  <a:t>**</a:t>
                </a:r>
              </a:p>
            </xdr:txBody>
          </xdr:sp>
        </xdr:grpSp>
        <xdr:sp macro="" textlink="">
          <xdr:nvSpPr>
            <xdr:cNvPr id="18" name="TextBox 17"/>
            <xdr:cNvSpPr txBox="1"/>
          </xdr:nvSpPr>
          <xdr:spPr>
            <a:xfrm>
              <a:off x="23336250" y="7010400"/>
              <a:ext cx="257175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*</a:t>
              </a:r>
            </a:p>
          </xdr:txBody>
        </xdr:sp>
      </xdr:grpSp>
      <xdr:sp macro="" textlink="">
        <xdr:nvSpPr>
          <xdr:cNvPr id="20" name="TextBox 19"/>
          <xdr:cNvSpPr txBox="1"/>
        </xdr:nvSpPr>
        <xdr:spPr>
          <a:xfrm>
            <a:off x="11982450" y="6543675"/>
            <a:ext cx="351062" cy="3456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 b="1"/>
              <a:t>A</a:t>
            </a:r>
          </a:p>
        </xdr:txBody>
      </xdr:sp>
      <xdr:sp macro="" textlink="">
        <xdr:nvSpPr>
          <xdr:cNvPr id="21" name="TextBox 20"/>
          <xdr:cNvSpPr txBox="1"/>
        </xdr:nvSpPr>
        <xdr:spPr>
          <a:xfrm>
            <a:off x="16335375" y="6543675"/>
            <a:ext cx="351062" cy="3456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 b="1"/>
              <a:t>B</a:t>
            </a:r>
          </a:p>
        </xdr:txBody>
      </xdr:sp>
      <xdr:sp macro="" textlink="">
        <xdr:nvSpPr>
          <xdr:cNvPr id="22" name="TextBox 21"/>
          <xdr:cNvSpPr txBox="1"/>
        </xdr:nvSpPr>
        <xdr:spPr>
          <a:xfrm>
            <a:off x="20802600" y="6543675"/>
            <a:ext cx="351062" cy="3456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 b="1"/>
              <a:t>C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3-27%20Numbers%20for%20Dosimetry%20HOPO%20only%20(cleaned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3-27%20Numbers%20for%20Dosimetry%20DOTA%20only%20(clean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225 Dose 200 nCi R power"/>
      <sheetName val="Ac227 Dose 1 nCi R power"/>
      <sheetName val="Comparison"/>
      <sheetName val="All Figures"/>
      <sheetName val="localization"/>
    </sheetNames>
    <sheetDataSet>
      <sheetData sheetId="0">
        <row r="26">
          <cell r="E26" t="str">
            <v>Blood</v>
          </cell>
        </row>
      </sheetData>
      <sheetData sheetId="1">
        <row r="33">
          <cell r="E33" t="str">
            <v>Blood</v>
          </cell>
        </row>
      </sheetData>
      <sheetData sheetId="2"/>
      <sheetData sheetId="3"/>
      <sheetData sheetId="4">
        <row r="25">
          <cell r="F25" t="str">
            <v>Blood</v>
          </cell>
          <cell r="G25" t="str">
            <v>Thymus</v>
          </cell>
          <cell r="H25" t="str">
            <v>Heart</v>
          </cell>
          <cell r="I25" t="str">
            <v>Lungs</v>
          </cell>
          <cell r="J25" t="str">
            <v>Kidneys</v>
          </cell>
          <cell r="K25" t="str">
            <v>Spleen</v>
          </cell>
          <cell r="L25" t="str">
            <v>Liver</v>
          </cell>
          <cell r="M25" t="str">
            <v>ART</v>
          </cell>
          <cell r="N25" t="str">
            <v>Carcass</v>
          </cell>
        </row>
        <row r="26">
          <cell r="E26" t="str">
            <v>1 hr</v>
          </cell>
          <cell r="F26">
            <v>3.0187420719777887</v>
          </cell>
          <cell r="G26">
            <v>1.0990014672504622</v>
          </cell>
          <cell r="H26">
            <v>3.4930002412348986</v>
          </cell>
          <cell r="I26">
            <v>1.9975897043124562</v>
          </cell>
          <cell r="J26">
            <v>0.98733973842421274</v>
          </cell>
          <cell r="K26">
            <v>0.53015543359325834</v>
          </cell>
          <cell r="L26">
            <v>1.5186361939061144</v>
          </cell>
          <cell r="M26">
            <v>0.12995276087172464</v>
          </cell>
          <cell r="N26">
            <v>1.2962554124208592</v>
          </cell>
          <cell r="S26">
            <v>0.29982882230809488</v>
          </cell>
          <cell r="T26">
            <v>0.53201274551958411</v>
          </cell>
          <cell r="U26">
            <v>1.069865661684771</v>
          </cell>
          <cell r="V26">
            <v>0.66910959959137084</v>
          </cell>
          <cell r="W26">
            <v>0.22904950175193242</v>
          </cell>
          <cell r="X26">
            <v>0.15713834730490384</v>
          </cell>
          <cell r="Y26">
            <v>0.21014821767690928</v>
          </cell>
          <cell r="Z26">
            <v>5.512364949578169E-2</v>
          </cell>
          <cell r="AA26">
            <v>0.27681000977620757</v>
          </cell>
        </row>
        <row r="27">
          <cell r="E27" t="str">
            <v>4 hr</v>
          </cell>
          <cell r="F27">
            <v>1.6730359534577972</v>
          </cell>
          <cell r="G27">
            <v>0.58032863226281273</v>
          </cell>
          <cell r="H27">
            <v>2.7183383748334506</v>
          </cell>
          <cell r="I27">
            <v>2.3960993886618711</v>
          </cell>
          <cell r="J27">
            <v>1.4544574431386856</v>
          </cell>
          <cell r="K27">
            <v>0.22964569018155268</v>
          </cell>
          <cell r="L27">
            <v>1.669604683100911</v>
          </cell>
          <cell r="M27">
            <v>0.14674888924142238</v>
          </cell>
          <cell r="N27">
            <v>0.94293459422884152</v>
          </cell>
          <cell r="S27">
            <v>1.1043611575469816</v>
          </cell>
          <cell r="T27">
            <v>0.31069216588390713</v>
          </cell>
          <cell r="U27">
            <v>0.32258479444403204</v>
          </cell>
          <cell r="V27">
            <v>0.89267667014667307</v>
          </cell>
          <cell r="W27">
            <v>0.35421388382723512</v>
          </cell>
          <cell r="X27">
            <v>8.4263718738577367E-2</v>
          </cell>
          <cell r="Y27">
            <v>0.39372982539698714</v>
          </cell>
          <cell r="Z27">
            <v>9.0112818690595606E-2</v>
          </cell>
          <cell r="AA27">
            <v>0.17994195138190447</v>
          </cell>
        </row>
        <row r="28">
          <cell r="E28" t="str">
            <v>1 day</v>
          </cell>
          <cell r="F28">
            <v>2.8954463091027453E-2</v>
          </cell>
          <cell r="G28">
            <v>0.27365300505740264</v>
          </cell>
          <cell r="H28">
            <v>1.9080114423927128</v>
          </cell>
          <cell r="I28">
            <v>1.9312738773019715</v>
          </cell>
          <cell r="J28">
            <v>0.96344064848635547</v>
          </cell>
          <cell r="K28">
            <v>0.23961261022691724</v>
          </cell>
          <cell r="L28">
            <v>1.4907051697423557</v>
          </cell>
          <cell r="M28">
            <v>1.0536333136286546</v>
          </cell>
          <cell r="N28">
            <v>0.95197449584585969</v>
          </cell>
          <cell r="S28">
            <v>5.0396164348434053E-2</v>
          </cell>
          <cell r="T28">
            <v>0.22811246330876364</v>
          </cell>
          <cell r="U28">
            <v>0.4774012613794183</v>
          </cell>
          <cell r="V28">
            <v>0.6273318039958129</v>
          </cell>
          <cell r="W28">
            <v>0.15663530612717363</v>
          </cell>
          <cell r="X28">
            <v>2.9733849051549795E-2</v>
          </cell>
          <cell r="Y28">
            <v>0.14373369689001678</v>
          </cell>
          <cell r="Z28">
            <v>0.83052962336969305</v>
          </cell>
          <cell r="AA28">
            <v>9.5455348107397781E-2</v>
          </cell>
        </row>
        <row r="29">
          <cell r="E29" t="str">
            <v>6 day</v>
          </cell>
          <cell r="F29">
            <v>0.2065582337365722</v>
          </cell>
          <cell r="G29">
            <v>0.29942480156253354</v>
          </cell>
          <cell r="H29">
            <v>1.3317389961936767</v>
          </cell>
          <cell r="I29">
            <v>1.3472379298604826</v>
          </cell>
          <cell r="J29">
            <v>0.91337050379401186</v>
          </cell>
          <cell r="K29">
            <v>0.29852492607090386</v>
          </cell>
          <cell r="L29">
            <v>1.3022641796089125</v>
          </cell>
          <cell r="M29">
            <v>0.6739511285126808</v>
          </cell>
          <cell r="N29">
            <v>0.8774093866450976</v>
          </cell>
          <cell r="S29">
            <v>0.42222139413838178</v>
          </cell>
          <cell r="T29">
            <v>7.6942576346392094E-2</v>
          </cell>
          <cell r="U29">
            <v>0.31286076106160399</v>
          </cell>
          <cell r="V29">
            <v>0.58543511875392829</v>
          </cell>
          <cell r="W29">
            <v>0.18555904185050667</v>
          </cell>
          <cell r="X29">
            <v>0.13050614438197991</v>
          </cell>
          <cell r="Y29">
            <v>0.41949871829299606</v>
          </cell>
          <cell r="Z29">
            <v>0.31808658096647541</v>
          </cell>
          <cell r="AA29">
            <v>0.21256257414384599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225 Dose 200 nCi R power"/>
      <sheetName val="Ac227 Dose 1 nCi R power"/>
      <sheetName val="Comparison"/>
      <sheetName val="_xltb_storage_"/>
      <sheetName val="All Figures"/>
      <sheetName val="localization"/>
    </sheetNames>
    <sheetDataSet>
      <sheetData sheetId="0"/>
      <sheetData sheetId="1"/>
      <sheetData sheetId="2"/>
      <sheetData sheetId="3"/>
      <sheetData sheetId="4"/>
      <sheetData sheetId="5">
        <row r="25">
          <cell r="F25" t="str">
            <v>Blood</v>
          </cell>
          <cell r="G25" t="str">
            <v>Thymus</v>
          </cell>
          <cell r="H25" t="str">
            <v>Heart</v>
          </cell>
          <cell r="I25" t="str">
            <v>Lungs</v>
          </cell>
          <cell r="J25" t="str">
            <v>Kidneys</v>
          </cell>
          <cell r="K25" t="str">
            <v>Spleen</v>
          </cell>
          <cell r="L25" t="str">
            <v>Liver</v>
          </cell>
          <cell r="M25" t="str">
            <v>ART</v>
          </cell>
          <cell r="N25" t="str">
            <v>Carcass</v>
          </cell>
        </row>
        <row r="26">
          <cell r="E26" t="str">
            <v>1 hr</v>
          </cell>
          <cell r="F26">
            <v>0.13106386576377713</v>
          </cell>
          <cell r="G26">
            <v>0.17891380265390677</v>
          </cell>
          <cell r="H26">
            <v>0.2534212916156523</v>
          </cell>
          <cell r="I26">
            <v>0.26997434048625629</v>
          </cell>
          <cell r="J26">
            <v>0.27293427070411019</v>
          </cell>
          <cell r="K26">
            <v>0.12918477163740075</v>
          </cell>
          <cell r="L26">
            <v>0.22047171824353151</v>
          </cell>
          <cell r="M26">
            <v>0.61177437821979097</v>
          </cell>
          <cell r="N26">
            <v>0.28093256574683728</v>
          </cell>
          <cell r="S26">
            <v>5.0025003880298215E-2</v>
          </cell>
          <cell r="T26">
            <v>9.4321860311054509E-2</v>
          </cell>
          <cell r="U26">
            <v>6.4540168634212983E-2</v>
          </cell>
          <cell r="V26">
            <v>7.8040960497046008E-2</v>
          </cell>
          <cell r="W26">
            <v>1.8606049342237915E-2</v>
          </cell>
          <cell r="X26">
            <v>2.9399059789786849E-2</v>
          </cell>
          <cell r="Y26">
            <v>2.5749192781003113E-2</v>
          </cell>
          <cell r="Z26">
            <v>0.27781801328085004</v>
          </cell>
          <cell r="AA26">
            <v>5.560145999435917E-2</v>
          </cell>
        </row>
        <row r="27">
          <cell r="E27" t="str">
            <v>4 hr</v>
          </cell>
          <cell r="F27">
            <v>0</v>
          </cell>
          <cell r="G27">
            <v>0.17778893410190708</v>
          </cell>
          <cell r="H27">
            <v>0.22173957097519992</v>
          </cell>
          <cell r="I27">
            <v>0.30409233479422143</v>
          </cell>
          <cell r="J27">
            <v>0.36484577011362262</v>
          </cell>
          <cell r="K27">
            <v>5.3864058864656096E-2</v>
          </cell>
          <cell r="L27">
            <v>0.25599937233798575</v>
          </cell>
          <cell r="M27">
            <v>0.4866839399617568</v>
          </cell>
          <cell r="N27">
            <v>0.12933908161054847</v>
          </cell>
          <cell r="S27" t="e">
            <v>#DIV/0!</v>
          </cell>
          <cell r="T27">
            <v>7.7162017652330564E-2</v>
          </cell>
          <cell r="U27">
            <v>5.6317731871332877E-2</v>
          </cell>
          <cell r="V27">
            <v>7.0808469247433684E-2</v>
          </cell>
          <cell r="W27">
            <v>0.16096622643765104</v>
          </cell>
          <cell r="X27">
            <v>1.5827479165505295E-2</v>
          </cell>
          <cell r="Y27">
            <v>3.7629458617909436E-2</v>
          </cell>
          <cell r="Z27">
            <v>0.150701308893298</v>
          </cell>
          <cell r="AA27">
            <v>2.1176248167731272E-2</v>
          </cell>
        </row>
        <row r="28">
          <cell r="E28" t="str">
            <v>1 day</v>
          </cell>
          <cell r="F28">
            <v>0</v>
          </cell>
          <cell r="G28">
            <v>7.2296041865618534E-3</v>
          </cell>
          <cell r="H28">
            <v>0.18144192948771212</v>
          </cell>
          <cell r="I28">
            <v>0.18434682863804758</v>
          </cell>
          <cell r="J28">
            <v>0.36048820411860116</v>
          </cell>
          <cell r="K28">
            <v>5.918783745223969E-2</v>
          </cell>
          <cell r="L28">
            <v>0.14950574998009294</v>
          </cell>
          <cell r="M28">
            <v>0.7018898066305963</v>
          </cell>
          <cell r="N28">
            <v>8.8123521870653462E-2</v>
          </cell>
          <cell r="S28" t="e">
            <v>#DIV/0!</v>
          </cell>
          <cell r="T28">
            <v>6.9735162071250514E-3</v>
          </cell>
          <cell r="U28">
            <v>0.11087935093573603</v>
          </cell>
          <cell r="V28">
            <v>0.13614467163561711</v>
          </cell>
          <cell r="W28">
            <v>0.1676392942055259</v>
          </cell>
          <cell r="X28">
            <v>1.6579218262018143E-2</v>
          </cell>
          <cell r="Y28">
            <v>2.7122750986322799E-2</v>
          </cell>
          <cell r="Z28">
            <v>0.31154790311475922</v>
          </cell>
          <cell r="AA28">
            <v>2.1624783371581656E-2</v>
          </cell>
        </row>
        <row r="29">
          <cell r="E29" t="str">
            <v>6 day</v>
          </cell>
          <cell r="F29">
            <v>0</v>
          </cell>
          <cell r="G29">
            <v>9.6835946693899763E-2</v>
          </cell>
          <cell r="H29">
            <v>0.57017767288678944</v>
          </cell>
          <cell r="I29">
            <v>0.21863246869340056</v>
          </cell>
          <cell r="J29">
            <v>0.26432820374133886</v>
          </cell>
          <cell r="K29">
            <v>6.5261248053983395E-2</v>
          </cell>
          <cell r="L29">
            <v>0.12998583228935409</v>
          </cell>
          <cell r="M29">
            <v>0.44107069403931504</v>
          </cell>
          <cell r="N29">
            <v>4.4129064690727242E-2</v>
          </cell>
          <cell r="S29" t="e">
            <v>#DIV/0!</v>
          </cell>
          <cell r="T29">
            <v>0.12218242255731833</v>
          </cell>
          <cell r="U29">
            <v>0.15478575229984887</v>
          </cell>
          <cell r="V29">
            <v>0.24912317693076083</v>
          </cell>
          <cell r="W29">
            <v>5.3725621311509826E-2</v>
          </cell>
          <cell r="X29">
            <v>5.215015313339913E-2</v>
          </cell>
          <cell r="Y29">
            <v>3.453180555692946E-2</v>
          </cell>
          <cell r="Z29">
            <v>0.10713776011046793</v>
          </cell>
          <cell r="AA29">
            <v>9.4817627636700451E-3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 tint="0.39997558519241921"/>
  </sheetPr>
  <dimension ref="A1:CW568"/>
  <sheetViews>
    <sheetView topLeftCell="BB526" zoomScaleNormal="100" zoomScalePageLayoutView="110" workbookViewId="0">
      <selection activeCell="AT568" sqref="AT568"/>
    </sheetView>
  </sheetViews>
  <sheetFormatPr defaultColWidth="8.875" defaultRowHeight="11.25"/>
  <cols>
    <col min="1" max="3" width="18.125" style="32" customWidth="1"/>
    <col min="4" max="4" width="24.125" style="32" bestFit="1" customWidth="1"/>
    <col min="5" max="16" width="7.625" style="32" customWidth="1"/>
    <col min="17" max="17" width="9.125" style="32" bestFit="1" customWidth="1"/>
    <col min="18" max="19" width="8.875" style="32"/>
    <col min="20" max="24" width="7.625" style="32" customWidth="1"/>
    <col min="25" max="25" width="8.875" style="32"/>
    <col min="26" max="26" width="9" style="32" customWidth="1"/>
    <col min="27" max="28" width="8.875" style="32"/>
    <col min="29" max="29" width="9.125" style="32" bestFit="1" customWidth="1"/>
    <col min="30" max="16384" width="8.875" style="32"/>
  </cols>
  <sheetData>
    <row r="1" spans="1:21">
      <c r="A1" s="54">
        <v>43551</v>
      </c>
      <c r="D1" s="81" t="s">
        <v>73</v>
      </c>
      <c r="E1" s="77"/>
      <c r="F1" s="89"/>
      <c r="I1" s="43" t="s">
        <v>67</v>
      </c>
    </row>
    <row r="2" spans="1:21" ht="12">
      <c r="A2" s="43" t="s">
        <v>50</v>
      </c>
      <c r="B2" s="55"/>
      <c r="C2" s="55"/>
      <c r="D2" s="90">
        <v>5.0000000000000001E-3</v>
      </c>
      <c r="E2" s="91" t="s">
        <v>55</v>
      </c>
      <c r="F2" s="79"/>
      <c r="I2" s="32" t="s">
        <v>68</v>
      </c>
      <c r="J2" s="32" t="s">
        <v>69</v>
      </c>
    </row>
    <row r="3" spans="1:21" ht="12">
      <c r="A3" s="43"/>
      <c r="B3" s="43"/>
      <c r="C3" s="55"/>
      <c r="D3" s="92">
        <v>200</v>
      </c>
      <c r="E3" s="91" t="s">
        <v>64</v>
      </c>
      <c r="F3" s="79"/>
      <c r="G3" s="4"/>
      <c r="H3" s="4"/>
      <c r="I3" s="32" t="s">
        <v>70</v>
      </c>
      <c r="J3" s="32" t="s">
        <v>74</v>
      </c>
      <c r="L3" s="4"/>
      <c r="M3" s="4"/>
      <c r="N3" s="4"/>
    </row>
    <row r="4" spans="1:21" ht="12.75" thickBot="1">
      <c r="C4" s="55"/>
      <c r="D4" s="93">
        <f>D3*D2</f>
        <v>1</v>
      </c>
      <c r="E4" s="94" t="s">
        <v>65</v>
      </c>
      <c r="F4" s="80"/>
      <c r="G4" s="56"/>
      <c r="H4" s="56"/>
      <c r="I4" s="32" t="s">
        <v>71</v>
      </c>
      <c r="L4" s="56"/>
      <c r="M4" s="56"/>
      <c r="N4" s="56"/>
    </row>
    <row r="5" spans="1:21" ht="12">
      <c r="C5" s="55"/>
      <c r="G5" s="56"/>
      <c r="H5" s="56"/>
      <c r="M5" s="56"/>
      <c r="N5" s="56"/>
    </row>
    <row r="6" spans="1:21" ht="12">
      <c r="C6" s="55"/>
      <c r="G6" s="56"/>
      <c r="H6" s="56"/>
      <c r="I6" s="43" t="s">
        <v>72</v>
      </c>
      <c r="L6" s="56"/>
      <c r="M6" s="56"/>
      <c r="N6" s="56"/>
    </row>
    <row r="7" spans="1:21" ht="12">
      <c r="C7" s="55"/>
      <c r="G7" s="56"/>
      <c r="H7" s="100" t="s">
        <v>31</v>
      </c>
      <c r="I7" s="101" t="s">
        <v>102</v>
      </c>
      <c r="J7" s="101"/>
      <c r="K7" s="101"/>
      <c r="L7" s="101"/>
      <c r="M7" s="101"/>
      <c r="N7" s="100"/>
      <c r="O7" s="101"/>
      <c r="P7" s="101"/>
    </row>
    <row r="8" spans="1:21" ht="12">
      <c r="G8" s="56"/>
      <c r="H8" s="103" t="s">
        <v>32</v>
      </c>
      <c r="I8" s="51" t="s">
        <v>101</v>
      </c>
      <c r="J8" s="51"/>
      <c r="K8" s="51"/>
      <c r="L8" s="103"/>
      <c r="M8" s="103"/>
      <c r="N8" s="103"/>
      <c r="O8" s="51"/>
      <c r="P8" s="51"/>
      <c r="Q8" s="51"/>
      <c r="R8" s="51"/>
      <c r="S8" s="51"/>
      <c r="T8" s="51"/>
      <c r="U8" s="51"/>
    </row>
    <row r="9" spans="1:21" ht="12">
      <c r="D9" s="58"/>
      <c r="F9" s="56"/>
      <c r="G9" s="56"/>
      <c r="H9" s="104" t="s">
        <v>33</v>
      </c>
      <c r="I9" s="98" t="s">
        <v>100</v>
      </c>
      <c r="J9" s="98"/>
      <c r="K9" s="98"/>
      <c r="L9" s="104"/>
      <c r="M9" s="56"/>
      <c r="N9" s="56"/>
    </row>
    <row r="10" spans="1:21" ht="12">
      <c r="D10" s="58"/>
      <c r="F10" s="56"/>
      <c r="G10" s="56"/>
      <c r="H10" s="56" t="s">
        <v>46</v>
      </c>
      <c r="I10" s="32" t="s">
        <v>76</v>
      </c>
      <c r="L10" s="56"/>
      <c r="M10" s="56"/>
      <c r="N10" s="56"/>
    </row>
    <row r="11" spans="1:21" ht="12">
      <c r="D11" s="58"/>
      <c r="F11" s="56"/>
      <c r="G11" s="56"/>
      <c r="H11" s="56" t="s">
        <v>75</v>
      </c>
      <c r="I11" s="32" t="s">
        <v>77</v>
      </c>
      <c r="K11" s="32" t="s">
        <v>49</v>
      </c>
      <c r="L11" s="56"/>
      <c r="M11" s="56"/>
      <c r="N11" s="56"/>
    </row>
    <row r="12" spans="1:21" ht="12">
      <c r="A12" s="43" t="s">
        <v>108</v>
      </c>
      <c r="D12" s="58"/>
      <c r="F12" s="56"/>
      <c r="G12" s="56"/>
    </row>
    <row r="13" spans="1:21" ht="12">
      <c r="A13" s="32" t="s">
        <v>109</v>
      </c>
      <c r="D13" s="58"/>
      <c r="F13" s="56"/>
      <c r="G13" s="56"/>
    </row>
    <row r="14" spans="1:21" ht="12">
      <c r="A14" s="32" t="s">
        <v>110</v>
      </c>
      <c r="D14" s="58"/>
      <c r="F14" s="56"/>
      <c r="G14" s="56"/>
    </row>
    <row r="15" spans="1:21" ht="12">
      <c r="A15" s="32" t="s">
        <v>111</v>
      </c>
      <c r="D15" s="58"/>
      <c r="F15" s="56"/>
      <c r="G15" s="56"/>
    </row>
    <row r="16" spans="1:21" ht="12">
      <c r="A16" s="32" t="s">
        <v>112</v>
      </c>
      <c r="D16" s="58"/>
      <c r="F16" s="56"/>
      <c r="G16" s="56"/>
      <c r="H16" s="56"/>
      <c r="N16" s="56"/>
    </row>
    <row r="17" spans="1:29" ht="12">
      <c r="A17" s="32" t="s">
        <v>113</v>
      </c>
      <c r="D17" s="55"/>
      <c r="E17" s="55"/>
      <c r="G17" s="56"/>
      <c r="H17" s="56"/>
      <c r="N17" s="56"/>
    </row>
    <row r="18" spans="1:29" ht="12">
      <c r="A18" s="32" t="s">
        <v>114</v>
      </c>
      <c r="D18" s="59"/>
      <c r="E18" s="65"/>
      <c r="F18" s="4"/>
      <c r="G18" s="56"/>
      <c r="H18" s="56"/>
      <c r="N18" s="56"/>
    </row>
    <row r="19" spans="1:29" ht="12">
      <c r="A19" s="32" t="s">
        <v>115</v>
      </c>
      <c r="D19" s="57"/>
      <c r="F19" s="56"/>
      <c r="G19" s="56"/>
      <c r="H19" s="56"/>
      <c r="L19" s="56"/>
      <c r="M19" s="56"/>
      <c r="N19" s="56"/>
    </row>
    <row r="20" spans="1:29" ht="12">
      <c r="A20" s="32" t="s">
        <v>116</v>
      </c>
      <c r="D20" s="57"/>
      <c r="F20" s="56"/>
      <c r="G20" s="56"/>
      <c r="H20" s="56"/>
      <c r="L20" s="56"/>
      <c r="M20" s="56"/>
      <c r="N20" s="56"/>
    </row>
    <row r="21" spans="1:29" ht="12">
      <c r="A21" s="32" t="s">
        <v>117</v>
      </c>
      <c r="D21" s="58"/>
      <c r="F21" s="56"/>
      <c r="G21" s="56"/>
      <c r="H21" s="56"/>
      <c r="L21" s="56"/>
      <c r="M21" s="56"/>
      <c r="N21" s="56"/>
    </row>
    <row r="22" spans="1:29" ht="12">
      <c r="A22" s="32" t="s">
        <v>118</v>
      </c>
      <c r="D22" s="58"/>
      <c r="F22" s="56"/>
      <c r="G22" s="56"/>
      <c r="H22" s="56"/>
      <c r="L22" s="56"/>
      <c r="M22" s="56"/>
      <c r="N22" s="56"/>
    </row>
    <row r="23" spans="1:29" ht="12">
      <c r="D23" s="58"/>
      <c r="F23" s="56"/>
      <c r="G23" s="56"/>
      <c r="H23" s="56"/>
      <c r="L23" s="56"/>
      <c r="M23" s="56"/>
      <c r="N23" s="56"/>
    </row>
    <row r="24" spans="1:29" ht="12">
      <c r="D24" s="58"/>
      <c r="F24" s="56"/>
      <c r="G24" s="56"/>
      <c r="H24" s="56"/>
      <c r="L24" s="56"/>
      <c r="M24" s="56"/>
      <c r="N24" s="56"/>
    </row>
    <row r="25" spans="1:29" s="26" customFormat="1" ht="12.75" thickBot="1">
      <c r="D25" s="25" t="s">
        <v>107</v>
      </c>
      <c r="E25" s="25" t="s">
        <v>0</v>
      </c>
      <c r="R25" s="25" t="s">
        <v>1</v>
      </c>
    </row>
    <row r="26" spans="1:29" s="27" customFormat="1" ht="12.75" thickBot="1">
      <c r="D26" s="1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3" t="s">
        <v>11</v>
      </c>
      <c r="N26" s="3" t="s">
        <v>12</v>
      </c>
      <c r="O26" s="4"/>
      <c r="P26" s="4"/>
      <c r="R26" s="5" t="str">
        <f t="shared" ref="R26:AA26" si="0">E26</f>
        <v>Blood</v>
      </c>
      <c r="S26" s="2" t="str">
        <f t="shared" si="0"/>
        <v>Thymus</v>
      </c>
      <c r="T26" s="2" t="str">
        <f t="shared" si="0"/>
        <v>Heart</v>
      </c>
      <c r="U26" s="2" t="str">
        <f t="shared" si="0"/>
        <v>Lungs</v>
      </c>
      <c r="V26" s="2" t="str">
        <f t="shared" si="0"/>
        <v>Kidneys</v>
      </c>
      <c r="W26" s="2" t="str">
        <f t="shared" si="0"/>
        <v>Spleen</v>
      </c>
      <c r="X26" s="2" t="str">
        <f t="shared" si="0"/>
        <v>Liver</v>
      </c>
      <c r="Y26" s="2" t="str">
        <f t="shared" si="0"/>
        <v>ART</v>
      </c>
      <c r="Z26" s="3" t="str">
        <f t="shared" si="0"/>
        <v>Carcass</v>
      </c>
      <c r="AA26" s="3" t="str">
        <f t="shared" si="0"/>
        <v>Tumor</v>
      </c>
      <c r="AB26" s="4"/>
      <c r="AC26" s="4"/>
    </row>
    <row r="27" spans="1:29" s="28" customFormat="1" ht="12">
      <c r="D27" s="6" t="s">
        <v>124</v>
      </c>
      <c r="E27" s="7">
        <v>0.24728396362008861</v>
      </c>
      <c r="F27" s="7">
        <v>0.17120158689234088</v>
      </c>
      <c r="G27" s="7">
        <v>9.5882593715484243E-2</v>
      </c>
      <c r="H27" s="7">
        <v>0.13319939096603825</v>
      </c>
      <c r="I27" s="7">
        <v>0.14128432884323658</v>
      </c>
      <c r="J27" s="7">
        <v>0.66241115937962214</v>
      </c>
      <c r="K27" s="7">
        <v>0.18258713377699565</v>
      </c>
      <c r="L27" s="7">
        <v>1.5560484277461173E-2</v>
      </c>
      <c r="M27" s="8">
        <v>3.1078773695020392E-2</v>
      </c>
      <c r="N27" s="8">
        <v>2.599155520449048E-2</v>
      </c>
      <c r="O27" s="9"/>
      <c r="P27" s="9"/>
      <c r="R27" s="10">
        <v>6.3206231783778828E-3</v>
      </c>
      <c r="S27" s="7">
        <v>8.2887355374242688E-2</v>
      </c>
      <c r="T27" s="7">
        <v>1.9025152490887078E-2</v>
      </c>
      <c r="U27" s="7">
        <v>6.6308524475320691E-3</v>
      </c>
      <c r="V27" s="7">
        <v>1.7676016557306898E-2</v>
      </c>
      <c r="W27" s="7">
        <v>9.5415916725951525E-2</v>
      </c>
      <c r="X27" s="7">
        <v>1.4336310994206385E-2</v>
      </c>
      <c r="Y27" s="7">
        <v>3.7184602537309705E-3</v>
      </c>
      <c r="Z27" s="8">
        <v>4.1001872362094764E-3</v>
      </c>
      <c r="AA27" s="8">
        <v>4.1440168098122351E-4</v>
      </c>
      <c r="AB27" s="9"/>
      <c r="AC27" s="9"/>
    </row>
    <row r="28" spans="1:29" s="28" customFormat="1" ht="12">
      <c r="D28" s="11" t="s">
        <v>125</v>
      </c>
      <c r="E28" s="12">
        <v>0.18576359844897938</v>
      </c>
      <c r="F28" s="12">
        <v>0.13244121646523122</v>
      </c>
      <c r="G28" s="12">
        <v>7.0529360688530759E-2</v>
      </c>
      <c r="H28" s="12">
        <v>0.10943499243405426</v>
      </c>
      <c r="I28" s="12">
        <v>0.1150791283785972</v>
      </c>
      <c r="J28" s="12">
        <v>0.950094676212491</v>
      </c>
      <c r="K28" s="12">
        <v>0.23194329188891202</v>
      </c>
      <c r="L28" s="12">
        <v>2.7765465183039198E-2</v>
      </c>
      <c r="M28" s="13">
        <v>2.9325760628353348E-2</v>
      </c>
      <c r="N28" s="13">
        <v>7.2469365492985743E-2</v>
      </c>
      <c r="O28" s="9"/>
      <c r="P28" s="9"/>
      <c r="R28" s="14">
        <v>7.3450167169899133E-2</v>
      </c>
      <c r="S28" s="12">
        <v>0.10783666899808435</v>
      </c>
      <c r="T28" s="12">
        <v>1.5995071486821447E-2</v>
      </c>
      <c r="U28" s="12">
        <v>3.738149625897777E-2</v>
      </c>
      <c r="V28" s="12">
        <v>1.8214234808381375E-2</v>
      </c>
      <c r="W28" s="12">
        <v>0.33082992950847112</v>
      </c>
      <c r="X28" s="12">
        <v>8.9466328997952857E-2</v>
      </c>
      <c r="Y28" s="12">
        <v>2.68095843950856E-3</v>
      </c>
      <c r="Z28" s="13">
        <v>2.3282175308166455E-3</v>
      </c>
      <c r="AA28" s="13">
        <v>1.101811480499091E-2</v>
      </c>
      <c r="AB28" s="9"/>
      <c r="AC28" s="9"/>
    </row>
    <row r="29" spans="1:29" s="28" customFormat="1" ht="12">
      <c r="D29" s="29" t="s">
        <v>126</v>
      </c>
      <c r="E29" s="12">
        <v>2.4184417272278897E-2</v>
      </c>
      <c r="F29" s="12">
        <v>3.7746107797647713E-2</v>
      </c>
      <c r="G29" s="12">
        <v>4.0226943397849463E-2</v>
      </c>
      <c r="H29" s="12">
        <v>0.10203156504942061</v>
      </c>
      <c r="I29" s="12">
        <v>0.12428149674750384</v>
      </c>
      <c r="J29" s="12">
        <v>1.189876600609598</v>
      </c>
      <c r="K29" s="12">
        <v>0.28241241029932385</v>
      </c>
      <c r="L29" s="12">
        <v>2.9426596537105092E-2</v>
      </c>
      <c r="M29" s="13">
        <v>3.0685297878156607E-2</v>
      </c>
      <c r="N29" s="15" t="e">
        <v>#DIV/0!</v>
      </c>
      <c r="O29" s="9"/>
      <c r="P29" s="9"/>
      <c r="R29" s="14">
        <v>1.0455616598239126E-2</v>
      </c>
      <c r="S29" s="12">
        <v>8.9898697217162312E-3</v>
      </c>
      <c r="T29" s="12">
        <v>6.3692001755114884E-3</v>
      </c>
      <c r="U29" s="12">
        <v>5.3240581936660751E-2</v>
      </c>
      <c r="V29" s="12">
        <v>3.305578268937117E-2</v>
      </c>
      <c r="W29" s="12">
        <v>0.60439332598569828</v>
      </c>
      <c r="X29" s="12">
        <v>1.1559565101671599E-2</v>
      </c>
      <c r="Y29" s="12">
        <v>2.7634001411107338E-3</v>
      </c>
      <c r="Z29" s="13">
        <v>1.844937252234554E-3</v>
      </c>
      <c r="AA29" s="15" t="e">
        <v>#DIV/0!</v>
      </c>
      <c r="AB29" s="9"/>
      <c r="AC29" s="9"/>
    </row>
    <row r="30" spans="1:29" s="28" customFormat="1" ht="12">
      <c r="D30" s="29" t="s">
        <v>127</v>
      </c>
      <c r="E30" s="12">
        <v>1.649755258889077E-3</v>
      </c>
      <c r="F30" s="12">
        <v>3.1525287663286515E-2</v>
      </c>
      <c r="G30" s="12">
        <v>1.8623709703158124E-2</v>
      </c>
      <c r="H30" s="12">
        <v>1.5480260205877991E-2</v>
      </c>
      <c r="I30" s="12">
        <v>3.4534003910843131E-2</v>
      </c>
      <c r="J30" s="12">
        <v>1.7969905614935406</v>
      </c>
      <c r="K30" s="12">
        <v>0.22767421709539626</v>
      </c>
      <c r="L30" s="12">
        <v>1.4818959361045528E-2</v>
      </c>
      <c r="M30" s="13">
        <v>2.0586001678718008E-2</v>
      </c>
      <c r="N30" s="13">
        <v>8.6905012805742518E-2</v>
      </c>
      <c r="O30" s="9"/>
      <c r="P30" s="9"/>
      <c r="R30" s="14">
        <v>1.9810891078242326E-4</v>
      </c>
      <c r="S30" s="12">
        <v>6.1290564546493068E-3</v>
      </c>
      <c r="T30" s="12">
        <v>8.6716221275765486E-3</v>
      </c>
      <c r="U30" s="12">
        <v>1.814400959409399E-3</v>
      </c>
      <c r="V30" s="12">
        <v>1.8074715192118039E-3</v>
      </c>
      <c r="W30" s="12">
        <v>0.91145819076704671</v>
      </c>
      <c r="X30" s="12">
        <v>2.0433301834136889E-2</v>
      </c>
      <c r="Y30" s="12">
        <v>1.8082770616924455E-3</v>
      </c>
      <c r="Z30" s="13">
        <v>3.2726262334493701E-4</v>
      </c>
      <c r="AA30" s="13">
        <v>6.715922175872259E-2</v>
      </c>
      <c r="AB30" s="9"/>
      <c r="AC30" s="9"/>
    </row>
    <row r="31" spans="1:29" s="28" customFormat="1" ht="12.75" thickBot="1">
      <c r="D31" s="30" t="s">
        <v>128</v>
      </c>
      <c r="E31" s="16">
        <v>6.8052596874755057E-4</v>
      </c>
      <c r="F31" s="16">
        <v>1.5890627323728753E-2</v>
      </c>
      <c r="G31" s="16">
        <v>2.0914648883886805E-2</v>
      </c>
      <c r="H31" s="16">
        <v>2.5118111616447319E-2</v>
      </c>
      <c r="I31" s="16">
        <v>3.0348438988576171E-2</v>
      </c>
      <c r="J31" s="16">
        <v>1.7564076541956004</v>
      </c>
      <c r="K31" s="16">
        <v>0.25474437995585547</v>
      </c>
      <c r="L31" s="16">
        <v>1.4298343429443453E-2</v>
      </c>
      <c r="M31" s="17">
        <v>2.072069845947316E-2</v>
      </c>
      <c r="N31" s="17">
        <v>6.9432800914612527E-2</v>
      </c>
      <c r="O31" s="9"/>
      <c r="P31" s="9"/>
      <c r="R31" s="18">
        <v>2.0556536772992399E-4</v>
      </c>
      <c r="S31" s="16">
        <v>1.3647930191114982E-3</v>
      </c>
      <c r="T31" s="16">
        <v>4.5122162635794563E-3</v>
      </c>
      <c r="U31" s="16">
        <v>8.6112768101533448E-3</v>
      </c>
      <c r="V31" s="16">
        <v>6.2424438536633946E-3</v>
      </c>
      <c r="W31" s="16">
        <v>0.66152846315599911</v>
      </c>
      <c r="X31" s="16">
        <v>1.961910178707197E-2</v>
      </c>
      <c r="Y31" s="16">
        <v>1.3014366473000512E-3</v>
      </c>
      <c r="Z31" s="17">
        <v>1.5153137222676278E-3</v>
      </c>
      <c r="AA31" s="17">
        <v>2.4297683790140526E-2</v>
      </c>
      <c r="AB31" s="9"/>
      <c r="AC31" s="9"/>
    </row>
    <row r="32" spans="1:29" s="27" customFormat="1" ht="12.75" thickBot="1">
      <c r="E32" s="27" t="s">
        <v>13</v>
      </c>
      <c r="N32" s="31"/>
      <c r="O32" s="31"/>
      <c r="P32" s="31"/>
      <c r="R32" s="25" t="s">
        <v>1</v>
      </c>
      <c r="AB32" s="31"/>
      <c r="AC32" s="31"/>
    </row>
    <row r="33" spans="2:29" s="27" customFormat="1" ht="12.75" thickBot="1">
      <c r="D33" s="19" t="str">
        <f t="shared" ref="D33:N33" si="1">D26</f>
        <v>Group</v>
      </c>
      <c r="E33" s="20" t="str">
        <f t="shared" si="1"/>
        <v>Blood</v>
      </c>
      <c r="F33" s="20" t="str">
        <f t="shared" si="1"/>
        <v>Thymus</v>
      </c>
      <c r="G33" s="20" t="str">
        <f t="shared" si="1"/>
        <v>Heart</v>
      </c>
      <c r="H33" s="20" t="str">
        <f t="shared" si="1"/>
        <v>Lungs</v>
      </c>
      <c r="I33" s="20" t="str">
        <f t="shared" si="1"/>
        <v>Kidneys</v>
      </c>
      <c r="J33" s="20" t="str">
        <f t="shared" si="1"/>
        <v>Spleen</v>
      </c>
      <c r="K33" s="20" t="str">
        <f t="shared" si="1"/>
        <v>Liver</v>
      </c>
      <c r="L33" s="20" t="str">
        <f t="shared" si="1"/>
        <v>ART</v>
      </c>
      <c r="M33" s="21" t="str">
        <f t="shared" si="1"/>
        <v>Carcass</v>
      </c>
      <c r="N33" s="21" t="str">
        <f t="shared" si="1"/>
        <v>Tumor</v>
      </c>
      <c r="O33" s="22"/>
      <c r="P33" s="22"/>
      <c r="R33" s="23" t="str">
        <f t="shared" ref="R33:AA33" si="2">R26</f>
        <v>Blood</v>
      </c>
      <c r="S33" s="20" t="str">
        <f t="shared" si="2"/>
        <v>Thymus</v>
      </c>
      <c r="T33" s="20" t="str">
        <f t="shared" si="2"/>
        <v>Heart</v>
      </c>
      <c r="U33" s="20" t="str">
        <f t="shared" si="2"/>
        <v>Lungs</v>
      </c>
      <c r="V33" s="20" t="str">
        <f t="shared" si="2"/>
        <v>Kidneys</v>
      </c>
      <c r="W33" s="20" t="str">
        <f t="shared" si="2"/>
        <v>Spleen</v>
      </c>
      <c r="X33" s="20" t="str">
        <f t="shared" si="2"/>
        <v>Liver</v>
      </c>
      <c r="Y33" s="20" t="str">
        <f t="shared" si="2"/>
        <v>ART</v>
      </c>
      <c r="Z33" s="21" t="str">
        <f t="shared" si="2"/>
        <v>Carcass</v>
      </c>
      <c r="AA33" s="21" t="str">
        <f t="shared" si="2"/>
        <v>Tumor</v>
      </c>
      <c r="AB33" s="22"/>
      <c r="AC33" s="22"/>
    </row>
    <row r="34" spans="2:29" s="27" customFormat="1" ht="12">
      <c r="D34" s="33" t="str">
        <f>D27</f>
        <v>DOTA-Tras-Ac-225 @ 1 h</v>
      </c>
      <c r="E34" s="34">
        <f t="shared" ref="E34:N34" si="3">E27*$D$3</f>
        <v>49.456792724017724</v>
      </c>
      <c r="F34" s="34">
        <f t="shared" si="3"/>
        <v>34.240317378468177</v>
      </c>
      <c r="G34" s="34">
        <f t="shared" si="3"/>
        <v>19.17651874309685</v>
      </c>
      <c r="H34" s="34">
        <f t="shared" si="3"/>
        <v>26.63987819320765</v>
      </c>
      <c r="I34" s="34">
        <f t="shared" si="3"/>
        <v>28.256865768647316</v>
      </c>
      <c r="J34" s="34">
        <f t="shared" si="3"/>
        <v>132.48223187592444</v>
      </c>
      <c r="K34" s="34">
        <f t="shared" si="3"/>
        <v>36.517426755399129</v>
      </c>
      <c r="L34" s="34">
        <f t="shared" si="3"/>
        <v>3.1120968554922346</v>
      </c>
      <c r="M34" s="34">
        <f t="shared" si="3"/>
        <v>6.2157547390040788</v>
      </c>
      <c r="N34" s="34">
        <f t="shared" si="3"/>
        <v>5.1983110408980959</v>
      </c>
      <c r="O34" s="35"/>
      <c r="P34" s="35"/>
      <c r="Q34" s="36"/>
      <c r="R34" s="37">
        <f>R27*$D$3</f>
        <v>1.2641246356755766</v>
      </c>
      <c r="S34" s="37">
        <f t="shared" ref="S34:AA34" si="4">S27*$D$3</f>
        <v>16.577471074848539</v>
      </c>
      <c r="T34" s="37">
        <f t="shared" si="4"/>
        <v>3.8050304981774157</v>
      </c>
      <c r="U34" s="37">
        <f t="shared" si="4"/>
        <v>1.3261704895064139</v>
      </c>
      <c r="V34" s="37">
        <f t="shared" si="4"/>
        <v>3.5352033114613794</v>
      </c>
      <c r="W34" s="37">
        <f t="shared" si="4"/>
        <v>19.083183345190307</v>
      </c>
      <c r="X34" s="37">
        <f t="shared" si="4"/>
        <v>2.867262198841277</v>
      </c>
      <c r="Y34" s="37">
        <f t="shared" si="4"/>
        <v>0.74369205074619416</v>
      </c>
      <c r="Z34" s="37">
        <f t="shared" si="4"/>
        <v>0.82003744724189531</v>
      </c>
      <c r="AA34" s="37">
        <f t="shared" si="4"/>
        <v>8.28803361962447E-2</v>
      </c>
      <c r="AB34" s="24"/>
      <c r="AC34" s="24"/>
    </row>
    <row r="35" spans="2:29" s="27" customFormat="1" ht="12">
      <c r="D35" s="38" t="str">
        <f>D28</f>
        <v>DOTA-Tras-Ac-225 @ 4 h</v>
      </c>
      <c r="E35" s="34">
        <f t="shared" ref="E35:N35" si="5">E28*$D$3</f>
        <v>37.152719689795873</v>
      </c>
      <c r="F35" s="34">
        <f t="shared" si="5"/>
        <v>26.488243293046242</v>
      </c>
      <c r="G35" s="34">
        <f t="shared" si="5"/>
        <v>14.105872137706152</v>
      </c>
      <c r="H35" s="34">
        <f t="shared" si="5"/>
        <v>21.886998486810853</v>
      </c>
      <c r="I35" s="34">
        <f t="shared" si="5"/>
        <v>23.015825675719441</v>
      </c>
      <c r="J35" s="34">
        <f t="shared" si="5"/>
        <v>190.0189352424982</v>
      </c>
      <c r="K35" s="34">
        <f t="shared" si="5"/>
        <v>46.388658377782406</v>
      </c>
      <c r="L35" s="34">
        <f t="shared" si="5"/>
        <v>5.5530930366078399</v>
      </c>
      <c r="M35" s="34">
        <f t="shared" si="5"/>
        <v>5.8651521256706696</v>
      </c>
      <c r="N35" s="34">
        <f t="shared" si="5"/>
        <v>14.493873098597149</v>
      </c>
      <c r="O35" s="35"/>
      <c r="P35" s="35"/>
      <c r="Q35" s="36"/>
      <c r="R35" s="37">
        <f t="shared" ref="R35:AA35" si="6">R28*$D$3</f>
        <v>14.690033433979826</v>
      </c>
      <c r="S35" s="37">
        <f t="shared" si="6"/>
        <v>21.567333799616868</v>
      </c>
      <c r="T35" s="37">
        <f t="shared" si="6"/>
        <v>3.1990142973642897</v>
      </c>
      <c r="U35" s="37">
        <f t="shared" si="6"/>
        <v>7.4762992517955542</v>
      </c>
      <c r="V35" s="37">
        <f t="shared" si="6"/>
        <v>3.6428469616762751</v>
      </c>
      <c r="W35" s="37">
        <f t="shared" si="6"/>
        <v>66.165985901694228</v>
      </c>
      <c r="X35" s="37">
        <f t="shared" si="6"/>
        <v>17.893265799590573</v>
      </c>
      <c r="Y35" s="37">
        <f t="shared" si="6"/>
        <v>0.53619168790171201</v>
      </c>
      <c r="Z35" s="37">
        <f t="shared" si="6"/>
        <v>0.46564350616332911</v>
      </c>
      <c r="AA35" s="37">
        <f t="shared" si="6"/>
        <v>2.2036229609981821</v>
      </c>
      <c r="AB35" s="24"/>
      <c r="AC35" s="24"/>
    </row>
    <row r="36" spans="2:29" s="27" customFormat="1" ht="12">
      <c r="D36" s="39" t="str">
        <f>D29</f>
        <v>DOTA-Tras-Ac-225 @ 1 d</v>
      </c>
      <c r="E36" s="34">
        <f t="shared" ref="E36:N36" si="7">E29*$D$3</f>
        <v>4.8368834544557791</v>
      </c>
      <c r="F36" s="34">
        <f t="shared" si="7"/>
        <v>7.5492215595295429</v>
      </c>
      <c r="G36" s="34">
        <f t="shared" si="7"/>
        <v>8.0453886795698928</v>
      </c>
      <c r="H36" s="34">
        <f t="shared" si="7"/>
        <v>20.406313009884123</v>
      </c>
      <c r="I36" s="34">
        <f t="shared" si="7"/>
        <v>24.85629934950077</v>
      </c>
      <c r="J36" s="34">
        <f t="shared" si="7"/>
        <v>237.97532012191959</v>
      </c>
      <c r="K36" s="34">
        <f t="shared" si="7"/>
        <v>56.482482059864772</v>
      </c>
      <c r="L36" s="34">
        <f t="shared" si="7"/>
        <v>5.8853193074210184</v>
      </c>
      <c r="M36" s="34">
        <f t="shared" si="7"/>
        <v>6.1370595756313211</v>
      </c>
      <c r="N36" s="34" t="e">
        <f t="shared" si="7"/>
        <v>#DIV/0!</v>
      </c>
      <c r="O36" s="35"/>
      <c r="P36" s="35"/>
      <c r="Q36" s="36"/>
      <c r="R36" s="37">
        <f t="shared" ref="R36:AA36" si="8">R29*$D$3</f>
        <v>2.0911233196478252</v>
      </c>
      <c r="S36" s="37">
        <f t="shared" si="8"/>
        <v>1.7979739443432463</v>
      </c>
      <c r="T36" s="37">
        <f t="shared" si="8"/>
        <v>1.2738400351022976</v>
      </c>
      <c r="U36" s="37">
        <f t="shared" si="8"/>
        <v>10.64811638733215</v>
      </c>
      <c r="V36" s="37">
        <f t="shared" si="8"/>
        <v>6.6111565378742343</v>
      </c>
      <c r="W36" s="37">
        <f t="shared" si="8"/>
        <v>120.87866519713965</v>
      </c>
      <c r="X36" s="37">
        <f t="shared" si="8"/>
        <v>2.3119130203343197</v>
      </c>
      <c r="Y36" s="37">
        <f t="shared" si="8"/>
        <v>0.55268002822214679</v>
      </c>
      <c r="Z36" s="37">
        <f t="shared" si="8"/>
        <v>0.36898745044691084</v>
      </c>
      <c r="AA36" s="37" t="e">
        <f t="shared" si="8"/>
        <v>#DIV/0!</v>
      </c>
      <c r="AB36" s="24"/>
      <c r="AC36" s="24"/>
    </row>
    <row r="37" spans="2:29" s="27" customFormat="1" ht="12">
      <c r="B37" s="32"/>
      <c r="D37" s="39" t="str">
        <f>D30</f>
        <v>DOTA-Tras-Ac-225 @ 6 d</v>
      </c>
      <c r="E37" s="34">
        <f t="shared" ref="E37:N37" si="9">E30*$D$3</f>
        <v>0.32995105177781542</v>
      </c>
      <c r="F37" s="34">
        <f t="shared" si="9"/>
        <v>6.3050575326573028</v>
      </c>
      <c r="G37" s="34">
        <f t="shared" si="9"/>
        <v>3.7247419406316249</v>
      </c>
      <c r="H37" s="34">
        <f t="shared" si="9"/>
        <v>3.0960520411755983</v>
      </c>
      <c r="I37" s="34">
        <f t="shared" si="9"/>
        <v>6.9068007821686264</v>
      </c>
      <c r="J37" s="34">
        <f t="shared" si="9"/>
        <v>359.39811229870816</v>
      </c>
      <c r="K37" s="34">
        <f t="shared" si="9"/>
        <v>45.534843419079252</v>
      </c>
      <c r="L37" s="34">
        <f t="shared" si="9"/>
        <v>2.9637918722091054</v>
      </c>
      <c r="M37" s="34">
        <f t="shared" si="9"/>
        <v>4.1172003357436013</v>
      </c>
      <c r="N37" s="34">
        <f t="shared" si="9"/>
        <v>17.381002561148502</v>
      </c>
      <c r="O37" s="35"/>
      <c r="P37" s="35"/>
      <c r="Q37" s="36"/>
      <c r="R37" s="37">
        <f t="shared" ref="R37:AA37" si="10">R30*$D$3</f>
        <v>3.9621782156484653E-2</v>
      </c>
      <c r="S37" s="37">
        <f t="shared" si="10"/>
        <v>1.2258112909298613</v>
      </c>
      <c r="T37" s="37">
        <f t="shared" si="10"/>
        <v>1.7343244255153096</v>
      </c>
      <c r="U37" s="37">
        <f t="shared" si="10"/>
        <v>0.36288019188187981</v>
      </c>
      <c r="V37" s="37">
        <f t="shared" si="10"/>
        <v>0.36149430384236081</v>
      </c>
      <c r="W37" s="37">
        <f t="shared" si="10"/>
        <v>182.29163815340934</v>
      </c>
      <c r="X37" s="37">
        <f t="shared" si="10"/>
        <v>4.0866603668273775</v>
      </c>
      <c r="Y37" s="37">
        <f t="shared" si="10"/>
        <v>0.36165541233848908</v>
      </c>
      <c r="Z37" s="37">
        <f t="shared" si="10"/>
        <v>6.5452524668987405E-2</v>
      </c>
      <c r="AA37" s="37">
        <f t="shared" si="10"/>
        <v>13.431844351744518</v>
      </c>
      <c r="AB37" s="24"/>
      <c r="AC37" s="24"/>
    </row>
    <row r="38" spans="2:29" s="27" customFormat="1" ht="12.75" thickBot="1">
      <c r="B38" s="32"/>
      <c r="D38" s="40" t="str">
        <f>D31</f>
        <v>DOTA-Tras-Ac-225 @ 10 d</v>
      </c>
      <c r="E38" s="34">
        <f t="shared" ref="E38:N38" si="11">E31*$D$3</f>
        <v>0.13610519374951011</v>
      </c>
      <c r="F38" s="34">
        <f t="shared" si="11"/>
        <v>3.1781254647457504</v>
      </c>
      <c r="G38" s="34">
        <f t="shared" si="11"/>
        <v>4.1829297767773612</v>
      </c>
      <c r="H38" s="34">
        <f t="shared" si="11"/>
        <v>5.0236223232894641</v>
      </c>
      <c r="I38" s="34">
        <f t="shared" si="11"/>
        <v>6.0696877977152344</v>
      </c>
      <c r="J38" s="34">
        <f t="shared" si="11"/>
        <v>351.28153083912008</v>
      </c>
      <c r="K38" s="34">
        <f t="shared" si="11"/>
        <v>50.948875991171093</v>
      </c>
      <c r="L38" s="34">
        <f t="shared" si="11"/>
        <v>2.8596686858886904</v>
      </c>
      <c r="M38" s="34">
        <f t="shared" si="11"/>
        <v>4.1441396918946323</v>
      </c>
      <c r="N38" s="34">
        <f t="shared" si="11"/>
        <v>13.886560182922505</v>
      </c>
      <c r="O38" s="35"/>
      <c r="P38" s="35"/>
      <c r="Q38" s="36"/>
      <c r="R38" s="37">
        <f t="shared" ref="R38:AA38" si="12">R31*$D$3</f>
        <v>4.1113073545984799E-2</v>
      </c>
      <c r="S38" s="37">
        <f t="shared" si="12"/>
        <v>0.27295860382229964</v>
      </c>
      <c r="T38" s="37">
        <f t="shared" si="12"/>
        <v>0.90244325271589121</v>
      </c>
      <c r="U38" s="37">
        <f t="shared" si="12"/>
        <v>1.7222553620306689</v>
      </c>
      <c r="V38" s="37">
        <f t="shared" si="12"/>
        <v>1.2484887707326788</v>
      </c>
      <c r="W38" s="37">
        <f t="shared" si="12"/>
        <v>132.30569263119983</v>
      </c>
      <c r="X38" s="37">
        <f t="shared" si="12"/>
        <v>3.9238203574143942</v>
      </c>
      <c r="Y38" s="37">
        <f t="shared" si="12"/>
        <v>0.26028732946001026</v>
      </c>
      <c r="Z38" s="37">
        <f t="shared" si="12"/>
        <v>0.30306274445352555</v>
      </c>
      <c r="AA38" s="37">
        <f t="shared" si="12"/>
        <v>4.8595367580281055</v>
      </c>
      <c r="AB38" s="24"/>
      <c r="AC38" s="24"/>
    </row>
    <row r="39" spans="2:29" s="27" customFormat="1" ht="12">
      <c r="B39" s="32"/>
    </row>
    <row r="40" spans="2:29" s="27" customFormat="1" ht="12"/>
    <row r="41" spans="2:29" s="27" customFormat="1" ht="12.75" thickBot="1"/>
    <row r="42" spans="2:29" s="27" customFormat="1" ht="12">
      <c r="AA42" s="68" t="s">
        <v>58</v>
      </c>
      <c r="AB42" s="71"/>
      <c r="AC42" s="69" t="s">
        <v>57</v>
      </c>
    </row>
    <row r="43" spans="2:29" s="27" customFormat="1" ht="12">
      <c r="AA43" s="72" t="s">
        <v>59</v>
      </c>
      <c r="AB43" s="70"/>
      <c r="AC43" s="73"/>
    </row>
    <row r="44" spans="2:29" s="27" customFormat="1" ht="12.75" thickBot="1">
      <c r="AA44" s="66" t="s">
        <v>60</v>
      </c>
      <c r="AB44" s="74"/>
      <c r="AC44" s="67"/>
    </row>
    <row r="45" spans="2:29" s="27" customFormat="1" ht="12"/>
    <row r="46" spans="2:29" s="27" customFormat="1" ht="12"/>
    <row r="47" spans="2:29" s="27" customFormat="1" ht="12"/>
    <row r="48" spans="2:29" s="27" customFormat="1" ht="12"/>
    <row r="49" spans="19:101" s="27" customFormat="1" ht="12"/>
    <row r="50" spans="19:101" s="27" customFormat="1" ht="12"/>
    <row r="51" spans="19:101" s="27" customFormat="1" ht="12"/>
    <row r="52" spans="19:101"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  <c r="BE52" s="75"/>
      <c r="BF52" s="75"/>
      <c r="BG52" s="75"/>
      <c r="BH52" s="75"/>
      <c r="BI52" s="75"/>
      <c r="BJ52" s="75"/>
      <c r="BK52" s="75"/>
      <c r="BL52" s="75"/>
      <c r="BM52" s="75"/>
      <c r="BN52" s="75"/>
      <c r="BO52" s="75"/>
      <c r="BP52" s="75"/>
      <c r="BQ52" s="75"/>
      <c r="BR52" s="75"/>
      <c r="BS52" s="75"/>
      <c r="BT52" s="75"/>
      <c r="BU52" s="75"/>
      <c r="BV52" s="75"/>
      <c r="BW52" s="75"/>
      <c r="BX52" s="75"/>
      <c r="BY52" s="75"/>
      <c r="BZ52" s="75"/>
      <c r="CA52" s="75"/>
      <c r="CB52" s="75"/>
      <c r="CC52" s="75"/>
      <c r="CD52" s="75"/>
      <c r="CE52" s="75"/>
      <c r="CF52" s="75"/>
      <c r="CG52" s="75"/>
      <c r="CH52" s="75"/>
      <c r="CI52" s="75"/>
      <c r="CJ52" s="75"/>
      <c r="CK52" s="75"/>
      <c r="CL52" s="75"/>
      <c r="CM52" s="75"/>
      <c r="CN52" s="75"/>
      <c r="CO52" s="75"/>
      <c r="CP52" s="75"/>
      <c r="CQ52" s="75"/>
      <c r="CR52" s="75"/>
      <c r="CS52" s="75"/>
      <c r="CT52" s="75"/>
      <c r="CU52" s="75"/>
      <c r="CV52" s="75"/>
      <c r="CW52" s="75"/>
    </row>
    <row r="57" spans="19:101" ht="12" thickBot="1"/>
    <row r="58" spans="19:101">
      <c r="S58" s="32">
        <f>28.13*400*2220</f>
        <v>24979440</v>
      </c>
      <c r="T58" s="32" t="s">
        <v>89</v>
      </c>
      <c r="Z58" s="81" t="s">
        <v>61</v>
      </c>
      <c r="AA58" s="82"/>
      <c r="AB58" s="82"/>
      <c r="AC58" s="78" t="s">
        <v>57</v>
      </c>
    </row>
    <row r="59" spans="19:101">
      <c r="S59" s="44">
        <f>S58/R192</f>
        <v>4.0018327459147712E-3</v>
      </c>
      <c r="T59" s="32" t="s">
        <v>90</v>
      </c>
      <c r="Z59" s="83" t="s">
        <v>62</v>
      </c>
      <c r="AA59" s="84"/>
      <c r="AB59" s="84"/>
      <c r="AC59" s="85"/>
    </row>
    <row r="60" spans="19:101" ht="12" thickBot="1">
      <c r="S60" s="44">
        <f>S59*60*24</f>
        <v>5.7626391541172701</v>
      </c>
      <c r="T60" s="32" t="s">
        <v>91</v>
      </c>
      <c r="Z60" s="86" t="s">
        <v>63</v>
      </c>
      <c r="AA60" s="87"/>
      <c r="AB60" s="87"/>
      <c r="AC60" s="88"/>
    </row>
    <row r="61" spans="19:101" ht="12">
      <c r="AB61" s="70"/>
      <c r="AC61" s="70"/>
    </row>
    <row r="75" spans="4:88">
      <c r="D75" s="32" t="s">
        <v>15</v>
      </c>
      <c r="P75" s="32" t="s">
        <v>17</v>
      </c>
      <c r="AB75" s="32" t="s">
        <v>16</v>
      </c>
    </row>
    <row r="76" spans="4:88">
      <c r="D76" s="32" t="s">
        <v>14</v>
      </c>
      <c r="E76" s="32" t="str">
        <f>E33</f>
        <v>Blood</v>
      </c>
      <c r="F76" s="32" t="str">
        <f t="shared" ref="F76:N77" si="13">F33</f>
        <v>Thymus</v>
      </c>
      <c r="G76" s="32" t="str">
        <f t="shared" si="13"/>
        <v>Heart</v>
      </c>
      <c r="H76" s="32" t="str">
        <f t="shared" si="13"/>
        <v>Lungs</v>
      </c>
      <c r="I76" s="32" t="str">
        <f t="shared" si="13"/>
        <v>Kidneys</v>
      </c>
      <c r="J76" s="32" t="str">
        <f t="shared" si="13"/>
        <v>Spleen</v>
      </c>
      <c r="K76" s="32" t="str">
        <f t="shared" si="13"/>
        <v>Liver</v>
      </c>
      <c r="L76" s="32" t="str">
        <f t="shared" si="13"/>
        <v>ART</v>
      </c>
      <c r="M76" s="32" t="str">
        <f t="shared" si="13"/>
        <v>Carcass</v>
      </c>
      <c r="N76" s="32" t="str">
        <f t="shared" si="13"/>
        <v>Tumor</v>
      </c>
      <c r="Q76" s="32" t="str">
        <f t="shared" ref="Q76:Z76" si="14">E76</f>
        <v>Blood</v>
      </c>
      <c r="R76" s="32" t="str">
        <f t="shared" si="14"/>
        <v>Thymus</v>
      </c>
      <c r="S76" s="32" t="str">
        <f t="shared" si="14"/>
        <v>Heart</v>
      </c>
      <c r="T76" s="32" t="str">
        <f t="shared" si="14"/>
        <v>Lungs</v>
      </c>
      <c r="U76" s="32" t="str">
        <f t="shared" si="14"/>
        <v>Kidneys</v>
      </c>
      <c r="V76" s="32" t="str">
        <f t="shared" si="14"/>
        <v>Spleen</v>
      </c>
      <c r="W76" s="32" t="str">
        <f t="shared" si="14"/>
        <v>Liver</v>
      </c>
      <c r="X76" s="32" t="str">
        <f t="shared" si="14"/>
        <v>ART</v>
      </c>
      <c r="Y76" s="32" t="str">
        <f t="shared" si="14"/>
        <v>Carcass</v>
      </c>
      <c r="Z76" s="32" t="str">
        <f t="shared" si="14"/>
        <v>Tumor</v>
      </c>
      <c r="AC76" s="32" t="str">
        <f t="shared" ref="AC76:AL76" si="15">Q76</f>
        <v>Blood</v>
      </c>
      <c r="AD76" s="32" t="str">
        <f t="shared" si="15"/>
        <v>Thymus</v>
      </c>
      <c r="AE76" s="32" t="str">
        <f t="shared" si="15"/>
        <v>Heart</v>
      </c>
      <c r="AF76" s="32" t="str">
        <f t="shared" si="15"/>
        <v>Lungs</v>
      </c>
      <c r="AG76" s="32" t="str">
        <f t="shared" si="15"/>
        <v>Kidneys</v>
      </c>
      <c r="AH76" s="32" t="str">
        <f t="shared" si="15"/>
        <v>Spleen</v>
      </c>
      <c r="AI76" s="32" t="str">
        <f t="shared" si="15"/>
        <v>Liver</v>
      </c>
      <c r="AJ76" s="32" t="str">
        <f t="shared" si="15"/>
        <v>ART</v>
      </c>
      <c r="AK76" s="32" t="str">
        <f t="shared" si="15"/>
        <v>Carcass</v>
      </c>
      <c r="AL76" s="32" t="str">
        <f t="shared" si="15"/>
        <v>Tumor</v>
      </c>
    </row>
    <row r="77" spans="4:88">
      <c r="D77" s="32">
        <f>1/24</f>
        <v>4.1666666666666664E-2</v>
      </c>
      <c r="E77" s="41">
        <f>E34</f>
        <v>49.456792724017724</v>
      </c>
      <c r="F77" s="41">
        <f t="shared" si="13"/>
        <v>34.240317378468177</v>
      </c>
      <c r="G77" s="41">
        <f t="shared" si="13"/>
        <v>19.17651874309685</v>
      </c>
      <c r="H77" s="41">
        <f t="shared" si="13"/>
        <v>26.63987819320765</v>
      </c>
      <c r="I77" s="41">
        <f t="shared" si="13"/>
        <v>28.256865768647316</v>
      </c>
      <c r="J77" s="41">
        <f t="shared" si="13"/>
        <v>132.48223187592444</v>
      </c>
      <c r="K77" s="41">
        <f t="shared" si="13"/>
        <v>36.517426755399129</v>
      </c>
      <c r="L77" s="41">
        <f t="shared" si="13"/>
        <v>3.1120968554922346</v>
      </c>
      <c r="M77" s="41">
        <f t="shared" si="13"/>
        <v>6.2157547390040788</v>
      </c>
      <c r="N77" s="41">
        <f t="shared" si="13"/>
        <v>5.1983110408980959</v>
      </c>
      <c r="Q77" s="41">
        <f>E77-R34</f>
        <v>48.192668088342145</v>
      </c>
      <c r="R77" s="41">
        <f t="shared" ref="Q77:Z81" si="16">F77-S34</f>
        <v>17.662846303619638</v>
      </c>
      <c r="S77" s="41">
        <f t="shared" si="16"/>
        <v>15.371488244919433</v>
      </c>
      <c r="T77" s="41">
        <f t="shared" si="16"/>
        <v>25.313707703701237</v>
      </c>
      <c r="U77" s="41">
        <f t="shared" si="16"/>
        <v>24.721662457185936</v>
      </c>
      <c r="V77" s="41">
        <f t="shared" si="16"/>
        <v>113.39904853073413</v>
      </c>
      <c r="W77" s="41">
        <f t="shared" si="16"/>
        <v>33.650164556557854</v>
      </c>
      <c r="X77" s="41">
        <f t="shared" si="16"/>
        <v>2.3684048047460404</v>
      </c>
      <c r="Y77" s="41">
        <f t="shared" si="16"/>
        <v>5.3957172917621836</v>
      </c>
      <c r="Z77" s="41">
        <f t="shared" si="16"/>
        <v>5.1154307047018515</v>
      </c>
      <c r="AC77" s="41">
        <f t="shared" ref="AC77:AL81" si="17">E77+R34</f>
        <v>50.720917359693303</v>
      </c>
      <c r="AD77" s="41">
        <f t="shared" si="17"/>
        <v>50.817788453316716</v>
      </c>
      <c r="AE77" s="41">
        <f t="shared" si="17"/>
        <v>22.981549241274266</v>
      </c>
      <c r="AF77" s="41">
        <f t="shared" si="17"/>
        <v>27.966048682714064</v>
      </c>
      <c r="AG77" s="41">
        <f t="shared" si="17"/>
        <v>31.792069080108696</v>
      </c>
      <c r="AH77" s="41">
        <f t="shared" si="17"/>
        <v>151.56541522111473</v>
      </c>
      <c r="AI77" s="41">
        <f t="shared" si="17"/>
        <v>39.384688954240403</v>
      </c>
      <c r="AJ77" s="41">
        <f t="shared" si="17"/>
        <v>3.8557889062384287</v>
      </c>
      <c r="AK77" s="41">
        <f t="shared" si="17"/>
        <v>7.035792186245974</v>
      </c>
      <c r="AL77" s="41">
        <f t="shared" si="17"/>
        <v>5.2811913770943404</v>
      </c>
    </row>
    <row r="78" spans="4:88">
      <c r="D78" s="32">
        <f>4/24</f>
        <v>0.16666666666666666</v>
      </c>
      <c r="E78" s="41">
        <f t="shared" ref="E78:N81" si="18">E35</f>
        <v>37.152719689795873</v>
      </c>
      <c r="F78" s="41">
        <f t="shared" si="18"/>
        <v>26.488243293046242</v>
      </c>
      <c r="G78" s="41">
        <f t="shared" si="18"/>
        <v>14.105872137706152</v>
      </c>
      <c r="H78" s="41">
        <f t="shared" si="18"/>
        <v>21.886998486810853</v>
      </c>
      <c r="I78" s="41">
        <f t="shared" si="18"/>
        <v>23.015825675719441</v>
      </c>
      <c r="J78" s="41">
        <f t="shared" si="18"/>
        <v>190.0189352424982</v>
      </c>
      <c r="K78" s="41">
        <f t="shared" si="18"/>
        <v>46.388658377782406</v>
      </c>
      <c r="L78" s="41">
        <f t="shared" si="18"/>
        <v>5.5530930366078399</v>
      </c>
      <c r="M78" s="41">
        <f t="shared" si="18"/>
        <v>5.8651521256706696</v>
      </c>
      <c r="N78" s="41">
        <f t="shared" si="18"/>
        <v>14.493873098597149</v>
      </c>
      <c r="Q78" s="41">
        <f t="shared" si="16"/>
        <v>22.462686255816045</v>
      </c>
      <c r="R78" s="41">
        <f t="shared" si="16"/>
        <v>4.9209094934293738</v>
      </c>
      <c r="S78" s="41">
        <f t="shared" si="16"/>
        <v>10.906857840341862</v>
      </c>
      <c r="T78" s="41">
        <f t="shared" si="16"/>
        <v>14.410699235015299</v>
      </c>
      <c r="U78" s="41">
        <f t="shared" si="16"/>
        <v>19.372978714043164</v>
      </c>
      <c r="V78" s="41">
        <f t="shared" si="16"/>
        <v>123.85294934080397</v>
      </c>
      <c r="W78" s="41">
        <f t="shared" si="16"/>
        <v>28.495392578191833</v>
      </c>
      <c r="X78" s="41">
        <f t="shared" si="16"/>
        <v>5.0169013487061278</v>
      </c>
      <c r="Y78" s="41">
        <f t="shared" si="16"/>
        <v>5.3995086195073405</v>
      </c>
      <c r="Z78" s="41">
        <f t="shared" si="16"/>
        <v>12.290250137598967</v>
      </c>
      <c r="AC78" s="41">
        <f t="shared" si="17"/>
        <v>51.842753123775701</v>
      </c>
      <c r="AD78" s="41">
        <f t="shared" si="17"/>
        <v>48.055577092663114</v>
      </c>
      <c r="AE78" s="41">
        <f t="shared" si="17"/>
        <v>17.304886435070443</v>
      </c>
      <c r="AF78" s="41">
        <f t="shared" si="17"/>
        <v>29.363297738606406</v>
      </c>
      <c r="AG78" s="41">
        <f t="shared" si="17"/>
        <v>26.658672637395718</v>
      </c>
      <c r="AH78" s="41">
        <f t="shared" si="17"/>
        <v>256.18492114419246</v>
      </c>
      <c r="AI78" s="41">
        <f t="shared" si="17"/>
        <v>64.281924177372986</v>
      </c>
      <c r="AJ78" s="41">
        <f t="shared" si="17"/>
        <v>6.089284724509552</v>
      </c>
      <c r="AK78" s="41">
        <f t="shared" si="17"/>
        <v>6.3307956318339986</v>
      </c>
      <c r="AL78" s="41">
        <f t="shared" si="17"/>
        <v>16.697496059595331</v>
      </c>
    </row>
    <row r="79" spans="4:88">
      <c r="D79" s="32">
        <f>24/24</f>
        <v>1</v>
      </c>
      <c r="E79" s="41">
        <f t="shared" si="18"/>
        <v>4.8368834544557791</v>
      </c>
      <c r="F79" s="41">
        <f t="shared" si="18"/>
        <v>7.5492215595295429</v>
      </c>
      <c r="G79" s="41">
        <f t="shared" si="18"/>
        <v>8.0453886795698928</v>
      </c>
      <c r="H79" s="41">
        <f t="shared" si="18"/>
        <v>20.406313009884123</v>
      </c>
      <c r="I79" s="41">
        <f t="shared" si="18"/>
        <v>24.85629934950077</v>
      </c>
      <c r="J79" s="41">
        <f t="shared" si="18"/>
        <v>237.97532012191959</v>
      </c>
      <c r="K79" s="41">
        <f t="shared" si="18"/>
        <v>56.482482059864772</v>
      </c>
      <c r="L79" s="41">
        <f t="shared" si="18"/>
        <v>5.8853193074210184</v>
      </c>
      <c r="M79" s="41">
        <f t="shared" si="18"/>
        <v>6.1370595756313211</v>
      </c>
      <c r="N79" s="41"/>
      <c r="Q79" s="41">
        <f t="shared" si="16"/>
        <v>2.7457601348079539</v>
      </c>
      <c r="R79" s="41">
        <f t="shared" si="16"/>
        <v>5.7512476151862968</v>
      </c>
      <c r="S79" s="41">
        <f t="shared" si="16"/>
        <v>6.771548644467595</v>
      </c>
      <c r="T79" s="41">
        <f t="shared" si="16"/>
        <v>9.7581966225519725</v>
      </c>
      <c r="U79" s="41">
        <f t="shared" si="16"/>
        <v>18.245142811626536</v>
      </c>
      <c r="V79" s="41">
        <f t="shared" si="16"/>
        <v>117.09665492477994</v>
      </c>
      <c r="W79" s="41">
        <f t="shared" si="16"/>
        <v>54.170569039530449</v>
      </c>
      <c r="X79" s="41">
        <f t="shared" si="16"/>
        <v>5.3326392791988715</v>
      </c>
      <c r="Y79" s="41">
        <f t="shared" si="16"/>
        <v>5.7680721251844105</v>
      </c>
      <c r="Z79" s="41" t="e">
        <f t="shared" si="16"/>
        <v>#DIV/0!</v>
      </c>
      <c r="AC79" s="41">
        <f t="shared" si="17"/>
        <v>6.9280067741036042</v>
      </c>
      <c r="AD79" s="41">
        <f t="shared" si="17"/>
        <v>9.3471955038727899</v>
      </c>
      <c r="AE79" s="41">
        <f t="shared" si="17"/>
        <v>9.3192287146721906</v>
      </c>
      <c r="AF79" s="41">
        <f t="shared" si="17"/>
        <v>31.054429397216275</v>
      </c>
      <c r="AG79" s="41">
        <f t="shared" si="17"/>
        <v>31.467455887375003</v>
      </c>
      <c r="AH79" s="41">
        <f t="shared" si="17"/>
        <v>358.85398531905923</v>
      </c>
      <c r="AI79" s="41">
        <f t="shared" si="17"/>
        <v>58.794395080199095</v>
      </c>
      <c r="AJ79" s="41">
        <f t="shared" si="17"/>
        <v>6.4379993356431653</v>
      </c>
      <c r="AK79" s="41">
        <f t="shared" si="17"/>
        <v>6.5060470260782317</v>
      </c>
      <c r="AL79" s="41" t="e">
        <f t="shared" si="17"/>
        <v>#DIV/0!</v>
      </c>
      <c r="CJ79" s="32" t="s">
        <v>23</v>
      </c>
    </row>
    <row r="80" spans="4:88">
      <c r="D80" s="32">
        <f>6*24/24</f>
        <v>6</v>
      </c>
      <c r="E80" s="41">
        <f t="shared" si="18"/>
        <v>0.32995105177781542</v>
      </c>
      <c r="F80" s="41">
        <f t="shared" si="18"/>
        <v>6.3050575326573028</v>
      </c>
      <c r="G80" s="41">
        <f t="shared" si="18"/>
        <v>3.7247419406316249</v>
      </c>
      <c r="H80" s="41">
        <f t="shared" si="18"/>
        <v>3.0960520411755983</v>
      </c>
      <c r="I80" s="41">
        <f t="shared" si="18"/>
        <v>6.9068007821686264</v>
      </c>
      <c r="J80" s="41">
        <f t="shared" si="18"/>
        <v>359.39811229870816</v>
      </c>
      <c r="K80" s="41">
        <f t="shared" si="18"/>
        <v>45.534843419079252</v>
      </c>
      <c r="L80" s="41">
        <f t="shared" si="18"/>
        <v>2.9637918722091054</v>
      </c>
      <c r="M80" s="41">
        <f t="shared" si="18"/>
        <v>4.1172003357436013</v>
      </c>
      <c r="N80" s="41">
        <f t="shared" si="18"/>
        <v>17.381002561148502</v>
      </c>
      <c r="Q80" s="41">
        <f t="shared" si="16"/>
        <v>0.29032926962133077</v>
      </c>
      <c r="R80" s="41">
        <f t="shared" si="16"/>
        <v>5.0792462417274411</v>
      </c>
      <c r="S80" s="41">
        <f t="shared" si="16"/>
        <v>1.9904175151163153</v>
      </c>
      <c r="T80" s="41">
        <f t="shared" si="16"/>
        <v>2.7331718492937185</v>
      </c>
      <c r="U80" s="41">
        <f t="shared" si="16"/>
        <v>6.5453064783262658</v>
      </c>
      <c r="V80" s="41">
        <f t="shared" si="16"/>
        <v>177.10647414529882</v>
      </c>
      <c r="W80" s="41">
        <f t="shared" si="16"/>
        <v>41.448183052251878</v>
      </c>
      <c r="X80" s="41">
        <f t="shared" si="16"/>
        <v>2.6021364598706165</v>
      </c>
      <c r="Y80" s="41">
        <f t="shared" si="16"/>
        <v>4.0517478110746143</v>
      </c>
      <c r="Z80" s="41">
        <f t="shared" si="16"/>
        <v>3.9491582094039845</v>
      </c>
      <c r="AC80" s="41">
        <f t="shared" si="17"/>
        <v>0.36957283393430007</v>
      </c>
      <c r="AD80" s="41">
        <f t="shared" si="17"/>
        <v>7.5308688235871646</v>
      </c>
      <c r="AE80" s="41">
        <f t="shared" si="17"/>
        <v>5.459066366146935</v>
      </c>
      <c r="AF80" s="41">
        <f t="shared" si="17"/>
        <v>3.4589322330574781</v>
      </c>
      <c r="AG80" s="41">
        <f t="shared" si="17"/>
        <v>7.2682950860109869</v>
      </c>
      <c r="AH80" s="41">
        <f t="shared" si="17"/>
        <v>541.68975045211755</v>
      </c>
      <c r="AI80" s="41">
        <f t="shared" si="17"/>
        <v>49.621503785906626</v>
      </c>
      <c r="AJ80" s="41">
        <f t="shared" si="17"/>
        <v>3.3254472845475944</v>
      </c>
      <c r="AK80" s="41">
        <f t="shared" si="17"/>
        <v>4.1826528604125883</v>
      </c>
      <c r="AL80" s="41">
        <f t="shared" si="17"/>
        <v>30.812846912893022</v>
      </c>
    </row>
    <row r="81" spans="2:46">
      <c r="D81" s="32">
        <v>10</v>
      </c>
      <c r="E81" s="41">
        <f t="shared" si="18"/>
        <v>0.13610519374951011</v>
      </c>
      <c r="F81" s="41">
        <f t="shared" si="18"/>
        <v>3.1781254647457504</v>
      </c>
      <c r="G81" s="41">
        <f t="shared" si="18"/>
        <v>4.1829297767773612</v>
      </c>
      <c r="H81" s="41">
        <f t="shared" si="18"/>
        <v>5.0236223232894641</v>
      </c>
      <c r="I81" s="41">
        <f t="shared" si="18"/>
        <v>6.0696877977152344</v>
      </c>
      <c r="J81" s="41">
        <f t="shared" si="18"/>
        <v>351.28153083912008</v>
      </c>
      <c r="K81" s="41">
        <f t="shared" si="18"/>
        <v>50.948875991171093</v>
      </c>
      <c r="L81" s="41">
        <f t="shared" si="18"/>
        <v>2.8596686858886904</v>
      </c>
      <c r="M81" s="41">
        <f t="shared" si="18"/>
        <v>4.1441396918946323</v>
      </c>
      <c r="N81" s="41">
        <f t="shared" si="18"/>
        <v>13.886560182922505</v>
      </c>
      <c r="Q81" s="41">
        <f t="shared" si="16"/>
        <v>9.4992120203525307E-2</v>
      </c>
      <c r="R81" s="41">
        <f t="shared" si="16"/>
        <v>2.9051668609234507</v>
      </c>
      <c r="S81" s="41">
        <f t="shared" si="16"/>
        <v>3.28048652406147</v>
      </c>
      <c r="T81" s="41">
        <f t="shared" si="16"/>
        <v>3.301366961258795</v>
      </c>
      <c r="U81" s="41">
        <f t="shared" si="16"/>
        <v>4.8211990269825558</v>
      </c>
      <c r="V81" s="41">
        <f t="shared" si="16"/>
        <v>218.97583820792025</v>
      </c>
      <c r="W81" s="41">
        <f t="shared" si="16"/>
        <v>47.025055633756701</v>
      </c>
      <c r="X81" s="41">
        <f t="shared" si="16"/>
        <v>2.5993813564286801</v>
      </c>
      <c r="Y81" s="41">
        <f t="shared" si="16"/>
        <v>3.8410769474411066</v>
      </c>
      <c r="Z81" s="41">
        <f t="shared" si="16"/>
        <v>9.0270234248943986</v>
      </c>
      <c r="AC81" s="41">
        <f t="shared" si="17"/>
        <v>0.17721826729549489</v>
      </c>
      <c r="AD81" s="41">
        <f t="shared" si="17"/>
        <v>3.4510840685680502</v>
      </c>
      <c r="AE81" s="41">
        <f t="shared" si="17"/>
        <v>5.0853730294932529</v>
      </c>
      <c r="AF81" s="41">
        <f t="shared" si="17"/>
        <v>6.7458776853201332</v>
      </c>
      <c r="AG81" s="41">
        <f t="shared" si="17"/>
        <v>7.318176568447913</v>
      </c>
      <c r="AH81" s="41">
        <f t="shared" si="17"/>
        <v>483.58722347031994</v>
      </c>
      <c r="AI81" s="41">
        <f t="shared" si="17"/>
        <v>54.872696348585485</v>
      </c>
      <c r="AJ81" s="41">
        <f t="shared" si="17"/>
        <v>3.1199560153487007</v>
      </c>
      <c r="AK81" s="41">
        <f t="shared" si="17"/>
        <v>4.4472024363481575</v>
      </c>
      <c r="AL81" s="41">
        <f t="shared" si="17"/>
        <v>18.746096940950611</v>
      </c>
    </row>
    <row r="83" spans="2:46">
      <c r="D83" s="32">
        <f>D77</f>
        <v>4.1666666666666664E-2</v>
      </c>
      <c r="N83" s="41">
        <f>N77</f>
        <v>5.1983110408980959</v>
      </c>
      <c r="Z83" s="41">
        <f>Z77</f>
        <v>5.1154307047018515</v>
      </c>
      <c r="AL83" s="41">
        <f>AL77</f>
        <v>5.2811913770943404</v>
      </c>
    </row>
    <row r="84" spans="2:46">
      <c r="D84" s="32">
        <f>D78</f>
        <v>0.16666666666666666</v>
      </c>
      <c r="N84" s="41">
        <f>N78</f>
        <v>14.493873098597149</v>
      </c>
      <c r="Z84" s="41">
        <f>Z78</f>
        <v>12.290250137598967</v>
      </c>
      <c r="AL84" s="41">
        <f>AL78</f>
        <v>16.697496059595331</v>
      </c>
    </row>
    <row r="85" spans="2:46">
      <c r="D85" s="32">
        <f>D80</f>
        <v>6</v>
      </c>
      <c r="N85" s="41">
        <f>N80</f>
        <v>17.381002561148502</v>
      </c>
      <c r="Z85" s="41">
        <f>Z80</f>
        <v>3.9491582094039845</v>
      </c>
      <c r="AL85" s="41">
        <f>AL80</f>
        <v>30.812846912893022</v>
      </c>
    </row>
    <row r="86" spans="2:46">
      <c r="D86" s="32">
        <f>D81</f>
        <v>10</v>
      </c>
      <c r="N86" s="41">
        <f>N81</f>
        <v>13.886560182922505</v>
      </c>
      <c r="Z86" s="41">
        <f>Z81</f>
        <v>9.0270234248943986</v>
      </c>
      <c r="AL86" s="41">
        <f>AL81</f>
        <v>18.746096940950611</v>
      </c>
    </row>
    <row r="89" spans="2:46" ht="12" thickBot="1"/>
    <row r="90" spans="2:46" ht="12" thickBot="1">
      <c r="B90" s="43"/>
      <c r="C90" s="32" t="s">
        <v>43</v>
      </c>
      <c r="D90" s="43" t="s">
        <v>42</v>
      </c>
      <c r="E90" s="50">
        <v>10000000</v>
      </c>
      <c r="F90" s="43" t="s">
        <v>56</v>
      </c>
    </row>
    <row r="91" spans="2:46">
      <c r="D91" s="51" t="s">
        <v>44</v>
      </c>
      <c r="F91" s="32" t="s">
        <v>66</v>
      </c>
    </row>
    <row r="96" spans="2:46">
      <c r="AO96" s="105" t="s">
        <v>82</v>
      </c>
      <c r="AP96" s="98"/>
      <c r="AQ96" s="98"/>
      <c r="AR96" s="98"/>
      <c r="AS96" s="98"/>
      <c r="AT96" s="98"/>
    </row>
    <row r="97" spans="1:46">
      <c r="AO97" s="105" t="s">
        <v>93</v>
      </c>
      <c r="AP97" s="98"/>
      <c r="AQ97" s="98"/>
      <c r="AR97" s="98"/>
      <c r="AS97" s="98"/>
      <c r="AT97" s="98"/>
    </row>
    <row r="98" spans="1:46">
      <c r="A98" s="43"/>
      <c r="D98" s="43" t="s">
        <v>19</v>
      </c>
      <c r="E98" s="32" t="s">
        <v>24</v>
      </c>
      <c r="P98" s="43" t="s">
        <v>36</v>
      </c>
      <c r="AB98" s="43" t="s">
        <v>35</v>
      </c>
      <c r="AO98" s="105" t="s">
        <v>83</v>
      </c>
      <c r="AP98" s="98"/>
      <c r="AQ98" s="98"/>
      <c r="AR98" s="98"/>
      <c r="AS98" s="98"/>
      <c r="AT98" s="98"/>
    </row>
    <row r="99" spans="1:46">
      <c r="Q99" s="32" t="s">
        <v>18</v>
      </c>
      <c r="AO99" s="98"/>
      <c r="AP99" s="98"/>
      <c r="AQ99" s="98"/>
      <c r="AR99" s="98"/>
      <c r="AS99" s="98"/>
      <c r="AT99" s="98"/>
    </row>
    <row r="100" spans="1:46">
      <c r="A100" s="101"/>
      <c r="B100" s="102" t="s">
        <v>81</v>
      </c>
      <c r="C100" s="43" t="s">
        <v>41</v>
      </c>
      <c r="E100" s="43" t="s">
        <v>21</v>
      </c>
      <c r="H100" s="43" t="s">
        <v>22</v>
      </c>
      <c r="Q100" s="32" t="s">
        <v>20</v>
      </c>
      <c r="AC100" s="43" t="s">
        <v>21</v>
      </c>
      <c r="AF100" s="43" t="s">
        <v>22</v>
      </c>
      <c r="AO100" s="98"/>
      <c r="AP100" s="98"/>
      <c r="AQ100" s="98"/>
      <c r="AR100" s="98"/>
      <c r="AS100" s="98"/>
      <c r="AT100" s="98"/>
    </row>
    <row r="101" spans="1:46">
      <c r="A101" s="102" t="s">
        <v>31</v>
      </c>
      <c r="B101" s="102" t="s">
        <v>39</v>
      </c>
      <c r="C101" s="43" t="s">
        <v>40</v>
      </c>
      <c r="D101" s="32" t="s">
        <v>14</v>
      </c>
      <c r="E101" s="32" t="str">
        <f t="shared" ref="E101:N101" si="19">E33</f>
        <v>Blood</v>
      </c>
      <c r="F101" s="32" t="str">
        <f t="shared" si="19"/>
        <v>Thymus</v>
      </c>
      <c r="G101" s="32" t="str">
        <f t="shared" si="19"/>
        <v>Heart</v>
      </c>
      <c r="H101" s="32" t="str">
        <f t="shared" si="19"/>
        <v>Lungs</v>
      </c>
      <c r="I101" s="32" t="str">
        <f t="shared" si="19"/>
        <v>Kidneys</v>
      </c>
      <c r="J101" s="32" t="str">
        <f t="shared" si="19"/>
        <v>Spleen</v>
      </c>
      <c r="K101" s="32" t="str">
        <f t="shared" si="19"/>
        <v>Liver</v>
      </c>
      <c r="L101" s="32" t="str">
        <f t="shared" si="19"/>
        <v>ART</v>
      </c>
      <c r="M101" s="32" t="str">
        <f t="shared" si="19"/>
        <v>Carcass</v>
      </c>
      <c r="N101" s="32" t="str">
        <f t="shared" si="19"/>
        <v>Tumor</v>
      </c>
      <c r="Q101" s="32" t="str">
        <f>Q76</f>
        <v>Blood</v>
      </c>
      <c r="R101" s="32" t="str">
        <f t="shared" ref="R101:Z101" si="20">R76</f>
        <v>Thymus</v>
      </c>
      <c r="S101" s="32" t="str">
        <f t="shared" si="20"/>
        <v>Heart</v>
      </c>
      <c r="T101" s="32" t="str">
        <f t="shared" si="20"/>
        <v>Lungs</v>
      </c>
      <c r="U101" s="32" t="str">
        <f t="shared" si="20"/>
        <v>Kidneys</v>
      </c>
      <c r="V101" s="32" t="str">
        <f t="shared" si="20"/>
        <v>Spleen</v>
      </c>
      <c r="W101" s="32" t="str">
        <f t="shared" si="20"/>
        <v>Liver</v>
      </c>
      <c r="X101" s="32" t="str">
        <f t="shared" si="20"/>
        <v>ART</v>
      </c>
      <c r="Y101" s="32" t="str">
        <f t="shared" si="20"/>
        <v>Carcass</v>
      </c>
      <c r="Z101" s="32" t="str">
        <f t="shared" si="20"/>
        <v>Tumor</v>
      </c>
      <c r="AC101" s="32" t="str">
        <f>AC76</f>
        <v>Blood</v>
      </c>
      <c r="AD101" s="32" t="str">
        <f t="shared" ref="AD101:AL101" si="21">AD76</f>
        <v>Thymus</v>
      </c>
      <c r="AE101" s="32" t="str">
        <f t="shared" si="21"/>
        <v>Heart</v>
      </c>
      <c r="AF101" s="32" t="str">
        <f t="shared" si="21"/>
        <v>Lungs</v>
      </c>
      <c r="AG101" s="32" t="str">
        <f t="shared" si="21"/>
        <v>Kidneys</v>
      </c>
      <c r="AH101" s="32" t="str">
        <f t="shared" si="21"/>
        <v>Spleen</v>
      </c>
      <c r="AI101" s="32" t="str">
        <f t="shared" si="21"/>
        <v>Liver</v>
      </c>
      <c r="AJ101" s="32" t="str">
        <f t="shared" si="21"/>
        <v>ART</v>
      </c>
      <c r="AK101" s="32" t="str">
        <f t="shared" si="21"/>
        <v>Carcass</v>
      </c>
      <c r="AL101" s="32" t="str">
        <f t="shared" si="21"/>
        <v>Tumor</v>
      </c>
      <c r="AO101" s="98" t="s">
        <v>79</v>
      </c>
      <c r="AP101" s="98" t="s">
        <v>96</v>
      </c>
      <c r="AQ101" s="98"/>
      <c r="AR101" s="98"/>
      <c r="AS101" s="98"/>
      <c r="AT101" s="98" t="s">
        <v>98</v>
      </c>
    </row>
    <row r="102" spans="1:46">
      <c r="B102" s="32">
        <v>0</v>
      </c>
      <c r="C102" s="32">
        <v>0</v>
      </c>
      <c r="D102" s="32">
        <v>0</v>
      </c>
      <c r="E102" s="32">
        <v>0</v>
      </c>
      <c r="F102" s="32">
        <v>0</v>
      </c>
      <c r="G102" s="32">
        <v>0</v>
      </c>
      <c r="H102" s="32">
        <v>0</v>
      </c>
      <c r="I102" s="32">
        <v>0</v>
      </c>
      <c r="J102" s="32">
        <v>0</v>
      </c>
      <c r="K102" s="32">
        <v>0</v>
      </c>
      <c r="L102" s="32">
        <v>0</v>
      </c>
      <c r="M102" s="32">
        <v>0</v>
      </c>
      <c r="N102" s="32">
        <v>0</v>
      </c>
      <c r="P102" s="32">
        <v>0</v>
      </c>
      <c r="Q102" s="32">
        <v>0</v>
      </c>
      <c r="R102" s="32">
        <v>0</v>
      </c>
      <c r="S102" s="32">
        <v>0</v>
      </c>
      <c r="T102" s="32">
        <v>0</v>
      </c>
      <c r="U102" s="32">
        <v>0</v>
      </c>
      <c r="V102" s="32">
        <v>0</v>
      </c>
      <c r="W102" s="32">
        <v>0</v>
      </c>
      <c r="X102" s="32">
        <v>0</v>
      </c>
      <c r="Y102" s="32">
        <v>0</v>
      </c>
      <c r="Z102" s="32">
        <v>0</v>
      </c>
      <c r="AB102" s="32">
        <v>0</v>
      </c>
      <c r="AC102" s="32">
        <v>0</v>
      </c>
      <c r="AD102" s="32">
        <v>0</v>
      </c>
      <c r="AE102" s="32">
        <v>0</v>
      </c>
      <c r="AF102" s="32">
        <v>0</v>
      </c>
      <c r="AG102" s="32">
        <v>0</v>
      </c>
      <c r="AH102" s="32">
        <v>0</v>
      </c>
      <c r="AI102" s="32">
        <v>0</v>
      </c>
      <c r="AJ102" s="32">
        <v>0</v>
      </c>
      <c r="AK102" s="32">
        <v>0</v>
      </c>
      <c r="AL102" s="32">
        <v>0</v>
      </c>
      <c r="AO102" s="32">
        <v>0</v>
      </c>
      <c r="AP102" s="32">
        <v>0</v>
      </c>
      <c r="AT102" s="32">
        <f>AP102/(60*24)</f>
        <v>0</v>
      </c>
    </row>
    <row r="103" spans="1:46">
      <c r="B103" s="32">
        <v>4.0618843288930879</v>
      </c>
      <c r="C103" s="96">
        <f t="shared" ref="C103:C150" si="22">B103/$B$150</f>
        <v>1.336877258264682</v>
      </c>
      <c r="D103" s="32">
        <f>$D$77</f>
        <v>4.1666666666666664E-2</v>
      </c>
      <c r="E103" s="32">
        <f>_xll.SRS1Splines.Functions25.OneWay_Spline($D$77:$D$81,$E$77:$E$81,D103)</f>
        <v>49.456792724017703</v>
      </c>
      <c r="F103" s="32">
        <f>_xll.SRS1Splines.Functions25.OneWay_Spline($D$77:$D$81,F$77:F$81,$D103)</f>
        <v>34.240317378468198</v>
      </c>
      <c r="G103" s="32">
        <f>_xll.SRS1Splines.Functions25.OneWay_Spline($D$77:$D$81,G$77:G$81,$D103)</f>
        <v>19.176518743096899</v>
      </c>
      <c r="H103" s="32">
        <f>_xll.SRS1Splines.Functions25.OneWay_Spline($D$77:$D$81,H$77:H$81,$D103)</f>
        <v>26.6398781932077</v>
      </c>
      <c r="I103" s="32">
        <f>_xll.SRS1Splines.Functions25.OneWay_Spline($D$77:$D$81,I$77:I$81,$D103)</f>
        <v>28.256865768647302</v>
      </c>
      <c r="J103" s="32">
        <f>_xll.SRS1Splines.Functions25.OneWay_Spline($D$77:$D$81,J$77:J$81,$D103)</f>
        <v>132.48223187592399</v>
      </c>
      <c r="K103" s="32">
        <f>_xll.SRS1Splines.Functions25.OneWay_Spline($D$77:$D$81,K$77:K$81,$D103)</f>
        <v>36.5174267553991</v>
      </c>
      <c r="L103" s="32">
        <f>_xll.SRS1Splines.Functions25.OneWay_Spline($D$77:$D$81,L$77:L$81,$D103)</f>
        <v>3.1120968554922301</v>
      </c>
      <c r="M103" s="32">
        <f>_xll.SRS1Splines.Functions25.OneWay_Spline($D$77:$D$81,M$77:M$81,$D103)</f>
        <v>6.2157547390040797</v>
      </c>
      <c r="N103" s="32">
        <f>_xll.SRS1Splines.Functions25.OneWay_Spline(($D$83:$D$86),N$83:N$86,$D103)</f>
        <v>5.1983110408981004</v>
      </c>
      <c r="P103" s="32">
        <f>$D$77</f>
        <v>4.1666666666666664E-2</v>
      </c>
      <c r="Q103" s="32">
        <f>_xll.SRS1Splines.Functions25.OneWay_Spline($D$77:$D$81,Q$77:Q$81,P103)</f>
        <v>48.192668088342103</v>
      </c>
      <c r="R103" s="32">
        <f>_xll.SRS1Splines.Functions25.OneWay_Spline($D$77:$D$81,R$77:R$81,$D103)</f>
        <v>17.662846303619599</v>
      </c>
      <c r="S103" s="32">
        <f>_xll.SRS1Splines.Functions25.OneWay_Spline($D$77:$D$81,S$77:S$81,$D103)</f>
        <v>15.3714882449194</v>
      </c>
      <c r="T103" s="32">
        <f>_xll.SRS1Splines.Functions25.OneWay_Spline($D$77:$D$81,T$77:T$81,$D103)</f>
        <v>25.313707703701201</v>
      </c>
      <c r="U103" s="32">
        <f>_xll.SRS1Splines.Functions25.OneWay_Spline($D$77:$D$81,U$77:U$81,$D103)</f>
        <v>24.7216624571859</v>
      </c>
      <c r="V103" s="32">
        <f>_xll.SRS1Splines.Functions25.OneWay_Spline($D$77:$D$81,V$77:V$81,$D103)</f>
        <v>113.39904853073401</v>
      </c>
      <c r="W103" s="32">
        <f>_xll.SRS1Splines.Functions25.OneWay_Spline($D$77:$D$81,W$77:W$81,$D103)</f>
        <v>33.650164556557897</v>
      </c>
      <c r="X103" s="32">
        <f>_xll.SRS1Splines.Functions25.OneWay_Spline($D$77:$D$81,X$77:X$81,$D103)</f>
        <v>2.36840480474604</v>
      </c>
      <c r="Y103" s="32">
        <f>_xll.SRS1Splines.Functions25.OneWay_Spline($D$77:$D$81,Y$77:Y$81,$D103)</f>
        <v>5.3957172917621801</v>
      </c>
      <c r="Z103" s="32">
        <f>_xll.SRS1Splines.Functions25.OneWay_Spline($D$83:$D$86,Z$83:Z$86,$D103)</f>
        <v>5.1154307047018497</v>
      </c>
      <c r="AB103" s="32">
        <f>$D$77</f>
        <v>4.1666666666666664E-2</v>
      </c>
      <c r="AC103" s="32">
        <f>_xll.SRS1Splines.Functions25.OneWay_Spline($D$77:$D$81,AC$77:AC$81,AB103)</f>
        <v>50.720917359693303</v>
      </c>
      <c r="AD103" s="32">
        <f>_xll.SRS1Splines.Functions25.OneWay_Spline($D$77:$D$81,AD$77:AD$81,$D103)</f>
        <v>50.817788453316702</v>
      </c>
      <c r="AE103" s="32">
        <f>_xll.SRS1Splines.Functions25.OneWay_Spline($D$77:$D$81,AE$77:AE$81,$D103)</f>
        <v>22.981549241274301</v>
      </c>
      <c r="AF103" s="32">
        <f>_xll.SRS1Splines.Functions25.OneWay_Spline($D$77:$D$81,AF$77:AF$81,$D103)</f>
        <v>27.966048682714099</v>
      </c>
      <c r="AG103" s="32">
        <f>_xll.SRS1Splines.Functions25.OneWay_Spline($D$77:$D$81,AG$77:AG$81,$D103)</f>
        <v>31.7920690801087</v>
      </c>
      <c r="AH103" s="32">
        <f>_xll.SRS1Splines.Functions25.OneWay_Spline($D$77:$D$81,AH$77:AH$81,$D103)</f>
        <v>151.56541522111499</v>
      </c>
      <c r="AI103" s="32">
        <f>_xll.SRS1Splines.Functions25.OneWay_Spline($D$77:$D$81,AI$77:AI$81,$D103)</f>
        <v>39.384688954240403</v>
      </c>
      <c r="AJ103" s="32">
        <f>_xll.SRS1Splines.Functions25.OneWay_Spline($D$77:$D$81,AJ$77:AJ$81,$D103)</f>
        <v>3.8557889062384301</v>
      </c>
      <c r="AK103" s="32">
        <f>_xll.SRS1Splines.Functions25.OneWay_Spline($D$77:$D$81,AK$77:AK$81,$D103)</f>
        <v>7.0357921862459696</v>
      </c>
      <c r="AL103" s="32">
        <f>_xll.SRS1Splines.Functions25.OneWay_Spline($D$83:$D$86,AL$83:AL$86,$D103)</f>
        <v>5.2811913770943404</v>
      </c>
      <c r="AO103" s="32">
        <v>4.1666666999999998E-2</v>
      </c>
      <c r="AP103" s="32">
        <v>8527.7872812314818</v>
      </c>
      <c r="AT103" s="32">
        <f t="shared" ref="AT103:AT166" si="23">AP103/(60*24)</f>
        <v>5.9220745008551958</v>
      </c>
    </row>
    <row r="104" spans="1:46">
      <c r="B104" s="32">
        <v>4.6154271648754603</v>
      </c>
      <c r="C104" s="96">
        <f t="shared" si="22"/>
        <v>1.519063349492404</v>
      </c>
      <c r="D104" s="32">
        <v>7.4999999999999997E-2</v>
      </c>
      <c r="E104" s="32">
        <f>_xll.SRS1Splines.Functions25.OneWay_Spline($D$77:$D$81,$E$77:$E$81,D104)</f>
        <v>45.900155392740999</v>
      </c>
      <c r="F104" s="32">
        <f>_xll.SRS1Splines.Functions25.OneWay_Spline($D$77:$D$81,F$77:F$81,$D104)</f>
        <v>31.973265860125998</v>
      </c>
      <c r="G104" s="32">
        <f>_xll.SRS1Splines.Functions25.OneWay_Spline($D$77:$D$81,G$77:G$81,$D104)</f>
        <v>17.576890831309498</v>
      </c>
      <c r="H104" s="32">
        <f>_xll.SRS1Splines.Functions25.OneWay_Spline($D$77:$D$81,H$77:H$81,$D104)</f>
        <v>25.0630046271202</v>
      </c>
      <c r="I104" s="32">
        <f>_xll.SRS1Splines.Functions25.OneWay_Spline($D$77:$D$81,I$77:I$81,$D104)</f>
        <v>26.4827452456089</v>
      </c>
      <c r="J104" s="32">
        <f>_xll.SRS1Splines.Functions25.OneWay_Spline($D$77:$D$81,J$77:J$81,$D104)</f>
        <v>151.01722052365301</v>
      </c>
      <c r="K104" s="32">
        <f>_xll.SRS1Splines.Functions25.OneWay_Spline($D$77:$D$81,K$77:K$81,$D104)</f>
        <v>39.662932639186103</v>
      </c>
      <c r="L104" s="32">
        <f>_xll.SRS1Splines.Functions25.OneWay_Spline($D$77:$D$81,L$77:L$81,$D104)</f>
        <v>3.9298525460580298</v>
      </c>
      <c r="M104" s="32">
        <f>_xll.SRS1Splines.Functions25.OneWay_Spline($D$77:$D$81,M$77:M$81,$D104)</f>
        <v>6.0966563826506297</v>
      </c>
      <c r="N104" s="32">
        <f>_xll.SRS1Splines.Functions25.OneWay_Spline(($D$83:$D$86),N$83:N$86,$D104)</f>
        <v>8.1832014371749207</v>
      </c>
      <c r="P104" s="32">
        <v>7.4999999999999997E-2</v>
      </c>
      <c r="Q104" s="32">
        <f>_xll.SRS1Splines.Functions25.OneWay_Spline($D$77:$D$81,Q$77:Q$81,P104)</f>
        <v>39.872063355051601</v>
      </c>
      <c r="R104" s="32">
        <f>_xll.SRS1Splines.Functions25.OneWay_Spline($D$77:$D$81,R$77:R$81,$D104)</f>
        <v>13.359856389675601</v>
      </c>
      <c r="S104" s="32">
        <f>_xll.SRS1Splines.Functions25.OneWay_Spline($D$77:$D$81,S$77:S$81,$D104)</f>
        <v>13.940883069143601</v>
      </c>
      <c r="T104" s="32">
        <f>_xll.SRS1Splines.Functions25.OneWay_Spline($D$77:$D$81,T$77:T$81,$D104)</f>
        <v>21.719562677768799</v>
      </c>
      <c r="U104" s="32">
        <f>_xll.SRS1Splines.Functions25.OneWay_Spline($D$77:$D$81,U$77:U$81,$D104)</f>
        <v>22.9371828759827</v>
      </c>
      <c r="V104" s="32">
        <f>_xll.SRS1Splines.Functions25.OneWay_Spline($D$77:$D$81,V$77:V$81,$D104)</f>
        <v>116.946407270156</v>
      </c>
      <c r="W104" s="32">
        <f>_xll.SRS1Splines.Functions25.OneWay_Spline($D$77:$D$81,W$77:W$81,$D104)</f>
        <v>31.8382859186645</v>
      </c>
      <c r="X104" s="32">
        <f>_xll.SRS1Splines.Functions25.OneWay_Spline($D$77:$D$81,X$77:X$81,$D104)</f>
        <v>3.2565002583718399</v>
      </c>
      <c r="Y104" s="32">
        <f>_xll.SRS1Splines.Functions25.OneWay_Spline($D$77:$D$81,Y$77:Y$81,$D104)</f>
        <v>5.3959868972907303</v>
      </c>
      <c r="Z104" s="32">
        <f>_xll.SRS1Splines.Functions25.OneWay_Spline($D$83:$D$86,Z$83:Z$86,$D104)</f>
        <v>7.4249929557974301</v>
      </c>
      <c r="AB104" s="32">
        <v>7.4999999999999997E-2</v>
      </c>
      <c r="AC104" s="32">
        <f>_xll.SRS1Splines.Functions25.OneWay_Spline($D$77:$D$81,AC$77:AC$81,AB104)</f>
        <v>51.225581176426502</v>
      </c>
      <c r="AD104" s="32">
        <f>_xll.SRS1Splines.Functions25.OneWay_Spline($D$77:$D$81,AD$77:AD$81,$D104)</f>
        <v>50.1588439853263</v>
      </c>
      <c r="AE104" s="32">
        <f>_xll.SRS1Splines.Functions25.OneWay_Spline($D$77:$D$81,AE$77:AE$81,$D104)</f>
        <v>21.212898593475401</v>
      </c>
      <c r="AF104" s="32">
        <f>_xll.SRS1Splines.Functions25.OneWay_Spline($D$77:$D$81,AF$77:AF$81,$D104)</f>
        <v>28.406446576471499</v>
      </c>
      <c r="AG104" s="32">
        <f>_xll.SRS1Splines.Functions25.OneWay_Spline($D$77:$D$81,AG$77:AG$81,$D104)</f>
        <v>30.0459519813528</v>
      </c>
      <c r="AH104" s="32">
        <f>_xll.SRS1Splines.Functions25.OneWay_Spline($D$77:$D$81,AH$77:AH$81,$D104)</f>
        <v>184.98233530450801</v>
      </c>
      <c r="AI104" s="32">
        <f>_xll.SRS1Splines.Functions25.OneWay_Spline($D$77:$D$81,AI$77:AI$81,$D104)</f>
        <v>47.803403887360403</v>
      </c>
      <c r="AJ104" s="32">
        <f>_xll.SRS1Splines.Functions25.OneWay_Spline($D$77:$D$81,AJ$77:AJ$81,$D104)</f>
        <v>4.60320483374423</v>
      </c>
      <c r="AK104" s="32">
        <f>_xll.SRS1Splines.Functions25.OneWay_Spline($D$77:$D$81,AK$77:AK$81,$D104)</f>
        <v>6.7973499385260396</v>
      </c>
      <c r="AL104" s="32">
        <f>_xll.SRS1Splines.Functions25.OneWay_Spline($D$83:$D$86,AL$83:AL$86,$D104)</f>
        <v>8.9227682400843307</v>
      </c>
      <c r="AO104" s="32">
        <v>7.4999999999999997E-2</v>
      </c>
      <c r="AP104" s="32">
        <v>8173.8912921060692</v>
      </c>
      <c r="AT104" s="32">
        <f t="shared" si="23"/>
        <v>5.676313397295881</v>
      </c>
    </row>
    <row r="105" spans="1:46">
      <c r="B105" s="32">
        <v>4.9568302002078992</v>
      </c>
      <c r="C105" s="96">
        <f t="shared" si="22"/>
        <v>1.631428428574518</v>
      </c>
      <c r="D105" s="32">
        <v>0.1</v>
      </c>
      <c r="E105" s="32">
        <f>_xll.SRS1Splines.Functions25.OneWay_Spline($D$77:$D$81,$E$77:$E$81,D105)</f>
        <v>43.282718703214698</v>
      </c>
      <c r="F105" s="32">
        <f>_xll.SRS1Splines.Functions25.OneWay_Spline($D$77:$D$81,F$77:F$81,$D105)</f>
        <v>30.297180521745599</v>
      </c>
      <c r="G105" s="32">
        <f>_xll.SRS1Splines.Functions25.OneWay_Spline($D$77:$D$81,G$77:G$81,$D105)</f>
        <v>16.360391426003101</v>
      </c>
      <c r="H105" s="32">
        <f>_xll.SRS1Splines.Functions25.OneWay_Spline($D$77:$D$81,H$77:H$81,$D105)</f>
        <v>23.8429772353673</v>
      </c>
      <c r="I105" s="32">
        <f>_xll.SRS1Splines.Functions25.OneWay_Spline($D$77:$D$81,I$77:I$81,$D105)</f>
        <v>25.106786641797999</v>
      </c>
      <c r="J105" s="32">
        <f>_xll.SRS1Splines.Functions25.OneWay_Spline($D$77:$D$81,J$77:J$81,$D105)</f>
        <v>165.216104846208</v>
      </c>
      <c r="K105" s="32">
        <f>_xll.SRS1Splines.Functions25.OneWay_Spline($D$77:$D$81,K$77:K$81,$D105)</f>
        <v>42.063509022440897</v>
      </c>
      <c r="L105" s="32">
        <f>_xll.SRS1Splines.Functions25.OneWay_Spline($D$77:$D$81,L$77:L$81,$D105)</f>
        <v>4.5645699590513802</v>
      </c>
      <c r="M105" s="32">
        <f>_xll.SRS1Splines.Functions25.OneWay_Spline($D$77:$D$81,M$77:M$81,$D105)</f>
        <v>6.0046418335735003</v>
      </c>
      <c r="N105" s="32">
        <f>_xll.SRS1Splines.Functions25.OneWay_Spline(($D$83:$D$86),N$83:N$86,$D105)</f>
        <v>10.627244555340701</v>
      </c>
      <c r="P105" s="32">
        <v>0.1</v>
      </c>
      <c r="Q105" s="32">
        <f>_xll.SRS1Splines.Functions25.OneWay_Spline($D$77:$D$81,Q$77:Q$81,P105)</f>
        <v>33.489596531625502</v>
      </c>
      <c r="R105" s="32">
        <f>_xll.SRS1Splines.Functions25.OneWay_Spline($D$77:$D$81,R$77:R$81,$D105)</f>
        <v>10.013886271824999</v>
      </c>
      <c r="S105" s="32">
        <f>_xll.SRS1Splines.Functions25.OneWay_Spline($D$77:$D$81,S$77:S$81,$D105)</f>
        <v>12.8469672175396</v>
      </c>
      <c r="T105" s="32">
        <f>_xll.SRS1Splines.Functions25.OneWay_Spline($D$77:$D$81,T$77:T$81,$D105)</f>
        <v>18.944694938215001</v>
      </c>
      <c r="U105" s="32">
        <f>_xll.SRS1Splines.Functions25.OneWay_Spline($D$77:$D$81,U$77:U$81,$D105)</f>
        <v>21.553991089617199</v>
      </c>
      <c r="V105" s="32">
        <f>_xll.SRS1Splines.Functions25.OneWay_Spline($D$77:$D$81,V$77:V$81,$D105)</f>
        <v>119.69028251709599</v>
      </c>
      <c r="W105" s="32">
        <f>_xll.SRS1Splines.Functions25.OneWay_Spline($D$77:$D$81,W$77:W$81,$D105)</f>
        <v>30.4899562707377</v>
      </c>
      <c r="X105" s="32">
        <f>_xll.SRS1Splines.Functions25.OneWay_Spline($D$77:$D$81,X$77:X$81,$D105)</f>
        <v>3.9460222060883501</v>
      </c>
      <c r="Y105" s="32">
        <f>_xll.SRS1Splines.Functions25.OneWay_Spline($D$77:$D$81,Y$77:Y$81,$D105)</f>
        <v>5.3965429586933498</v>
      </c>
      <c r="Z105" s="32">
        <f>_xll.SRS1Splines.Functions25.OneWay_Spline($D$83:$D$86,Z$83:Z$86,$D105)</f>
        <v>9.3174997348392896</v>
      </c>
      <c r="AB105" s="32">
        <v>0.1</v>
      </c>
      <c r="AC105" s="32">
        <f>_xll.SRS1Splines.Functions25.OneWay_Spline($D$77:$D$81,AC$77:AC$81,AB105)</f>
        <v>51.510811490886503</v>
      </c>
      <c r="AD105" s="32">
        <f>_xll.SRS1Splines.Functions25.OneWay_Spline($D$77:$D$81,AD$77:AD$81,$D105)</f>
        <v>49.627577684518499</v>
      </c>
      <c r="AE105" s="32">
        <f>_xll.SRS1Splines.Functions25.OneWay_Spline($D$77:$D$81,AE$77:AE$81,$D105)</f>
        <v>19.873815634466698</v>
      </c>
      <c r="AF105" s="32">
        <f>_xll.SRS1Splines.Functions25.OneWay_Spline($D$77:$D$81,AF$77:AF$81,$D105)</f>
        <v>28.741259532519699</v>
      </c>
      <c r="AG105" s="32">
        <f>_xll.SRS1Splines.Functions25.OneWay_Spline($D$77:$D$81,AG$77:AG$81,$D105)</f>
        <v>28.698881009423001</v>
      </c>
      <c r="AH105" s="32">
        <f>_xll.SRS1Splines.Functions25.OneWay_Spline($D$77:$D$81,AH$77:AH$81,$D105)</f>
        <v>210.50650784989099</v>
      </c>
      <c r="AI105" s="32">
        <f>_xll.SRS1Splines.Functions25.OneWay_Spline($D$77:$D$81,AI$77:AI$81,$D105)</f>
        <v>54.340489131188797</v>
      </c>
      <c r="AJ105" s="32">
        <f>_xll.SRS1Splines.Functions25.OneWay_Spline($D$77:$D$81,AJ$77:AJ$81,$D105)</f>
        <v>5.1831177120144201</v>
      </c>
      <c r="AK105" s="32">
        <f>_xll.SRS1Splines.Functions25.OneWay_Spline($D$77:$D$81,AK$77:AK$81,$D105)</f>
        <v>6.6122482871366497</v>
      </c>
      <c r="AL105" s="32">
        <f>_xll.SRS1Splines.Functions25.OneWay_Spline($D$83:$D$86,AL$83:AL$86,$D105)</f>
        <v>11.895469273799501</v>
      </c>
      <c r="AO105" s="32">
        <v>0.1</v>
      </c>
      <c r="AP105" s="32">
        <v>7936.1973798706786</v>
      </c>
      <c r="AT105" s="32">
        <f t="shared" si="23"/>
        <v>5.5112481804657492</v>
      </c>
    </row>
    <row r="106" spans="1:46">
      <c r="B106" s="32">
        <v>5.1159404713998455</v>
      </c>
      <c r="C106" s="96">
        <f t="shared" si="22"/>
        <v>1.6837959717858741</v>
      </c>
      <c r="D106" s="32">
        <v>0.125</v>
      </c>
      <c r="E106" s="32">
        <f>_xll.SRS1Splines.Functions25.OneWay_Spline($D$77:$D$81,$E$77:$E$81,D106)</f>
        <v>40.795465733978403</v>
      </c>
      <c r="F106" s="32">
        <f>_xll.SRS1Splines.Functions25.OneWay_Spline($D$77:$D$81,F$77:F$81,$D106)</f>
        <v>28.718095458450801</v>
      </c>
      <c r="G106" s="32">
        <f>_xll.SRS1Splines.Functions25.OneWay_Spline($D$77:$D$81,G$77:G$81,$D106)</f>
        <v>15.2740271434138</v>
      </c>
      <c r="H106" s="32">
        <f>_xll.SRS1Splines.Functions25.OneWay_Spline($D$77:$D$81,H$77:H$81,$D106)</f>
        <v>22.789194016745899</v>
      </c>
      <c r="I106" s="32">
        <f>_xll.SRS1Splines.Functions25.OneWay_Spline($D$77:$D$81,I$77:I$81,$D106)</f>
        <v>23.933083234210201</v>
      </c>
      <c r="J106" s="32">
        <f>_xll.SRS1Splines.Functions25.OneWay_Spline($D$77:$D$81,J$77:J$81,$D106)</f>
        <v>177.71900346146799</v>
      </c>
      <c r="K106" s="32">
        <f>_xll.SRS1Splines.Functions25.OneWay_Spline($D$77:$D$81,K$77:K$81,$D106)</f>
        <v>44.192783624514902</v>
      </c>
      <c r="L106" s="32">
        <f>_xll.SRS1Splines.Functions25.OneWay_Spline($D$77:$D$81,L$77:L$81,$D106)</f>
        <v>5.1093941115518398</v>
      </c>
      <c r="M106" s="32">
        <f>_xll.SRS1Splines.Functions25.OneWay_Spline($D$77:$D$81,M$77:M$81,$D106)</f>
        <v>5.9262970019160397</v>
      </c>
      <c r="N106" s="32">
        <f>_xll.SRS1Splines.Functions25.OneWay_Spline(($D$83:$D$86),N$83:N$86,$D106)</f>
        <v>12.7684909132029</v>
      </c>
      <c r="P106" s="32">
        <v>0.125</v>
      </c>
      <c r="Q106" s="32">
        <f>_xll.SRS1Splines.Functions25.OneWay_Spline($D$77:$D$81,Q$77:Q$81,P106)</f>
        <v>27.883781930846801</v>
      </c>
      <c r="R106" s="32">
        <f>_xll.SRS1Splines.Functions25.OneWay_Spline($D$77:$D$81,R$77:R$81,$D106)</f>
        <v>7.1562135320785796</v>
      </c>
      <c r="S106" s="32">
        <f>_xll.SRS1Splines.Functions25.OneWay_Spline($D$77:$D$81,S$77:S$81,$D106)</f>
        <v>11.8802894444987</v>
      </c>
      <c r="T106" s="32">
        <f>_xll.SRS1Splines.Functions25.OneWay_Spline($D$77:$D$81,T$77:T$81,$D106)</f>
        <v>16.537952451669</v>
      </c>
      <c r="U106" s="32">
        <f>_xll.SRS1Splines.Functions25.OneWay_Spline($D$77:$D$81,U$77:U$81,$D106)</f>
        <v>20.363558184609101</v>
      </c>
      <c r="V106" s="32">
        <f>_xll.SRS1Splines.Functions25.OneWay_Spline($D$77:$D$81,V$77:V$81,$D106)</f>
        <v>122.027837386982</v>
      </c>
      <c r="W106" s="32">
        <f>_xll.SRS1Splines.Functions25.OneWay_Spline($D$77:$D$81,W$77:W$81,$D106)</f>
        <v>29.362965020746898</v>
      </c>
      <c r="X106" s="32">
        <f>_xll.SRS1Splines.Functions25.OneWay_Spline($D$77:$D$81,X$77:X$81,$D106)</f>
        <v>4.5375379762251402</v>
      </c>
      <c r="Y106" s="32">
        <f>_xll.SRS1Splines.Functions25.OneWay_Spline($D$77:$D$81,Y$77:Y$81,$D106)</f>
        <v>5.3974023263155901</v>
      </c>
      <c r="Z106" s="32">
        <f>_xll.SRS1Splines.Functions25.OneWay_Spline($D$83:$D$86,Z$83:Z$86,$D106)</f>
        <v>10.973007311435</v>
      </c>
      <c r="AB106" s="32">
        <v>0.125</v>
      </c>
      <c r="AC106" s="32">
        <f>_xll.SRS1Splines.Functions25.OneWay_Spline($D$77:$D$81,AC$77:AC$81,AB106)</f>
        <v>51.710938588235798</v>
      </c>
      <c r="AD106" s="32">
        <f>_xll.SRS1Splines.Functions25.OneWay_Spline($D$77:$D$81,AD$77:AD$81,$D106)</f>
        <v>49.0645474267263</v>
      </c>
      <c r="AE106" s="32">
        <f>_xll.SRS1Splines.Functions25.OneWay_Spline($D$77:$D$81,AE$77:AE$81,$D106)</f>
        <v>18.667764842328999</v>
      </c>
      <c r="AF106" s="32">
        <f>_xll.SRS1Splines.Functions25.OneWay_Spline($D$77:$D$81,AF$77:AF$81,$D106)</f>
        <v>29.040435581822798</v>
      </c>
      <c r="AG106" s="32">
        <f>_xll.SRS1Splines.Functions25.OneWay_Spline($D$77:$D$81,AG$77:AG$81,$D106)</f>
        <v>27.5527343239186</v>
      </c>
      <c r="AH106" s="32">
        <f>_xll.SRS1Splines.Functions25.OneWay_Spline($D$77:$D$81,AH$77:AH$81,$D106)</f>
        <v>233.109889784129</v>
      </c>
      <c r="AI106" s="32">
        <f>_xll.SRS1Splines.Functions25.OneWay_Spline($D$77:$D$81,AI$77:AI$81,$D106)</f>
        <v>59.919831000023599</v>
      </c>
      <c r="AJ106" s="32">
        <f>_xll.SRS1Splines.Functions25.OneWay_Spline($D$77:$D$81,AJ$77:AJ$81,$D106)</f>
        <v>5.6812502468785402</v>
      </c>
      <c r="AK106" s="32">
        <f>_xll.SRS1Splines.Functions25.OneWay_Spline($D$77:$D$81,AK$77:AK$81,$D106)</f>
        <v>6.4542850008776096</v>
      </c>
      <c r="AL106" s="32">
        <f>_xll.SRS1Splines.Functions25.OneWay_Spline($D$83:$D$86,AL$83:AL$86,$D106)</f>
        <v>14.511015201140999</v>
      </c>
      <c r="AO106" s="32">
        <v>0.125</v>
      </c>
      <c r="AP106" s="32">
        <v>7813.6028642527199</v>
      </c>
      <c r="AT106" s="32">
        <f t="shared" si="23"/>
        <v>5.4261131001754999</v>
      </c>
    </row>
    <row r="107" spans="1:46">
      <c r="B107" s="32">
        <v>5.5936144458606902</v>
      </c>
      <c r="C107" s="96">
        <f t="shared" si="22"/>
        <v>1.8410115450554436</v>
      </c>
      <c r="D107" s="32">
        <f>D106+0.125</f>
        <v>0.25</v>
      </c>
      <c r="E107" s="32">
        <f>_xll.SRS1Splines.Functions25.OneWay_Spline($D$77:$D$81,$E$77:$E$81,D107)</f>
        <v>31.0262316022893</v>
      </c>
      <c r="F107" s="32">
        <f>_xll.SRS1Splines.Functions25.OneWay_Spline($D$77:$D$81,F$77:F$81,$D107)</f>
        <v>22.893561655758699</v>
      </c>
      <c r="G107" s="32">
        <f>_xll.SRS1Splines.Functions25.OneWay_Spline($D$77:$D$81,G$77:G$81,$D107)</f>
        <v>12.9673422208771</v>
      </c>
      <c r="H107" s="32">
        <f>_xll.SRS1Splines.Functions25.OneWay_Spline($D$77:$D$81,H$77:H$81,$D107)</f>
        <v>21.620800018652901</v>
      </c>
      <c r="I107" s="32">
        <f>_xll.SRS1Splines.Functions25.OneWay_Spline($D$77:$D$81,I$77:I$81,$D107)</f>
        <v>23.067358938585301</v>
      </c>
      <c r="J107" s="32">
        <f>_xll.SRS1Splines.Functions25.OneWay_Spline($D$77:$D$81,J$77:J$81,$D107)</f>
        <v>198.766379993058</v>
      </c>
      <c r="K107" s="32">
        <f>_xll.SRS1Splines.Functions25.OneWay_Spline($D$77:$D$81,K$77:K$81,$D107)</f>
        <v>48.306484877378097</v>
      </c>
      <c r="L107" s="32">
        <f>_xll.SRS1Splines.Functions25.OneWay_Spline($D$77:$D$81,L$77:L$81,$D107)</f>
        <v>5.6162160280623397</v>
      </c>
      <c r="M107" s="32">
        <f>_xll.SRS1Splines.Functions25.OneWay_Spline($D$77:$D$81,M$77:M$81,$D107)</f>
        <v>5.8727655342695702</v>
      </c>
      <c r="N107" s="32">
        <f>_xll.SRS1Splines.Functions25.OneWay_Spline(($D$83:$D$86),N$83:N$86,$D107)</f>
        <v>14.575773301718501</v>
      </c>
      <c r="P107" s="32">
        <f>P106+0.125</f>
        <v>0.25</v>
      </c>
      <c r="Q107" s="32">
        <f>_xll.SRS1Splines.Functions25.OneWay_Spline($D$77:$D$81,Q$77:Q$81,P107)</f>
        <v>18.723836585420099</v>
      </c>
      <c r="R107" s="32">
        <f>_xll.SRS1Splines.Functions25.OneWay_Spline($D$77:$D$81,R$77:R$81,$D107)</f>
        <v>4.9441589608385703</v>
      </c>
      <c r="S107" s="32">
        <f>_xll.SRS1Splines.Functions25.OneWay_Spline($D$77:$D$81,S$77:S$81,$D107)</f>
        <v>10.135492486513799</v>
      </c>
      <c r="T107" s="32">
        <f>_xll.SRS1Splines.Functions25.OneWay_Spline($D$77:$D$81,T$77:T$81,$D107)</f>
        <v>13.547798812967001</v>
      </c>
      <c r="U107" s="32">
        <f>_xll.SRS1Splines.Functions25.OneWay_Spline($D$77:$D$81,U$77:U$81,$D107)</f>
        <v>19.169897448759802</v>
      </c>
      <c r="V107" s="32">
        <f>_xll.SRS1Splines.Functions25.OneWay_Spline($D$77:$D$81,V$77:V$81,$D107)</f>
        <v>123.663773097155</v>
      </c>
      <c r="W107" s="32">
        <f>_xll.SRS1Splines.Functions25.OneWay_Spline($D$77:$D$81,W$77:W$81,$D107)</f>
        <v>29.214297519109302</v>
      </c>
      <c r="X107" s="32">
        <f>_xll.SRS1Splines.Functions25.OneWay_Spline($D$77:$D$81,X$77:X$81,$D107)</f>
        <v>5.07689155549975</v>
      </c>
      <c r="Y107" s="32">
        <f>_xll.SRS1Splines.Functions25.OneWay_Spline($D$77:$D$81,Y$77:Y$81,$D107)</f>
        <v>5.4139230316310698</v>
      </c>
      <c r="Z107" s="32">
        <f>_xll.SRS1Splines.Functions25.OneWay_Spline($D$83:$D$86,Z$83:Z$86,$D107)</f>
        <v>12.285191982727101</v>
      </c>
      <c r="AB107" s="32">
        <f>AB106+0.125</f>
        <v>0.25</v>
      </c>
      <c r="AC107" s="32">
        <f>_xll.SRS1Splines.Functions25.OneWay_Spline($D$77:$D$81,AC$77:AC$81,AB107)</f>
        <v>50.6048155278054</v>
      </c>
      <c r="AD107" s="32">
        <f>_xll.SRS1Splines.Functions25.OneWay_Spline($D$77:$D$81,AD$77:AD$81,$D107)</f>
        <v>45.271190543820701</v>
      </c>
      <c r="AE107" s="32">
        <f>_xll.SRS1Splines.Functions25.OneWay_Spline($D$77:$D$81,AE$77:AE$81,$D107)</f>
        <v>15.799191955240399</v>
      </c>
      <c r="AF107" s="32">
        <f>_xll.SRS1Splines.Functions25.OneWay_Spline($D$77:$D$81,AF$77:AF$81,$D107)</f>
        <v>29.6846127537423</v>
      </c>
      <c r="AG107" s="32">
        <f>_xll.SRS1Splines.Functions25.OneWay_Spline($D$77:$D$81,AG$77:AG$81,$D107)</f>
        <v>26.793318568395101</v>
      </c>
      <c r="AH107" s="32">
        <f>_xll.SRS1Splines.Functions25.OneWay_Spline($D$77:$D$81,AH$77:AH$81,$D107)</f>
        <v>275.14353604201801</v>
      </c>
      <c r="AI107" s="32">
        <f>_xll.SRS1Splines.Functions25.OneWay_Spline($D$77:$D$81,AI$77:AI$81,$D107)</f>
        <v>64.155792036535004</v>
      </c>
      <c r="AJ107" s="32">
        <f>_xll.SRS1Splines.Functions25.OneWay_Spline($D$77:$D$81,AJ$77:AJ$81,$D107)</f>
        <v>6.15554050062494</v>
      </c>
      <c r="AK107" s="32">
        <f>_xll.SRS1Splines.Functions25.OneWay_Spline($D$77:$D$81,AK$77:AK$81,$D107)</f>
        <v>6.3357026708728403</v>
      </c>
      <c r="AL107" s="32">
        <f>_xll.SRS1Splines.Functions25.OneWay_Spline($D$83:$D$86,AL$83:AL$86,$D107)</f>
        <v>17.0979111144134</v>
      </c>
      <c r="AO107" s="32">
        <v>0.25</v>
      </c>
      <c r="AP107" s="32">
        <v>7331.1681800029146</v>
      </c>
      <c r="AR107" s="76" t="s">
        <v>57</v>
      </c>
      <c r="AT107" s="32">
        <f t="shared" si="23"/>
        <v>5.0910890138909126</v>
      </c>
    </row>
    <row r="108" spans="1:46">
      <c r="B108" s="32">
        <v>5.7328138831199995</v>
      </c>
      <c r="C108" s="96">
        <f t="shared" si="22"/>
        <v>1.88682588809606</v>
      </c>
      <c r="D108" s="32">
        <f t="shared" ref="D108:D114" si="24">D107+0.125</f>
        <v>0.375</v>
      </c>
      <c r="E108" s="32">
        <f>_xll.SRS1Splines.Functions25.OneWay_Spline($D$77:$D$81,$E$77:$E$81,D108)</f>
        <v>23.0849621556264</v>
      </c>
      <c r="F108" s="32">
        <f>_xll.SRS1Splines.Functions25.OneWay_Spline($D$77:$D$81,F$77:F$81,$D108)</f>
        <v>18.221861347552601</v>
      </c>
      <c r="G108" s="32">
        <f>_xll.SRS1Splines.Functions25.OneWay_Spline($D$77:$D$81,G$77:G$81,$D108)</f>
        <v>11.5219207300675</v>
      </c>
      <c r="H108" s="32">
        <f>_xll.SRS1Splines.Functions25.OneWay_Spline($D$77:$D$81,H$77:H$81,$D108)</f>
        <v>21.3180099055417</v>
      </c>
      <c r="I108" s="32">
        <f>_xll.SRS1Splines.Functions25.OneWay_Spline($D$77:$D$81,I$77:I$81,$D108)</f>
        <v>23.303399687247801</v>
      </c>
      <c r="J108" s="32">
        <f>_xll.SRS1Splines.Functions25.OneWay_Spline($D$77:$D$81,J$77:J$81,$D108)</f>
        <v>209.102622499483</v>
      </c>
      <c r="K108" s="32">
        <f>_xll.SRS1Splines.Functions25.OneWay_Spline($D$77:$D$81,K$77:K$81,$D108)</f>
        <v>50.804706238693399</v>
      </c>
      <c r="L108" s="32">
        <f>_xll.SRS1Splines.Functions25.OneWay_Spline($D$77:$D$81,L$77:L$81,$D108)</f>
        <v>5.6984420300886098</v>
      </c>
      <c r="M108" s="32">
        <f>_xll.SRS1Splines.Functions25.OneWay_Spline($D$77:$D$81,M$77:M$81,$D108)</f>
        <v>5.9076376647270203</v>
      </c>
      <c r="N108" s="32">
        <f>_xll.SRS1Splines.Functions25.OneWay_Spline(($D$83:$D$86),N$83:N$86,$D108)</f>
        <v>14.696414068546501</v>
      </c>
      <c r="P108" s="32">
        <f t="shared" ref="P108:P114" si="25">P107+0.125</f>
        <v>0.375</v>
      </c>
      <c r="Q108" s="32">
        <f>_xll.SRS1Splines.Functions25.OneWay_Spline($D$77:$D$81,Q$77:Q$81,P108)</f>
        <v>13.874897185143499</v>
      </c>
      <c r="R108" s="32">
        <f>_xll.SRS1Splines.Functions25.OneWay_Spline($D$77:$D$81,R$77:R$81,$D108)</f>
        <v>5.05064982495389</v>
      </c>
      <c r="S108" s="32">
        <f>_xll.SRS1Splines.Functions25.OneWay_Spline($D$77:$D$81,S$77:S$81,$D108)</f>
        <v>9.1723652410429803</v>
      </c>
      <c r="T108" s="32">
        <f>_xll.SRS1Splines.Functions25.OneWay_Spline($D$77:$D$81,T$77:T$81,$D108)</f>
        <v>12.4849953541448</v>
      </c>
      <c r="U108" s="32">
        <f>_xll.SRS1Splines.Functions25.OneWay_Spline($D$77:$D$81,U$77:U$81,$D108)</f>
        <v>18.937923195151399</v>
      </c>
      <c r="V108" s="32">
        <f>_xll.SRS1Splines.Functions25.OneWay_Spline($D$77:$D$81,V$77:V$81,$D108)</f>
        <v>122.7972783383</v>
      </c>
      <c r="W108" s="32">
        <f>_xll.SRS1Splines.Functions25.OneWay_Spline($D$77:$D$81,W$77:W$81,$D108)</f>
        <v>32.507138900275997</v>
      </c>
      <c r="X108" s="32">
        <f>_xll.SRS1Splines.Functions25.OneWay_Spline($D$77:$D$81,X$77:X$81,$D108)</f>
        <v>5.1550366932967</v>
      </c>
      <c r="Y108" s="32">
        <f>_xll.SRS1Splines.Functions25.OneWay_Spline($D$77:$D$81,Y$77:Y$81,$D108)</f>
        <v>5.4642054067915504</v>
      </c>
      <c r="Z108" s="32">
        <f>_xll.SRS1Splines.Functions25.OneWay_Spline($D$83:$D$86,Z$83:Z$86,$D108)</f>
        <v>12.259092633129599</v>
      </c>
      <c r="AB108" s="32">
        <f t="shared" ref="AB108:AB114" si="26">AB107+0.125</f>
        <v>0.375</v>
      </c>
      <c r="AC108" s="32">
        <f>_xll.SRS1Splines.Functions25.OneWay_Spline($D$77:$D$81,AC$77:AC$81,AB108)</f>
        <v>44.9272995369546</v>
      </c>
      <c r="AD108" s="32">
        <f>_xll.SRS1Splines.Functions25.OneWay_Spline($D$77:$D$81,AD$77:AD$81,$D108)</f>
        <v>39.073965552271197</v>
      </c>
      <c r="AE108" s="32">
        <f>_xll.SRS1Splines.Functions25.OneWay_Spline($D$77:$D$81,AE$77:AE$81,$D108)</f>
        <v>13.8714762190919</v>
      </c>
      <c r="AF108" s="32">
        <f>_xll.SRS1Splines.Functions25.OneWay_Spline($D$77:$D$81,AF$77:AF$81,$D108)</f>
        <v>30.103167839248201</v>
      </c>
      <c r="AG108" s="32">
        <f>_xll.SRS1Splines.Functions25.OneWay_Spline($D$77:$D$81,AG$77:AG$81,$D108)</f>
        <v>27.410045020205001</v>
      </c>
      <c r="AH108" s="32">
        <f>_xll.SRS1Splines.Functions25.OneWay_Spline($D$77:$D$81,AH$77:AH$81,$D108)</f>
        <v>298.24582789049299</v>
      </c>
      <c r="AI108" s="32">
        <f>_xll.SRS1Splines.Functions25.OneWay_Spline($D$77:$D$81,AI$77:AI$81,$D108)</f>
        <v>63.567824182412899</v>
      </c>
      <c r="AJ108" s="32">
        <f>_xll.SRS1Splines.Functions25.OneWay_Spline($D$77:$D$81,AJ$77:AJ$81,$D108)</f>
        <v>6.2418473668805099</v>
      </c>
      <c r="AK108" s="32">
        <f>_xll.SRS1Splines.Functions25.OneWay_Spline($D$77:$D$81,AK$77:AK$81,$D108)</f>
        <v>6.3581786621846597</v>
      </c>
      <c r="AL108" s="32">
        <f>_xll.SRS1Splines.Functions25.OneWay_Spline($D$83:$D$86,AL$83:AL$86,$D108)</f>
        <v>17.687731132211901</v>
      </c>
      <c r="AO108" s="32">
        <v>0.375</v>
      </c>
      <c r="AP108" s="32">
        <v>7118.0050969255626</v>
      </c>
      <c r="AT108" s="32">
        <f t="shared" si="23"/>
        <v>4.9430590950871967</v>
      </c>
    </row>
    <row r="109" spans="1:46">
      <c r="B109" s="32">
        <v>5.781702332814147</v>
      </c>
      <c r="C109" s="96">
        <f t="shared" si="22"/>
        <v>1.9029164143877662</v>
      </c>
      <c r="D109" s="32">
        <f t="shared" si="24"/>
        <v>0.5</v>
      </c>
      <c r="E109" s="32">
        <f>_xll.SRS1Splines.Functions25.OneWay_Spline($D$77:$D$81,$E$77:$E$81,D109)</f>
        <v>16.6148063360639</v>
      </c>
      <c r="F109" s="32">
        <f>_xll.SRS1Splines.Functions25.OneWay_Spline($D$77:$D$81,F$77:F$81,$D109)</f>
        <v>14.4070826324555</v>
      </c>
      <c r="G109" s="32">
        <f>_xll.SRS1Splines.Functions25.OneWay_Spline($D$77:$D$81,G$77:G$81,$D109)</f>
        <v>10.365423420145</v>
      </c>
      <c r="H109" s="32">
        <f>_xll.SRS1Splines.Functions25.OneWay_Spline($D$77:$D$81,H$77:H$81,$D109)</f>
        <v>21.100765354464802</v>
      </c>
      <c r="I109" s="32">
        <f>_xll.SRS1Splines.Functions25.OneWay_Spline($D$77:$D$81,I$77:I$81,$D109)</f>
        <v>23.663672408890498</v>
      </c>
      <c r="J109" s="32">
        <f>_xll.SRS1Splines.Functions25.OneWay_Spline($D$77:$D$81,J$77:J$81,$D109)</f>
        <v>216.82549221567101</v>
      </c>
      <c r="K109" s="32">
        <f>_xll.SRS1Splines.Functions25.OneWay_Spline($D$77:$D$81,K$77:K$81,$D109)</f>
        <v>52.848705534315101</v>
      </c>
      <c r="L109" s="32">
        <f>_xll.SRS1Splines.Functions25.OneWay_Spline($D$77:$D$81,L$77:L$81,$D109)</f>
        <v>5.7657178499282704</v>
      </c>
      <c r="M109" s="32">
        <f>_xll.SRS1Splines.Functions25.OneWay_Spline($D$77:$D$81,M$77:M$81,$D109)</f>
        <v>5.9608635480568202</v>
      </c>
      <c r="N109" s="32">
        <f>_xll.SRS1Splines.Functions25.OneWay_Spline(($D$83:$D$86),N$83:N$86,$D109)</f>
        <v>14.814403389949801</v>
      </c>
      <c r="P109" s="32">
        <f t="shared" si="25"/>
        <v>0.5</v>
      </c>
      <c r="Q109" s="32">
        <f>_xll.SRS1Splines.Functions25.OneWay_Spline($D$77:$D$81,Q$77:Q$81,P109)</f>
        <v>9.9224273260568392</v>
      </c>
      <c r="R109" s="32">
        <f>_xll.SRS1Splines.Functions25.OneWay_Spline($D$77:$D$81,R$77:R$81,$D109)</f>
        <v>5.2131885122878101</v>
      </c>
      <c r="S109" s="32">
        <f>_xll.SRS1Splines.Functions25.OneWay_Spline($D$77:$D$81,S$77:S$81,$D109)</f>
        <v>8.4132561511215709</v>
      </c>
      <c r="T109" s="32">
        <f>_xll.SRS1Splines.Functions25.OneWay_Spline($D$77:$D$81,T$77:T$81,$D109)</f>
        <v>11.657898355783001</v>
      </c>
      <c r="U109" s="32">
        <f>_xll.SRS1Splines.Functions25.OneWay_Spline($D$77:$D$81,U$77:U$81,$D109)</f>
        <v>18.770711002371499</v>
      </c>
      <c r="V109" s="32">
        <f>_xll.SRS1Splines.Functions25.OneWay_Spline($D$77:$D$81,V$77:V$81,$D109)</f>
        <v>121.47473370636401</v>
      </c>
      <c r="W109" s="32">
        <f>_xll.SRS1Splines.Functions25.OneWay_Spline($D$77:$D$81,W$77:W$81,$D109)</f>
        <v>37.533054692583001</v>
      </c>
      <c r="X109" s="32">
        <f>_xll.SRS1Splines.Functions25.OneWay_Spline($D$77:$D$81,X$77:X$81,$D109)</f>
        <v>5.2189736242214799</v>
      </c>
      <c r="Y109" s="32">
        <f>_xll.SRS1Splines.Functions25.OneWay_Spline($D$77:$D$81,Y$77:Y$81,$D109)</f>
        <v>5.5365223227763698</v>
      </c>
      <c r="Z109" s="32">
        <f>_xll.SRS1Splines.Functions25.OneWay_Spline($D$83:$D$86,Z$83:Z$86,$D109)</f>
        <v>12.211654192666201</v>
      </c>
      <c r="AB109" s="32">
        <f t="shared" si="26"/>
        <v>0.5</v>
      </c>
      <c r="AC109" s="32">
        <f>_xll.SRS1Splines.Functions25.OneWay_Spline($D$77:$D$81,AC$77:AC$81,AB109)</f>
        <v>36.242632294776499</v>
      </c>
      <c r="AD109" s="32">
        <f>_xll.SRS1Splines.Functions25.OneWay_Spline($D$77:$D$81,AD$77:AD$81,$D109)</f>
        <v>31.4554588371386</v>
      </c>
      <c r="AE109" s="32">
        <f>_xll.SRS1Splines.Functions25.OneWay_Spline($D$77:$D$81,AE$77:AE$81,$D109)</f>
        <v>12.3175906891684</v>
      </c>
      <c r="AF109" s="32">
        <f>_xll.SRS1Splines.Functions25.OneWay_Spline($D$77:$D$81,AF$77:AF$81,$D109)</f>
        <v>30.4456220001167</v>
      </c>
      <c r="AG109" s="32">
        <f>_xll.SRS1Splines.Functions25.OneWay_Spline($D$77:$D$81,AG$77:AG$81,$D109)</f>
        <v>28.3513643413884</v>
      </c>
      <c r="AH109" s="32">
        <f>_xll.SRS1Splines.Functions25.OneWay_Spline($D$77:$D$81,AH$77:AH$81,$D109)</f>
        <v>316.042377731849</v>
      </c>
      <c r="AI109" s="32">
        <f>_xll.SRS1Splines.Functions25.OneWay_Spline($D$77:$D$81,AI$77:AI$81,$D109)</f>
        <v>62.643846456585102</v>
      </c>
      <c r="AJ109" s="32">
        <f>_xll.SRS1Splines.Functions25.OneWay_Spline($D$77:$D$81,AJ$77:AJ$81,$D109)</f>
        <v>6.31246207563506</v>
      </c>
      <c r="AK109" s="32">
        <f>_xll.SRS1Splines.Functions25.OneWay_Spline($D$77:$D$81,AK$77:AK$81,$D109)</f>
        <v>6.3924841226079696</v>
      </c>
      <c r="AL109" s="32">
        <f>_xll.SRS1Splines.Functions25.OneWay_Spline($D$83:$D$86,AL$83:AL$86,$D109)</f>
        <v>18.2645880726961</v>
      </c>
      <c r="AO109" s="32">
        <v>0.5</v>
      </c>
      <c r="AP109" s="32">
        <v>7000.5824052970602</v>
      </c>
      <c r="AT109" s="32">
        <f t="shared" si="23"/>
        <v>4.8615155592340695</v>
      </c>
    </row>
    <row r="110" spans="1:46">
      <c r="B110" s="32">
        <v>5.7820389862931796</v>
      </c>
      <c r="C110" s="96">
        <f t="shared" si="22"/>
        <v>1.9030272162579309</v>
      </c>
      <c r="D110" s="32">
        <f t="shared" si="24"/>
        <v>0.625</v>
      </c>
      <c r="E110" s="32">
        <f>_xll.SRS1Splines.Functions25.OneWay_Spline($D$77:$D$81,$E$77:$E$81,D110)</f>
        <v>11.5853423498837</v>
      </c>
      <c r="F110" s="32">
        <f>_xll.SRS1Splines.Functions25.OneWay_Spline($D$77:$D$81,F$77:F$81,$D110)</f>
        <v>11.440827403286001</v>
      </c>
      <c r="G110" s="32">
        <f>_xll.SRS1Splines.Functions25.OneWay_Spline($D$77:$D$81,G$77:G$81,$D110)</f>
        <v>9.4686859256218092</v>
      </c>
      <c r="H110" s="32">
        <f>_xll.SRS1Splines.Functions25.OneWay_Spline($D$77:$D$81,H$77:H$81,$D110)</f>
        <v>20.935019877391401</v>
      </c>
      <c r="I110" s="32">
        <f>_xll.SRS1Splines.Functions25.OneWay_Spline($D$77:$D$81,I$77:I$81,$D110)</f>
        <v>24.0736379197253</v>
      </c>
      <c r="J110" s="32">
        <f>_xll.SRS1Splines.Functions25.OneWay_Spline($D$77:$D$81,J$77:J$81,$D110)</f>
        <v>222.75459298881501</v>
      </c>
      <c r="K110" s="32">
        <f>_xll.SRS1Splines.Functions25.OneWay_Spline($D$77:$D$81,K$77:K$81,$D110)</f>
        <v>54.438482764243098</v>
      </c>
      <c r="L110" s="32">
        <f>_xll.SRS1Splines.Functions25.OneWay_Spline($D$77:$D$81,L$77:L$81,$D110)</f>
        <v>5.8180434875813498</v>
      </c>
      <c r="M110" s="32">
        <f>_xll.SRS1Splines.Functions25.OneWay_Spline($D$77:$D$81,M$77:M$81,$D110)</f>
        <v>6.0214309325355497</v>
      </c>
      <c r="N110" s="32">
        <f>_xll.SRS1Splines.Functions25.OneWay_Spline(($D$83:$D$86),N$83:N$86,$D110)</f>
        <v>14.9297412659282</v>
      </c>
      <c r="P110" s="32">
        <f t="shared" si="25"/>
        <v>0.625</v>
      </c>
      <c r="Q110" s="32">
        <f>_xll.SRS1Splines.Functions25.OneWay_Spline($D$77:$D$81,Q$77:Q$81,P110)</f>
        <v>6.8498528498199303</v>
      </c>
      <c r="R110" s="32">
        <f>_xll.SRS1Splines.Functions25.OneWay_Spline($D$77:$D$81,R$77:R$81,$D110)</f>
        <v>5.3981463289091698</v>
      </c>
      <c r="S110" s="32">
        <f>_xll.SRS1Splines.Functions25.OneWay_Spline($D$77:$D$81,S$77:S$81,$D110)</f>
        <v>7.8258925816264497</v>
      </c>
      <c r="T110" s="32">
        <f>_xll.SRS1Splines.Functions25.OneWay_Spline($D$77:$D$81,T$77:T$81,$D110)</f>
        <v>11.0190889006624</v>
      </c>
      <c r="U110" s="32">
        <f>_xll.SRS1Splines.Functions25.OneWay_Spline($D$77:$D$81,U$77:U$81,$D110)</f>
        <v>18.643043869024599</v>
      </c>
      <c r="V110" s="32">
        <f>_xll.SRS1Splines.Functions25.OneWay_Spline($D$77:$D$81,V$77:V$81,$D110)</f>
        <v>119.96976912519401</v>
      </c>
      <c r="W110" s="32">
        <f>_xll.SRS1Splines.Functions25.OneWay_Spline($D$77:$D$81,W$77:W$81,$D110)</f>
        <v>43.252200249346203</v>
      </c>
      <c r="X110" s="32">
        <f>_xll.SRS1Splines.Functions25.OneWay_Spline($D$77:$D$81,X$77:X$81,$D110)</f>
        <v>5.2687023482740898</v>
      </c>
      <c r="Y110" s="32">
        <f>_xll.SRS1Splines.Functions25.OneWay_Spline($D$77:$D$81,Y$77:Y$81,$D110)</f>
        <v>5.6169706160967898</v>
      </c>
      <c r="Z110" s="32">
        <f>_xll.SRS1Splines.Functions25.OneWay_Spline($D$83:$D$86,Z$83:Z$86,$D110)</f>
        <v>12.1438615424539</v>
      </c>
      <c r="AB110" s="32">
        <f t="shared" si="26"/>
        <v>0.625</v>
      </c>
      <c r="AC110" s="32">
        <f>_xll.SRS1Splines.Functions25.OneWay_Spline($D$77:$D$81,AC$77:AC$81,AB110)</f>
        <v>26.3255915993368</v>
      </c>
      <c r="AD110" s="32">
        <f>_xll.SRS1Splines.Functions25.OneWay_Spline($D$77:$D$81,AD$77:AD$81,$D110)</f>
        <v>23.544599436577698</v>
      </c>
      <c r="AE110" s="32">
        <f>_xll.SRS1Splines.Functions25.OneWay_Spline($D$77:$D$81,AE$77:AE$81,$D110)</f>
        <v>11.111479269617201</v>
      </c>
      <c r="AF110" s="32">
        <f>_xll.SRS1Splines.Functions25.OneWay_Spline($D$77:$D$81,AF$77:AF$81,$D110)</f>
        <v>30.711975236347801</v>
      </c>
      <c r="AG110" s="32">
        <f>_xll.SRS1Splines.Functions25.OneWay_Spline($D$77:$D$81,AG$77:AG$81,$D110)</f>
        <v>29.422520810321299</v>
      </c>
      <c r="AH110" s="32">
        <f>_xll.SRS1Splines.Functions25.OneWay_Spline($D$77:$D$81,AH$77:AH$81,$D110)</f>
        <v>329.76732698073602</v>
      </c>
      <c r="AI110" s="32">
        <f>_xll.SRS1Splines.Functions25.OneWay_Spline($D$77:$D$81,AI$77:AI$81,$D110)</f>
        <v>61.5441867712508</v>
      </c>
      <c r="AJ110" s="32">
        <f>_xll.SRS1Splines.Functions25.OneWay_Spline($D$77:$D$81,AJ$77:AJ$81,$D110)</f>
        <v>6.3673846268886098</v>
      </c>
      <c r="AK110" s="32">
        <f>_xll.SRS1Splines.Functions25.OneWay_Spline($D$77:$D$81,AK$77:AK$81,$D110)</f>
        <v>6.4315213706758696</v>
      </c>
      <c r="AL110" s="32">
        <f>_xll.SRS1Splines.Functions25.OneWay_Spline($D$83:$D$86,AL$83:AL$86,$D110)</f>
        <v>18.828481935866101</v>
      </c>
      <c r="AO110" s="32">
        <v>0.625</v>
      </c>
      <c r="AP110" s="32">
        <v>6944.5479357509448</v>
      </c>
      <c r="AT110" s="32">
        <f t="shared" si="23"/>
        <v>4.8226027331603785</v>
      </c>
    </row>
    <row r="111" spans="1:46">
      <c r="B111" s="32">
        <v>5.7576279445854217</v>
      </c>
      <c r="C111" s="96">
        <f t="shared" si="22"/>
        <v>1.8949928745910558</v>
      </c>
      <c r="D111" s="32">
        <f t="shared" si="24"/>
        <v>0.75</v>
      </c>
      <c r="E111" s="32">
        <f>_xll.SRS1Splines.Functions25.OneWay_Spline($D$77:$D$81,$E$77:$E$81,D111)</f>
        <v>7.96614840336761</v>
      </c>
      <c r="F111" s="32">
        <f>_xll.SRS1Splines.Functions25.OneWay_Spline($D$77:$D$81,F$77:F$81,$D111)</f>
        <v>9.3146975528627802</v>
      </c>
      <c r="G111" s="32">
        <f>_xll.SRS1Splines.Functions25.OneWay_Spline($D$77:$D$81,G$77:G$81,$D111)</f>
        <v>8.8025438810101306</v>
      </c>
      <c r="H111" s="32">
        <f>_xll.SRS1Splines.Functions25.OneWay_Spline($D$77:$D$81,H$77:H$81,$D111)</f>
        <v>20.786726986290802</v>
      </c>
      <c r="I111" s="32">
        <f>_xll.SRS1Splines.Functions25.OneWay_Spline($D$77:$D$81,I$77:I$81,$D111)</f>
        <v>24.458757035963998</v>
      </c>
      <c r="J111" s="32">
        <f>_xll.SRS1Splines.Functions25.OneWay_Spline($D$77:$D$81,J$77:J$81,$D111)</f>
        <v>227.70952866610901</v>
      </c>
      <c r="K111" s="32">
        <f>_xll.SRS1Splines.Functions25.OneWay_Spline($D$77:$D$81,K$77:K$81,$D111)</f>
        <v>55.574037928477402</v>
      </c>
      <c r="L111" s="32">
        <f>_xll.SRS1Splines.Functions25.OneWay_Spline($D$77:$D$81,L$77:L$81,$D111)</f>
        <v>5.8554189430478303</v>
      </c>
      <c r="M111" s="32">
        <f>_xll.SRS1Splines.Functions25.OneWay_Spline($D$77:$D$81,M$77:M$81,$D111)</f>
        <v>6.0783275664398202</v>
      </c>
      <c r="N111" s="32">
        <f>_xll.SRS1Splines.Functions25.OneWay_Spline(($D$83:$D$86),N$83:N$86,$D111)</f>
        <v>15.0424276964819</v>
      </c>
      <c r="P111" s="32">
        <f t="shared" si="25"/>
        <v>0.75</v>
      </c>
      <c r="Q111" s="32">
        <f>_xll.SRS1Splines.Functions25.OneWay_Spline($D$77:$D$81,Q$77:Q$81,P111)</f>
        <v>4.6405995980928196</v>
      </c>
      <c r="R111" s="32">
        <f>_xll.SRS1Splines.Functions25.OneWay_Spline($D$77:$D$81,R$77:R$81,$D111)</f>
        <v>5.5718945808868003</v>
      </c>
      <c r="S111" s="32">
        <f>_xll.SRS1Splines.Functions25.OneWay_Spline($D$77:$D$81,S$77:S$81,$D111)</f>
        <v>7.3780018974344896</v>
      </c>
      <c r="T111" s="32">
        <f>_xll.SRS1Splines.Functions25.OneWay_Spline($D$77:$D$81,T$77:T$81,$D111)</f>
        <v>10.521148071563299</v>
      </c>
      <c r="U111" s="32">
        <f>_xll.SRS1Splines.Functions25.OneWay_Spline($D$77:$D$81,U$77:U$81,$D111)</f>
        <v>18.529704793715101</v>
      </c>
      <c r="V111" s="32">
        <f>_xll.SRS1Splines.Functions25.OneWay_Spline($D$77:$D$81,V$77:V$81,$D111)</f>
        <v>118.55601451864101</v>
      </c>
      <c r="W111" s="32">
        <f>_xll.SRS1Splines.Functions25.OneWay_Spline($D$77:$D$81,W$77:W$81,$D111)</f>
        <v>48.624730923881302</v>
      </c>
      <c r="X111" s="32">
        <f>_xll.SRS1Splines.Functions25.OneWay_Spline($D$77:$D$81,X$77:X$81,$D111)</f>
        <v>5.3042228654545198</v>
      </c>
      <c r="Y111" s="32">
        <f>_xll.SRS1Splines.Functions25.OneWay_Spline($D$77:$D$81,Y$77:Y$81,$D111)</f>
        <v>5.6916471232640902</v>
      </c>
      <c r="Z111" s="32">
        <f>_xll.SRS1Splines.Functions25.OneWay_Spline($D$83:$D$86,Z$83:Z$86,$D111)</f>
        <v>12.0566995636095</v>
      </c>
      <c r="AB111" s="32">
        <f t="shared" si="26"/>
        <v>0.75</v>
      </c>
      <c r="AC111" s="32">
        <f>_xll.SRS1Splines.Functions25.OneWay_Spline($D$77:$D$81,AC$77:AC$81,AB111)</f>
        <v>16.950955248701099</v>
      </c>
      <c r="AD111" s="32">
        <f>_xll.SRS1Splines.Functions25.OneWay_Spline($D$77:$D$81,AD$77:AD$81,$D111)</f>
        <v>16.470316388743299</v>
      </c>
      <c r="AE111" s="32">
        <f>_xll.SRS1Splines.Functions25.OneWay_Spline($D$77:$D$81,AE$77:AE$81,$D111)</f>
        <v>10.227085864585799</v>
      </c>
      <c r="AF111" s="32">
        <f>_xll.SRS1Splines.Functions25.OneWay_Spline($D$77:$D$81,AF$77:AF$81,$D111)</f>
        <v>30.902227547941401</v>
      </c>
      <c r="AG111" s="32">
        <f>_xll.SRS1Splines.Functions25.OneWay_Spline($D$77:$D$81,AG$77:AG$81,$D111)</f>
        <v>30.428758705379501</v>
      </c>
      <c r="AH111" s="32">
        <f>_xll.SRS1Splines.Functions25.OneWay_Spline($D$77:$D$81,AH$77:AH$81,$D111)</f>
        <v>340.65481705180099</v>
      </c>
      <c r="AI111" s="32">
        <f>_xll.SRS1Splines.Functions25.OneWay_Spline($D$77:$D$81,AI$77:AI$81,$D111)</f>
        <v>60.429173038609001</v>
      </c>
      <c r="AJ111" s="32">
        <f>_xll.SRS1Splines.Functions25.OneWay_Spline($D$77:$D$81,AJ$77:AJ$81,$D111)</f>
        <v>6.4066150206411399</v>
      </c>
      <c r="AK111" s="32">
        <f>_xll.SRS1Splines.Functions25.OneWay_Spline($D$77:$D$81,AK$77:AK$81,$D111)</f>
        <v>6.4681927249214803</v>
      </c>
      <c r="AL111" s="32">
        <f>_xll.SRS1Splines.Functions25.OneWay_Spline($D$83:$D$86,AL$83:AL$86,$D111)</f>
        <v>19.379412721721899</v>
      </c>
      <c r="AO111" s="32">
        <v>0.75</v>
      </c>
      <c r="AP111" s="32">
        <v>6912.6106152979046</v>
      </c>
      <c r="AT111" s="32">
        <f t="shared" si="23"/>
        <v>4.8004240384013226</v>
      </c>
    </row>
    <row r="112" spans="1:46">
      <c r="B112" s="32">
        <v>5.723149636733643</v>
      </c>
      <c r="C112" s="96">
        <f t="shared" si="22"/>
        <v>1.8836451202144431</v>
      </c>
      <c r="D112" s="32">
        <f t="shared" si="24"/>
        <v>0.875</v>
      </c>
      <c r="E112" s="32">
        <f>_xll.SRS1Splines.Functions25.OneWay_Spline($D$77:$D$81,$E$77:$E$81,D112)</f>
        <v>5.7268027027976798</v>
      </c>
      <c r="F112" s="32">
        <f>_xll.SRS1Splines.Functions25.OneWay_Spline($D$77:$D$81,F$77:F$81,$D112)</f>
        <v>8.02029497400442</v>
      </c>
      <c r="G112" s="32">
        <f>_xll.SRS1Splines.Functions25.OneWay_Spline($D$77:$D$81,G$77:G$81,$D112)</f>
        <v>8.3378329208221107</v>
      </c>
      <c r="H112" s="32">
        <f>_xll.SRS1Splines.Functions25.OneWay_Spline($D$77:$D$81,H$77:H$81,$D112)</f>
        <v>20.621840193132002</v>
      </c>
      <c r="I112" s="32">
        <f>_xll.SRS1Splines.Functions25.OneWay_Spline($D$77:$D$81,I$77:I$81,$D112)</f>
        <v>24.744490573818599</v>
      </c>
      <c r="J112" s="32">
        <f>_xll.SRS1Splines.Functions25.OneWay_Spline($D$77:$D$81,J$77:J$81,$D112)</f>
        <v>232.50990309474599</v>
      </c>
      <c r="K112" s="32">
        <f>_xll.SRS1Splines.Functions25.OneWay_Spline($D$77:$D$81,K$77:K$81,$D112)</f>
        <v>56.255371027017901</v>
      </c>
      <c r="L112" s="32">
        <f>_xll.SRS1Splines.Functions25.OneWay_Spline($D$77:$D$81,L$77:L$81,$D112)</f>
        <v>5.8778442163277198</v>
      </c>
      <c r="M112" s="32">
        <f>_xll.SRS1Splines.Functions25.OneWay_Spline($D$77:$D$81,M$77:M$81,$D112)</f>
        <v>6.1205411980462099</v>
      </c>
      <c r="N112" s="32">
        <f>_xll.SRS1Splines.Functions25.OneWay_Spline(($D$83:$D$86),N$83:N$86,$D112)</f>
        <v>15.1524626816108</v>
      </c>
      <c r="P112" s="32">
        <f t="shared" si="25"/>
        <v>0.875</v>
      </c>
      <c r="Q112" s="32">
        <f>_xll.SRS1Splines.Functions25.OneWay_Spline($D$77:$D$81,Q$77:Q$81,P112)</f>
        <v>3.2780934125355001</v>
      </c>
      <c r="R112" s="32">
        <f>_xll.SRS1Splines.Functions25.OneWay_Spline($D$77:$D$81,R$77:R$81,$D112)</f>
        <v>5.7008045742895597</v>
      </c>
      <c r="S112" s="32">
        <f>_xll.SRS1Splines.Functions25.OneWay_Spline($D$77:$D$81,S$77:S$81,$D112)</f>
        <v>7.0373114634225802</v>
      </c>
      <c r="T112" s="32">
        <f>_xll.SRS1Splines.Functions25.OneWay_Spline($D$77:$D$81,T$77:T$81,$D112)</f>
        <v>10.1166569512664</v>
      </c>
      <c r="U112" s="32">
        <f>_xll.SRS1Splines.Functions25.OneWay_Spline($D$77:$D$81,U$77:U$81,$D112)</f>
        <v>18.4054767750476</v>
      </c>
      <c r="V112" s="32">
        <f>_xll.SRS1Splines.Functions25.OneWay_Spline($D$77:$D$81,V$77:V$81,$D112)</f>
        <v>117.507099810553</v>
      </c>
      <c r="W112" s="32">
        <f>_xll.SRS1Splines.Functions25.OneWay_Spline($D$77:$D$81,W$77:W$81,$D112)</f>
        <v>52.610802069504103</v>
      </c>
      <c r="X112" s="32">
        <f>_xll.SRS1Splines.Functions25.OneWay_Spline($D$77:$D$81,X$77:X$81,$D112)</f>
        <v>5.3255351757627896</v>
      </c>
      <c r="Y112" s="32">
        <f>_xll.SRS1Splines.Functions25.OneWay_Spline($D$77:$D$81,Y$77:Y$81,$D112)</f>
        <v>5.7466486807895398</v>
      </c>
      <c r="Z112" s="32">
        <f>_xll.SRS1Splines.Functions25.OneWay_Spline($D$83:$D$86,Z$83:Z$86,$D112)</f>
        <v>11.9511531372499</v>
      </c>
      <c r="AB112" s="32">
        <f t="shared" si="26"/>
        <v>0.875</v>
      </c>
      <c r="AC112" s="32">
        <f>_xll.SRS1Splines.Functions25.OneWay_Spline($D$77:$D$81,AC$77:AC$81,AB112)</f>
        <v>9.8935010409347903</v>
      </c>
      <c r="AD112" s="32">
        <f>_xll.SRS1Splines.Functions25.OneWay_Spline($D$77:$D$81,AD$77:AD$81,$D112)</f>
        <v>11.361538731790001</v>
      </c>
      <c r="AE112" s="32">
        <f>_xll.SRS1Splines.Functions25.OneWay_Spline($D$77:$D$81,AE$77:AE$81,$D112)</f>
        <v>9.6383543782216208</v>
      </c>
      <c r="AF112" s="32">
        <f>_xll.SRS1Splines.Functions25.OneWay_Spline($D$77:$D$81,AF$77:AF$81,$D112)</f>
        <v>31.016378934897599</v>
      </c>
      <c r="AG112" s="32">
        <f>_xll.SRS1Splines.Functions25.OneWay_Spline($D$77:$D$81,AG$77:AG$81,$D112)</f>
        <v>31.175322304938799</v>
      </c>
      <c r="AH112" s="32">
        <f>_xll.SRS1Splines.Functions25.OneWay_Spline($D$77:$D$81,AH$77:AH$81,$D112)</f>
        <v>349.93898935969298</v>
      </c>
      <c r="AI112" s="32">
        <f>_xll.SRS1Splines.Functions25.OneWay_Spline($D$77:$D$81,AI$77:AI$81,$D112)</f>
        <v>59.459133170858699</v>
      </c>
      <c r="AJ112" s="32">
        <f>_xll.SRS1Splines.Functions25.OneWay_Spline($D$77:$D$81,AJ$77:AJ$81,$D112)</f>
        <v>6.4301532568926598</v>
      </c>
      <c r="AK112" s="32">
        <f>_xll.SRS1Splines.Functions25.OneWay_Spline($D$77:$D$81,AK$77:AK$81,$D112)</f>
        <v>6.4954005038779004</v>
      </c>
      <c r="AL112" s="32">
        <f>_xll.SRS1Splines.Functions25.OneWay_Spline($D$83:$D$86,AL$83:AL$86,$D112)</f>
        <v>19.9173804302634</v>
      </c>
      <c r="AO112" s="32">
        <v>0.875</v>
      </c>
      <c r="AP112" s="32">
        <v>6897.0892476411418</v>
      </c>
      <c r="AT112" s="32">
        <f t="shared" si="23"/>
        <v>4.7896453108619044</v>
      </c>
    </row>
    <row r="113" spans="2:46">
      <c r="B113" s="32">
        <v>5.6792524847605561</v>
      </c>
      <c r="C113" s="96">
        <f t="shared" si="22"/>
        <v>1.8691973665553916</v>
      </c>
      <c r="D113" s="32">
        <f t="shared" si="24"/>
        <v>1</v>
      </c>
      <c r="E113" s="32">
        <f>_xll.SRS1Splines.Functions25.OneWay_Spline($D$77:$D$81,$E$77:$E$81,D113)</f>
        <v>4.8368834544557799</v>
      </c>
      <c r="F113" s="32">
        <f>_xll.SRS1Splines.Functions25.OneWay_Spline($D$77:$D$81,F$77:F$81,$D113)</f>
        <v>7.5492215595295402</v>
      </c>
      <c r="G113" s="32">
        <f>_xll.SRS1Splines.Functions25.OneWay_Spline($D$77:$D$81,G$77:G$81,$D113)</f>
        <v>8.0453886795698892</v>
      </c>
      <c r="H113" s="32">
        <f>_xll.SRS1Splines.Functions25.OneWay_Spline($D$77:$D$81,H$77:H$81,$D113)</f>
        <v>20.406313009884101</v>
      </c>
      <c r="I113" s="32">
        <f>_xll.SRS1Splines.Functions25.OneWay_Spline($D$77:$D$81,I$77:I$81,$D113)</f>
        <v>24.856299349500802</v>
      </c>
      <c r="J113" s="32">
        <f>_xll.SRS1Splines.Functions25.OneWay_Spline($D$77:$D$81,J$77:J$81,$D113)</f>
        <v>237.97532012191999</v>
      </c>
      <c r="K113" s="32">
        <f>_xll.SRS1Splines.Functions25.OneWay_Spline($D$77:$D$81,K$77:K$81,$D113)</f>
        <v>56.4824820598648</v>
      </c>
      <c r="L113" s="32">
        <f>_xll.SRS1Splines.Functions25.OneWay_Spline($D$77:$D$81,L$77:L$81,$D113)</f>
        <v>5.8853193074210202</v>
      </c>
      <c r="M113" s="32">
        <f>_xll.SRS1Splines.Functions25.OneWay_Spline($D$77:$D$81,M$77:M$81,$D113)</f>
        <v>6.1370595756313202</v>
      </c>
      <c r="N113" s="32">
        <f>_xll.SRS1Splines.Functions25.OneWay_Spline(($D$83:$D$86),N$83:N$86,$D113)</f>
        <v>15.2598462213149</v>
      </c>
      <c r="P113" s="32">
        <f t="shared" si="25"/>
        <v>1</v>
      </c>
      <c r="Q113" s="32">
        <f>_xll.SRS1Splines.Functions25.OneWay_Spline($D$77:$D$81,Q$77:Q$81,P113)</f>
        <v>2.7457601348079499</v>
      </c>
      <c r="R113" s="32">
        <f>_xll.SRS1Splines.Functions25.OneWay_Spline($D$77:$D$81,R$77:R$81,$D113)</f>
        <v>5.7512476151863003</v>
      </c>
      <c r="S113" s="32">
        <f>_xll.SRS1Splines.Functions25.OneWay_Spline($D$77:$D$81,S$77:S$81,$D113)</f>
        <v>6.7715486444676003</v>
      </c>
      <c r="T113" s="32">
        <f>_xll.SRS1Splines.Functions25.OneWay_Spline($D$77:$D$81,T$77:T$81,$D113)</f>
        <v>9.7581966225519707</v>
      </c>
      <c r="U113" s="32">
        <f>_xll.SRS1Splines.Functions25.OneWay_Spline($D$77:$D$81,U$77:U$81,$D113)</f>
        <v>18.245142811626501</v>
      </c>
      <c r="V113" s="32">
        <f>_xll.SRS1Splines.Functions25.OneWay_Spline($D$77:$D$81,V$77:V$81,$D113)</f>
        <v>117.09665492478</v>
      </c>
      <c r="W113" s="32">
        <f>_xll.SRS1Splines.Functions25.OneWay_Spline($D$77:$D$81,W$77:W$81,$D113)</f>
        <v>54.170569039530399</v>
      </c>
      <c r="X113" s="32">
        <f>_xll.SRS1Splines.Functions25.OneWay_Spline($D$77:$D$81,X$77:X$81,$D113)</f>
        <v>5.3326392791988697</v>
      </c>
      <c r="Y113" s="32">
        <f>_xll.SRS1Splines.Functions25.OneWay_Spline($D$77:$D$81,Y$77:Y$81,$D113)</f>
        <v>5.7680721251844096</v>
      </c>
      <c r="Z113" s="32">
        <f>_xll.SRS1Splines.Functions25.OneWay_Spline($D$83:$D$86,Z$83:Z$86,$D113)</f>
        <v>11.828207144492</v>
      </c>
      <c r="AB113" s="32">
        <f t="shared" si="26"/>
        <v>1</v>
      </c>
      <c r="AC113" s="32">
        <f>_xll.SRS1Splines.Functions25.OneWay_Spline($D$77:$D$81,AC$77:AC$81,AB113)</f>
        <v>6.9280067741035998</v>
      </c>
      <c r="AD113" s="32">
        <f>_xll.SRS1Splines.Functions25.OneWay_Spline($D$77:$D$81,AD$77:AD$81,$D113)</f>
        <v>9.3471955038727899</v>
      </c>
      <c r="AE113" s="32">
        <f>_xll.SRS1Splines.Functions25.OneWay_Spline($D$77:$D$81,AE$77:AE$81,$D113)</f>
        <v>9.3192287146721906</v>
      </c>
      <c r="AF113" s="32">
        <f>_xll.SRS1Splines.Functions25.OneWay_Spline($D$77:$D$81,AF$77:AF$81,$D113)</f>
        <v>31.0544293972163</v>
      </c>
      <c r="AG113" s="32">
        <f>_xll.SRS1Splines.Functions25.OneWay_Spline($D$77:$D$81,AG$77:AG$81,$D113)</f>
        <v>31.467455887374999</v>
      </c>
      <c r="AH113" s="32">
        <f>_xll.SRS1Splines.Functions25.OneWay_Spline($D$77:$D$81,AH$77:AH$81,$D113)</f>
        <v>358.85398531905901</v>
      </c>
      <c r="AI113" s="32">
        <f>_xll.SRS1Splines.Functions25.OneWay_Spline($D$77:$D$81,AI$77:AI$81,$D113)</f>
        <v>58.794395080199102</v>
      </c>
      <c r="AJ113" s="32">
        <f>_xll.SRS1Splines.Functions25.OneWay_Spline($D$77:$D$81,AJ$77:AJ$81,$D113)</f>
        <v>6.4379993356431697</v>
      </c>
      <c r="AK113" s="32">
        <f>_xll.SRS1Splines.Functions25.OneWay_Spline($D$77:$D$81,AK$77:AK$81,$D113)</f>
        <v>6.5060470260782299</v>
      </c>
      <c r="AL113" s="32">
        <f>_xll.SRS1Splines.Functions25.OneWay_Spline($D$83:$D$86,AL$83:AL$86,$D113)</f>
        <v>20.442385061490601</v>
      </c>
      <c r="AO113" s="32">
        <v>1</v>
      </c>
      <c r="AP113" s="32">
        <v>6888.1585750213426</v>
      </c>
      <c r="AT113" s="32">
        <f t="shared" si="23"/>
        <v>4.7834434548759326</v>
      </c>
    </row>
    <row r="114" spans="2:46">
      <c r="B114" s="32">
        <v>5.6357114239335626</v>
      </c>
      <c r="C114" s="96">
        <f t="shared" si="22"/>
        <v>1.8548668122345133</v>
      </c>
      <c r="D114" s="32">
        <f t="shared" si="24"/>
        <v>1.125</v>
      </c>
      <c r="E114" s="32">
        <f>_xll.SRS1Splines.Functions25.OneWay_Spline($D$77:$D$81,$E$77:$E$81,D114)</f>
        <v>4.6146489791228902</v>
      </c>
      <c r="F114" s="32">
        <f>_xll.SRS1Splines.Functions25.OneWay_Spline($D$77:$D$81,F$77:F$81,$D114)</f>
        <v>7.4893072856104803</v>
      </c>
      <c r="G114" s="32">
        <f>_xll.SRS1Splines.Functions25.OneWay_Spline($D$77:$D$81,G$77:G$81,$D114)</f>
        <v>7.8320567468348203</v>
      </c>
      <c r="H114" s="32">
        <f>_xll.SRS1Splines.Functions25.OneWay_Spline($D$77:$D$81,H$77:H$81,$D114)</f>
        <v>20.134653196339102</v>
      </c>
      <c r="I114" s="32">
        <f>_xll.SRS1Splines.Functions25.OneWay_Spline($D$77:$D$81,I$77:I$81,$D114)</f>
        <v>24.824480250829499</v>
      </c>
      <c r="J114" s="32">
        <f>_xll.SRS1Splines.Functions25.OneWay_Spline($D$77:$D$81,J$77:J$81,$D114)</f>
        <v>243.97057048564901</v>
      </c>
      <c r="K114" s="32">
        <f>_xll.SRS1Splines.Functions25.OneWay_Spline($D$77:$D$81,K$77:K$81,$D114)</f>
        <v>56.462297351120803</v>
      </c>
      <c r="L114" s="32">
        <f>_xll.SRS1Splines.Functions25.OneWay_Spline($D$77:$D$81,L$77:L$81,$D114)</f>
        <v>5.88009136637901</v>
      </c>
      <c r="M114" s="32">
        <f>_xll.SRS1Splines.Functions25.OneWay_Spline($D$77:$D$81,M$77:M$81,$D114)</f>
        <v>6.1333354601577801</v>
      </c>
      <c r="N114" s="32">
        <f>_xll.SRS1Splines.Functions25.OneWay_Spline(($D$83:$D$86),N$83:N$86,$D114)</f>
        <v>15.3645783155941</v>
      </c>
      <c r="P114" s="32">
        <f t="shared" si="25"/>
        <v>1.125</v>
      </c>
      <c r="Q114" s="32">
        <f>_xll.SRS1Splines.Functions25.OneWay_Spline($D$77:$D$81,Q$77:Q$81,P114)</f>
        <v>2.6248208197779301</v>
      </c>
      <c r="R114" s="32">
        <f>_xll.SRS1Splines.Functions25.OneWay_Spline($D$77:$D$81,R$77:R$81,$D114)</f>
        <v>5.7508276143278803</v>
      </c>
      <c r="S114" s="32">
        <f>_xll.SRS1Splines.Functions25.OneWay_Spline($D$77:$D$81,S$77:S$81,$D114)</f>
        <v>6.5354802949558799</v>
      </c>
      <c r="T114" s="32">
        <f>_xll.SRS1Splines.Functions25.OneWay_Spline($D$77:$D$81,T$77:T$81,$D114)</f>
        <v>9.4113360243723498</v>
      </c>
      <c r="U114" s="32">
        <f>_xll.SRS1Splines.Functions25.OneWay_Spline($D$77:$D$81,U$77:U$81,$D114)</f>
        <v>18.0486280901724</v>
      </c>
      <c r="V114" s="32">
        <f>_xll.SRS1Splines.Functions25.OneWay_Spline($D$77:$D$81,V$77:V$81,$D114)</f>
        <v>117.17332721423099</v>
      </c>
      <c r="W114" s="32">
        <f>_xll.SRS1Splines.Functions25.OneWay_Spline($D$77:$D$81,W$77:W$81,$D114)</f>
        <v>54.147112140366403</v>
      </c>
      <c r="X114" s="32">
        <f>_xll.SRS1Splines.Functions25.OneWay_Spline($D$77:$D$81,X$77:X$81,$D114)</f>
        <v>5.3276091118536302</v>
      </c>
      <c r="Y114" s="32">
        <f>_xll.SRS1Splines.Functions25.OneWay_Spline($D$77:$D$81,Y$77:Y$81,$D114)</f>
        <v>5.7652285961240901</v>
      </c>
      <c r="Z114" s="32">
        <f>_xll.SRS1Splines.Functions25.OneWay_Spline($D$83:$D$86,Z$83:Z$86,$D114)</f>
        <v>11.688846466452601</v>
      </c>
      <c r="AB114" s="32">
        <f t="shared" si="26"/>
        <v>1.125</v>
      </c>
      <c r="AC114" s="32">
        <f>_xll.SRS1Splines.Functions25.OneWay_Spline($D$77:$D$81,AC$77:AC$81,AB114)</f>
        <v>6.6044771384678604</v>
      </c>
      <c r="AD114" s="32">
        <f>_xll.SRS1Splines.Functions25.OneWay_Spline($D$77:$D$81,AD$77:AD$81,$D114)</f>
        <v>9.2597280221752793</v>
      </c>
      <c r="AE114" s="32">
        <f>_xll.SRS1Splines.Functions25.OneWay_Spline($D$77:$D$81,AE$77:AE$81,$D114)</f>
        <v>9.1292024971563208</v>
      </c>
      <c r="AF114" s="32">
        <f>_xll.SRS1Splines.Functions25.OneWay_Spline($D$77:$D$81,AF$77:AF$81,$D114)</f>
        <v>31.0035501993199</v>
      </c>
      <c r="AG114" s="32">
        <f>_xll.SRS1Splines.Functions25.OneWay_Spline($D$77:$D$81,AG$77:AG$81,$D114)</f>
        <v>31.422838684647498</v>
      </c>
      <c r="AH114" s="32">
        <f>_xll.SRS1Splines.Functions25.OneWay_Spline($D$77:$D$81,AH$77:AH$81,$D114)</f>
        <v>367.88150122250403</v>
      </c>
      <c r="AI114" s="32">
        <f>_xll.SRS1Splines.Functions25.OneWay_Spline($D$77:$D$81,AI$77:AI$81,$D114)</f>
        <v>58.341483572543403</v>
      </c>
      <c r="AJ114" s="32">
        <f>_xll.SRS1Splines.Functions25.OneWay_Spline($D$77:$D$81,AJ$77:AJ$81,$D114)</f>
        <v>6.43257362090438</v>
      </c>
      <c r="AK114" s="32">
        <f>_xll.SRS1Splines.Functions25.OneWay_Spline($D$77:$D$81,AK$77:AK$81,$D114)</f>
        <v>6.5017632680852904</v>
      </c>
      <c r="AL114" s="32">
        <f>_xll.SRS1Splines.Functions25.OneWay_Spline($D$83:$D$86,AL$83:AL$86,$D114)</f>
        <v>20.954426615403602</v>
      </c>
      <c r="AO114" s="32">
        <v>1.125</v>
      </c>
      <c r="AP114" s="32">
        <v>6883.7959067651736</v>
      </c>
      <c r="AT114" s="32">
        <f t="shared" si="23"/>
        <v>4.7804138241424816</v>
      </c>
    </row>
    <row r="115" spans="2:46">
      <c r="B115" s="32">
        <v>5.5567534850469595</v>
      </c>
      <c r="C115" s="96">
        <f t="shared" si="22"/>
        <v>1.8288795944040839</v>
      </c>
      <c r="D115" s="42">
        <f>D114+0.2</f>
        <v>1.325</v>
      </c>
      <c r="E115" s="32">
        <f>_xll.SRS1Splines.Functions25.OneWay_Spline($D$77:$D$81,$E$77:$E$81,D115)</f>
        <v>4.2719384410874799</v>
      </c>
      <c r="F115" s="32">
        <f>_xll.SRS1Splines.Functions25.OneWay_Spline($D$77:$D$81,F$77:F$81,$D115)</f>
        <v>7.402566657985</v>
      </c>
      <c r="G115" s="32">
        <f>_xll.SRS1Splines.Functions25.OneWay_Spline($D$77:$D$81,G$77:G$81,$D115)</f>
        <v>7.5019593359799304</v>
      </c>
      <c r="H115" s="32">
        <f>_xll.SRS1Splines.Functions25.OneWay_Spline($D$77:$D$81,H$77:H$81,$D115)</f>
        <v>19.6231749159294</v>
      </c>
      <c r="I115" s="32">
        <f>_xll.SRS1Splines.Functions25.OneWay_Spline($D$77:$D$81,I$77:I$81,$D115)</f>
        <v>24.646915492762801</v>
      </c>
      <c r="J115" s="32">
        <f>_xll.SRS1Splines.Functions25.OneWay_Spline($D$77:$D$81,J$77:J$81,$D115)</f>
        <v>253.247271807955</v>
      </c>
      <c r="K115" s="32">
        <f>_xll.SRS1Splines.Functions25.OneWay_Spline($D$77:$D$81,K$77:K$81,$D115)</f>
        <v>56.3497337306163</v>
      </c>
      <c r="L115" s="32">
        <f>_xll.SRS1Splines.Functions25.OneWay_Spline($D$77:$D$81,L$77:L$81,$D115)</f>
        <v>5.8509219102039003</v>
      </c>
      <c r="M115" s="32">
        <f>_xll.SRS1Splines.Functions25.OneWay_Spline($D$77:$D$81,M$77:M$81,$D115)</f>
        <v>6.1125672674532501</v>
      </c>
      <c r="N115" s="32">
        <f>_xll.SRS1Splines.Functions25.OneWay_Spline(($D$83:$D$86),N$83:N$86,$D115)</f>
        <v>15.5266346599574</v>
      </c>
      <c r="P115" s="42">
        <f>P114+0.2</f>
        <v>1.325</v>
      </c>
      <c r="Q115" s="32">
        <f>_xll.SRS1Splines.Functions25.OneWay_Spline($D$77:$D$81,Q$77:Q$81,P115)</f>
        <v>2.4388574552181899</v>
      </c>
      <c r="R115" s="32">
        <f>_xll.SRS1Splines.Functions25.OneWay_Spline($D$77:$D$81,R$77:R$81,$D115)</f>
        <v>5.7484084093834298</v>
      </c>
      <c r="S115" s="32">
        <f>_xll.SRS1Splines.Functions25.OneWay_Spline($D$77:$D$81,S$77:S$81,$D115)</f>
        <v>6.1702018766734401</v>
      </c>
      <c r="T115" s="32">
        <f>_xll.SRS1Splines.Functions25.OneWay_Spline($D$77:$D$81,T$77:T$81,$D115)</f>
        <v>8.8746241316954109</v>
      </c>
      <c r="U115" s="32">
        <f>_xll.SRS1Splines.Functions25.OneWay_Spline($D$77:$D$81,U$77:U$81,$D115)</f>
        <v>17.695723914070701</v>
      </c>
      <c r="V115" s="32">
        <f>_xll.SRS1Splines.Functions25.OneWay_Spline($D$77:$D$81,V$77:V$81,$D115)</f>
        <v>117.604097521856</v>
      </c>
      <c r="W115" s="32">
        <f>_xll.SRS1Splines.Functions25.OneWay_Spline($D$77:$D$81,W$77:W$81,$D115)</f>
        <v>54.016300567645203</v>
      </c>
      <c r="X115" s="32">
        <f>_xll.SRS1Splines.Functions25.OneWay_Spline($D$77:$D$81,X$77:X$81,$D115)</f>
        <v>5.2995570938667997</v>
      </c>
      <c r="Y115" s="32">
        <f>_xll.SRS1Splines.Functions25.OneWay_Spline($D$77:$D$81,Y$77:Y$81,$D115)</f>
        <v>5.7493409779149101</v>
      </c>
      <c r="Z115" s="32">
        <f>_xll.SRS1Splines.Functions25.OneWay_Spline($D$83:$D$86,Z$83:Z$86,$D115)</f>
        <v>11.434185099472</v>
      </c>
      <c r="AB115" s="42">
        <f>AB114+0.2</f>
        <v>1.325</v>
      </c>
      <c r="AC115" s="32">
        <f>_xll.SRS1Splines.Functions25.OneWay_Spline($D$77:$D$81,AC$77:AC$81,AB115)</f>
        <v>6.1050194269567699</v>
      </c>
      <c r="AD115" s="32">
        <f>_xll.SRS1Splines.Functions25.OneWay_Spline($D$77:$D$81,AD$77:AD$81,$D115)</f>
        <v>9.1330973586791302</v>
      </c>
      <c r="AE115" s="32">
        <f>_xll.SRS1Splines.Functions25.OneWay_Spline($D$77:$D$81,AE$77:AE$81,$D115)</f>
        <v>8.8374073673233902</v>
      </c>
      <c r="AF115" s="32">
        <f>_xll.SRS1Splines.Functions25.OneWay_Spline($D$77:$D$81,AF$77:AF$81,$D115)</f>
        <v>30.719813297478002</v>
      </c>
      <c r="AG115" s="32">
        <f>_xll.SRS1Splines.Functions25.OneWay_Spline($D$77:$D$81,AG$77:AG$81,$D115)</f>
        <v>31.174022913287899</v>
      </c>
      <c r="AH115" s="32">
        <f>_xll.SRS1Splines.Functions25.OneWay_Spline($D$77:$D$81,AH$77:AH$81,$D115)</f>
        <v>381.85015367866998</v>
      </c>
      <c r="AI115" s="32">
        <f>_xll.SRS1Splines.Functions25.OneWay_Spline($D$77:$D$81,AI$77:AI$81,$D115)</f>
        <v>57.640674677659497</v>
      </c>
      <c r="AJ115" s="32">
        <f>_xll.SRS1Splines.Functions25.OneWay_Spline($D$77:$D$81,AJ$77:AJ$81,$D115)</f>
        <v>6.402286726541</v>
      </c>
      <c r="AK115" s="32">
        <f>_xll.SRS1Splines.Functions25.OneWay_Spline($D$77:$D$81,AK$77:AK$81,$D115)</f>
        <v>6.4778741292739097</v>
      </c>
      <c r="AL115" s="32">
        <f>_xll.SRS1Splines.Functions25.OneWay_Spline($D$83:$D$86,AL$83:AL$86,$D115)</f>
        <v>21.746729900850799</v>
      </c>
      <c r="AO115" s="32">
        <v>1.33</v>
      </c>
      <c r="AP115" s="32">
        <v>6880.378748225904</v>
      </c>
      <c r="AT115" s="32">
        <f t="shared" si="23"/>
        <v>4.7780407973791004</v>
      </c>
    </row>
    <row r="116" spans="2:46">
      <c r="B116" s="32">
        <v>5.4808287584433284</v>
      </c>
      <c r="C116" s="96">
        <f t="shared" si="22"/>
        <v>1.8038906897190461</v>
      </c>
      <c r="D116" s="42">
        <f t="shared" ref="D116:D117" si="27">D115+0.2</f>
        <v>1.5249999999999999</v>
      </c>
      <c r="E116" s="32">
        <f>_xll.SRS1Splines.Functions25.OneWay_Spline($D$77:$D$81,$E$77:$E$81,D116)</f>
        <v>3.9448984540663399</v>
      </c>
      <c r="F116" s="32">
        <f>_xll.SRS1Splines.Functions25.OneWay_Spline($D$77:$D$81,F$77:F$81,$D116)</f>
        <v>7.3262172883119598</v>
      </c>
      <c r="G116" s="32">
        <f>_xll.SRS1Splines.Functions25.OneWay_Spline($D$77:$D$81,G$77:G$81,$D116)</f>
        <v>7.1856879946896504</v>
      </c>
      <c r="H116" s="32">
        <f>_xll.SRS1Splines.Functions25.OneWay_Spline($D$77:$D$81,H$77:H$81,$D116)</f>
        <v>19.025388747721198</v>
      </c>
      <c r="I116" s="32">
        <f>_xll.SRS1Splines.Functions25.OneWay_Spline($D$77:$D$81,I$77:I$81,$D116)</f>
        <v>24.324827530281699</v>
      </c>
      <c r="J116" s="32">
        <f>_xll.SRS1Splines.Functions25.OneWay_Spline($D$77:$D$81,J$77:J$81,$D116)</f>
        <v>262.13542019529598</v>
      </c>
      <c r="K116" s="32">
        <f>_xll.SRS1Splines.Functions25.OneWay_Spline($D$77:$D$81,K$77:K$81,$D116)</f>
        <v>56.145735432183898</v>
      </c>
      <c r="L116" s="32">
        <f>_xll.SRS1Splines.Functions25.OneWay_Spline($D$77:$D$81,L$77:L$81,$D116)</f>
        <v>5.7980224102097999</v>
      </c>
      <c r="M116" s="32">
        <f>_xll.SRS1Splines.Functions25.OneWay_Spline($D$77:$D$81,M$77:M$81,$D116)</f>
        <v>6.0749292103771904</v>
      </c>
      <c r="N116" s="32">
        <f>_xll.SRS1Splines.Functions25.OneWay_Spline(($D$83:$D$86),N$83:N$86,$D116)</f>
        <v>15.6819033040333</v>
      </c>
      <c r="P116" s="42">
        <f t="shared" ref="P116:P117" si="28">P115+0.2</f>
        <v>1.5249999999999999</v>
      </c>
      <c r="Q116" s="32">
        <f>_xll.SRS1Splines.Functions25.OneWay_Spline($D$77:$D$81,Q$77:Q$81,P116)</f>
        <v>2.2620094406692899</v>
      </c>
      <c r="R116" s="32">
        <f>_xll.SRS1Splines.Functions25.OneWay_Spline($D$77:$D$81,R$77:R$81,$D116)</f>
        <v>5.7438388000439096</v>
      </c>
      <c r="S116" s="32">
        <f>_xll.SRS1Splines.Functions25.OneWay_Spline($D$77:$D$81,S$77:S$81,$D116)</f>
        <v>5.8202230780049202</v>
      </c>
      <c r="T116" s="32">
        <f>_xll.SRS1Splines.Functions25.OneWay_Spline($D$77:$D$81,T$77:T$81,$D116)</f>
        <v>8.3603923182929094</v>
      </c>
      <c r="U116" s="32">
        <f>_xll.SRS1Splines.Functions25.OneWay_Spline($D$77:$D$81,U$77:U$81,$D116)</f>
        <v>17.299362519880901</v>
      </c>
      <c r="V116" s="32">
        <f>_xll.SRS1Splines.Functions25.OneWay_Spline($D$77:$D$81,V$77:V$81,$D116)</f>
        <v>118.392465624206</v>
      </c>
      <c r="W116" s="32">
        <f>_xll.SRS1Splines.Functions25.OneWay_Spline($D$77:$D$81,W$77:W$81,$D116)</f>
        <v>53.779231627158303</v>
      </c>
      <c r="X116" s="32">
        <f>_xll.SRS1Splines.Functions25.OneWay_Spline($D$77:$D$81,X$77:X$81,$D116)</f>
        <v>5.2487176591990998</v>
      </c>
      <c r="Y116" s="32">
        <f>_xll.SRS1Splines.Functions25.OneWay_Spline($D$77:$D$81,Y$77:Y$81,$D116)</f>
        <v>5.7204753393960903</v>
      </c>
      <c r="Z116" s="32">
        <f>_xll.SRS1Splines.Functions25.OneWay_Spline($D$83:$D$86,Z$83:Z$86,$D116)</f>
        <v>11.1440575068849</v>
      </c>
      <c r="AB116" s="42">
        <f t="shared" ref="AB116:AB117" si="29">AB115+0.2</f>
        <v>1.5249999999999999</v>
      </c>
      <c r="AC116" s="32">
        <f>_xll.SRS1Splines.Functions25.OneWay_Spline($D$77:$D$81,AC$77:AC$81,AB116)</f>
        <v>5.6277874674633903</v>
      </c>
      <c r="AD116" s="32">
        <f>_xll.SRS1Splines.Functions25.OneWay_Spline($D$77:$D$81,AD$77:AD$81,$D116)</f>
        <v>9.0216366556167191</v>
      </c>
      <c r="AE116" s="32">
        <f>_xll.SRS1Splines.Functions25.OneWay_Spline($D$77:$D$81,AE$77:AE$81,$D116)</f>
        <v>8.5603713420937897</v>
      </c>
      <c r="AF116" s="32">
        <f>_xll.SRS1Splines.Functions25.OneWay_Spline($D$77:$D$81,AF$77:AF$81,$D116)</f>
        <v>30.205598803320999</v>
      </c>
      <c r="AG116" s="32">
        <f>_xll.SRS1Splines.Functions25.OneWay_Spline($D$77:$D$81,AG$77:AG$81,$D116)</f>
        <v>30.723095750915199</v>
      </c>
      <c r="AH116" s="32">
        <f>_xll.SRS1Splines.Functions25.OneWay_Spline($D$77:$D$81,AH$77:AH$81,$D116)</f>
        <v>395.23373168641001</v>
      </c>
      <c r="AI116" s="32">
        <f>_xll.SRS1Splines.Functions25.OneWay_Spline($D$77:$D$81,AI$77:AI$81,$D116)</f>
        <v>56.969219034917302</v>
      </c>
      <c r="AJ116" s="32">
        <f>_xll.SRS1Splines.Functions25.OneWay_Spline($D$77:$D$81,AJ$77:AJ$81,$D116)</f>
        <v>6.3473271612205098</v>
      </c>
      <c r="AK116" s="32">
        <f>_xll.SRS1Splines.Functions25.OneWay_Spline($D$77:$D$81,AK$77:AK$81,$D116)</f>
        <v>6.4345800023909003</v>
      </c>
      <c r="AL116" s="32">
        <f>_xll.SRS1Splines.Functions25.OneWay_Spline($D$83:$D$86,AL$83:AL$86,$D116)</f>
        <v>22.505847708373398</v>
      </c>
      <c r="AO116" s="32">
        <v>1.53</v>
      </c>
      <c r="AP116" s="32">
        <v>6879.2295439940081</v>
      </c>
      <c r="AT116" s="32">
        <f t="shared" si="23"/>
        <v>4.7772427388847278</v>
      </c>
    </row>
    <row r="117" spans="2:46">
      <c r="B117" s="32">
        <v>5.4053401492739956</v>
      </c>
      <c r="C117" s="96">
        <f t="shared" si="22"/>
        <v>1.7790453232130006</v>
      </c>
      <c r="D117" s="42">
        <f t="shared" si="27"/>
        <v>1.7249999999999999</v>
      </c>
      <c r="E117" s="32">
        <f>_xll.SRS1Splines.Functions25.OneWay_Spline($D$77:$D$81,$E$77:$E$81,D117)</f>
        <v>3.6333429260357599</v>
      </c>
      <c r="F117" s="32">
        <f>_xll.SRS1Splines.Functions25.OneWay_Spline($D$77:$D$81,F$77:F$81,$D117)</f>
        <v>7.2593036586187099</v>
      </c>
      <c r="G117" s="32">
        <f>_xll.SRS1Splines.Functions25.OneWay_Spline($D$77:$D$81,G$77:G$81,$D117)</f>
        <v>6.8832427229639697</v>
      </c>
      <c r="H117" s="32">
        <f>_xll.SRS1Splines.Functions25.OneWay_Spline($D$77:$D$81,H$77:H$81,$D117)</f>
        <v>18.350715238389199</v>
      </c>
      <c r="I117" s="32">
        <f>_xll.SRS1Splines.Functions25.OneWay_Spline($D$77:$D$81,I$77:I$81,$D117)</f>
        <v>23.871197949820701</v>
      </c>
      <c r="J117" s="32">
        <f>_xll.SRS1Splines.Functions25.OneWay_Spline($D$77:$D$81,J$77:J$81,$D117)</f>
        <v>270.63501564767103</v>
      </c>
      <c r="K117" s="32">
        <f>_xll.SRS1Splines.Functions25.OneWay_Spline($D$77:$D$81,K$77:K$81,$D117)</f>
        <v>55.8587102422998</v>
      </c>
      <c r="L117" s="32">
        <f>_xll.SRS1Splines.Functions25.OneWay_Spline($D$77:$D$81,L$77:L$81,$D117)</f>
        <v>5.7235366412081001</v>
      </c>
      <c r="M117" s="32">
        <f>_xll.SRS1Splines.Functions25.OneWay_Spline($D$77:$D$81,M$77:M$81,$D117)</f>
        <v>6.0219725408258098</v>
      </c>
      <c r="N117" s="32">
        <f>_xll.SRS1Splines.Functions25.OneWay_Spline(($D$83:$D$86),N$83:N$86,$D117)</f>
        <v>15.8303842478216</v>
      </c>
      <c r="P117" s="42">
        <f t="shared" si="28"/>
        <v>1.7249999999999999</v>
      </c>
      <c r="Q117" s="32">
        <f>_xll.SRS1Splines.Functions25.OneWay_Spline($D$77:$D$81,Q$77:Q$81,P117)</f>
        <v>2.0940892524677999</v>
      </c>
      <c r="R117" s="32">
        <f>_xll.SRS1Splines.Functions25.OneWay_Spline($D$77:$D$81,R$77:R$81,$D117)</f>
        <v>5.7371187863093196</v>
      </c>
      <c r="S117" s="32">
        <f>_xll.SRS1Splines.Functions25.OneWay_Spline($D$77:$D$81,S$77:S$81,$D117)</f>
        <v>5.48554389895033</v>
      </c>
      <c r="T117" s="32">
        <f>_xll.SRS1Splines.Functions25.OneWay_Spline($D$77:$D$81,T$77:T$81,$D117)</f>
        <v>7.8686405841648304</v>
      </c>
      <c r="U117" s="32">
        <f>_xll.SRS1Splines.Functions25.OneWay_Spline($D$77:$D$81,U$77:U$81,$D117)</f>
        <v>16.864005104372499</v>
      </c>
      <c r="V117" s="32">
        <f>_xll.SRS1Splines.Functions25.OneWay_Spline($D$77:$D$81,V$77:V$81,$D117)</f>
        <v>119.51375081968099</v>
      </c>
      <c r="W117" s="32">
        <f>_xll.SRS1Splines.Functions25.OneWay_Spline($D$77:$D$81,W$77:W$81,$D117)</f>
        <v>53.445676111343801</v>
      </c>
      <c r="X117" s="32">
        <f>_xll.SRS1Splines.Functions25.OneWay_Spline($D$77:$D$81,X$77:X$81,$D117)</f>
        <v>5.1771851891164804</v>
      </c>
      <c r="Y117" s="32">
        <f>_xll.SRS1Splines.Functions25.OneWay_Spline($D$77:$D$81,Y$77:Y$81,$D117)</f>
        <v>5.6797475736117704</v>
      </c>
      <c r="Z117" s="32">
        <f>_xll.SRS1Splines.Functions25.OneWay_Spline($D$83:$D$86,Z$83:Z$86,$D117)</f>
        <v>10.822497761746099</v>
      </c>
      <c r="AB117" s="42">
        <f t="shared" si="29"/>
        <v>1.7249999999999999</v>
      </c>
      <c r="AC117" s="32">
        <f>_xll.SRS1Splines.Functions25.OneWay_Spline($D$77:$D$81,AC$77:AC$81,AB117)</f>
        <v>5.17259659960372</v>
      </c>
      <c r="AD117" s="32">
        <f>_xll.SRS1Splines.Functions25.OneWay_Spline($D$77:$D$81,AD$77:AD$81,$D117)</f>
        <v>8.9239509740976004</v>
      </c>
      <c r="AE117" s="32">
        <f>_xll.SRS1Splines.Functions25.OneWay_Spline($D$77:$D$81,AE$77:AE$81,$D117)</f>
        <v>8.2977356758643293</v>
      </c>
      <c r="AF117" s="32">
        <f>_xll.SRS1Splines.Functions25.OneWay_Spline($D$77:$D$81,AF$77:AF$81,$D117)</f>
        <v>29.482100058671101</v>
      </c>
      <c r="AG117" s="32">
        <f>_xll.SRS1Splines.Functions25.OneWay_Spline($D$77:$D$81,AG$77:AG$81,$D117)</f>
        <v>30.088642153025098</v>
      </c>
      <c r="AH117" s="32">
        <f>_xll.SRS1Splines.Functions25.OneWay_Spline($D$77:$D$81,AH$77:AH$81,$D117)</f>
        <v>408.032235245724</v>
      </c>
      <c r="AI117" s="32">
        <f>_xll.SRS1Splines.Functions25.OneWay_Spline($D$77:$D$81,AI$77:AI$81,$D117)</f>
        <v>56.327116644316803</v>
      </c>
      <c r="AJ117" s="32">
        <f>_xll.SRS1Splines.Functions25.OneWay_Spline($D$77:$D$81,AJ$77:AJ$81,$D117)</f>
        <v>6.2698880932997199</v>
      </c>
      <c r="AK117" s="32">
        <f>_xll.SRS1Splines.Functions25.OneWay_Spline($D$77:$D$81,AK$77:AK$81,$D117)</f>
        <v>6.3736652541554797</v>
      </c>
      <c r="AL117" s="32">
        <f>_xll.SRS1Splines.Functions25.OneWay_Spline($D$83:$D$86,AL$83:AL$86,$D117)</f>
        <v>23.2317800379716</v>
      </c>
      <c r="AO117" s="32">
        <v>1.73</v>
      </c>
      <c r="AP117" s="32">
        <v>6878.811261921438</v>
      </c>
      <c r="AT117" s="32">
        <f t="shared" si="23"/>
        <v>4.7769522652232208</v>
      </c>
    </row>
    <row r="118" spans="2:46">
      <c r="B118" s="32">
        <v>5.3047651223178489</v>
      </c>
      <c r="C118" s="96">
        <f t="shared" si="22"/>
        <v>1.745943330295425</v>
      </c>
      <c r="D118" s="32">
        <v>2</v>
      </c>
      <c r="E118" s="32">
        <f>_xll.SRS1Splines.Functions25.OneWay_Spline($D$77:$D$81,$E$77:$E$81,D118)</f>
        <v>3.22989545813398</v>
      </c>
      <c r="F118" s="32">
        <f>_xll.SRS1Splines.Functions25.OneWay_Spline($D$77:$D$81,F$77:F$81,$D118)</f>
        <v>7.1809490075753599</v>
      </c>
      <c r="G118" s="32">
        <f>_xll.SRS1Splines.Functions25.OneWay_Spline($D$77:$D$81,G$77:G$81,$D118)</f>
        <v>6.4899558535521198</v>
      </c>
      <c r="H118" s="32">
        <f>_xll.SRS1Splines.Functions25.OneWay_Spline($D$77:$D$81,H$77:H$81,$D118)</f>
        <v>17.3148012860423</v>
      </c>
      <c r="I118" s="32">
        <f>_xll.SRS1Splines.Functions25.OneWay_Spline($D$77:$D$81,I$77:I$81,$D118)</f>
        <v>23.056520537254499</v>
      </c>
      <c r="J118" s="32">
        <f>_xll.SRS1Splines.Functions25.OneWay_Spline($D$77:$D$81,J$77:J$81,$D118)</f>
        <v>281.68752530556401</v>
      </c>
      <c r="K118" s="32">
        <f>_xll.SRS1Splines.Functions25.OneWay_Spline($D$77:$D$81,K$77:K$81,$D118)</f>
        <v>55.343927641223097</v>
      </c>
      <c r="L118" s="32">
        <f>_xll.SRS1Splines.Functions25.OneWay_Spline($D$77:$D$81,L$77:L$81,$D118)</f>
        <v>5.5898103090646103</v>
      </c>
      <c r="M118" s="32">
        <f>_xll.SRS1Splines.Functions25.OneWay_Spline($D$77:$D$81,M$77:M$81,$D118)</f>
        <v>5.9269942146829999</v>
      </c>
      <c r="N118" s="32">
        <f>_xll.SRS1Splines.Functions25.OneWay_Spline(($D$83:$D$86),N$83:N$86,$D118)</f>
        <v>16.023462503655001</v>
      </c>
      <c r="P118" s="32">
        <v>2</v>
      </c>
      <c r="Q118" s="32">
        <f>_xll.SRS1Splines.Functions25.OneWay_Spline($D$77:$D$81,Q$77:Q$81,P118)</f>
        <v>1.87743199529419</v>
      </c>
      <c r="R118" s="32">
        <f>_xll.SRS1Splines.Functions25.OneWay_Spline($D$77:$D$81,R$77:R$81,$D118)</f>
        <v>5.7243675602479396</v>
      </c>
      <c r="S118" s="32">
        <f>_xll.SRS1Splines.Functions25.OneWay_Spline($D$77:$D$81,S$77:S$81,$D118)</f>
        <v>5.05034143790113</v>
      </c>
      <c r="T118" s="32">
        <f>_xll.SRS1Splines.Functions25.OneWay_Spline($D$77:$D$81,T$77:T$81,$D118)</f>
        <v>7.229187704179</v>
      </c>
      <c r="U118" s="32">
        <f>_xll.SRS1Splines.Functions25.OneWay_Spline($D$77:$D$81,U$77:U$81,$D118)</f>
        <v>16.209910302071101</v>
      </c>
      <c r="V118" s="32">
        <f>_xll.SRS1Splines.Functions25.OneWay_Spline($D$77:$D$81,V$77:V$81,$D118)</f>
        <v>121.55377282674201</v>
      </c>
      <c r="W118" s="32">
        <f>_xll.SRS1Splines.Functions25.OneWay_Spline($D$77:$D$81,W$77:W$81,$D118)</f>
        <v>52.847440896853499</v>
      </c>
      <c r="X118" s="32">
        <f>_xll.SRS1Splines.Functions25.OneWay_Spline($D$77:$D$81,X$77:X$81,$D118)</f>
        <v>5.0488873942640904</v>
      </c>
      <c r="Y118" s="32">
        <f>_xll.SRS1Splines.Functions25.OneWay_Spline($D$77:$D$81,Y$77:Y$81,$D118)</f>
        <v>5.6064280656076697</v>
      </c>
      <c r="Z118" s="32">
        <f>_xll.SRS1Splines.Functions25.OneWay_Spline($D$83:$D$86,Z$83:Z$86,$D118)</f>
        <v>10.3364405461153</v>
      </c>
      <c r="AB118" s="32">
        <v>2</v>
      </c>
      <c r="AC118" s="32">
        <f>_xll.SRS1Splines.Functions25.OneWay_Spline($D$77:$D$81,AC$77:AC$81,AB118)</f>
        <v>4.5823589209737596</v>
      </c>
      <c r="AD118" s="32">
        <f>_xll.SRS1Splines.Functions25.OneWay_Spline($D$77:$D$81,AD$77:AD$81,$D118)</f>
        <v>8.8095628065082394</v>
      </c>
      <c r="AE118" s="32">
        <f>_xll.SRS1Splines.Functions25.OneWay_Spline($D$77:$D$81,AE$77:AE$81,$D118)</f>
        <v>7.9594657361353898</v>
      </c>
      <c r="AF118" s="32">
        <f>_xll.SRS1Splines.Functions25.OneWay_Spline($D$77:$D$81,AF$77:AF$81,$D118)</f>
        <v>28.1844976921438</v>
      </c>
      <c r="AG118" s="32">
        <f>_xll.SRS1Splines.Functions25.OneWay_Spline($D$77:$D$81,AG$77:AG$81,$D118)</f>
        <v>28.950743164033099</v>
      </c>
      <c r="AH118" s="32">
        <f>_xll.SRS1Splines.Functions25.OneWay_Spline($D$77:$D$81,AH$77:AH$81,$D118)</f>
        <v>424.67486076696002</v>
      </c>
      <c r="AI118" s="32">
        <f>_xll.SRS1Splines.Functions25.OneWay_Spline($D$77:$D$81,AI$77:AI$81,$D118)</f>
        <v>55.492154214253802</v>
      </c>
      <c r="AJ118" s="32">
        <f>_xll.SRS1Splines.Functions25.OneWay_Spline($D$77:$D$81,AJ$77:AJ$81,$D118)</f>
        <v>6.13073322386514</v>
      </c>
      <c r="AK118" s="32">
        <f>_xll.SRS1Splines.Functions25.OneWay_Spline($D$77:$D$81,AK$77:AK$81,$D118)</f>
        <v>6.2644140328490003</v>
      </c>
      <c r="AL118" s="32">
        <f>_xll.SRS1Splines.Functions25.OneWay_Spline($D$83:$D$86,AL$83:AL$86,$D118)</f>
        <v>24.175751327995499</v>
      </c>
      <c r="AO118" s="32">
        <v>2</v>
      </c>
      <c r="AP118" s="32">
        <v>6878.6329916192872</v>
      </c>
      <c r="AT118" s="32">
        <f t="shared" si="23"/>
        <v>4.7768284664022831</v>
      </c>
    </row>
    <row r="119" spans="2:46">
      <c r="B119" s="32">
        <v>5.213213290382976</v>
      </c>
      <c r="C119" s="96">
        <f t="shared" si="22"/>
        <v>1.7158111177172408</v>
      </c>
      <c r="D119" s="32">
        <f>D118+0.25</f>
        <v>2.25</v>
      </c>
      <c r="E119" s="32">
        <f>_xll.SRS1Splines.Functions25.OneWay_Spline($D$77:$D$81,$E$77:$E$81,D119)</f>
        <v>2.88781683977186</v>
      </c>
      <c r="F119" s="32">
        <f>_xll.SRS1Splines.Functions25.OneWay_Spline($D$77:$D$81,F$77:F$81,$D119)</f>
        <v>7.1215401752922096</v>
      </c>
      <c r="G119" s="32">
        <f>_xll.SRS1Splines.Functions25.OneWay_Spline($D$77:$D$81,G$77:G$81,$D119)</f>
        <v>6.1551057312844</v>
      </c>
      <c r="H119" s="32">
        <f>_xll.SRS1Splines.Functions25.OneWay_Spline($D$77:$D$81,H$77:H$81,$D119)</f>
        <v>16.2829810655711</v>
      </c>
      <c r="I119" s="32">
        <f>_xll.SRS1Splines.Functions25.OneWay_Spline($D$77:$D$81,I$77:I$81,$D119)</f>
        <v>22.149789376220799</v>
      </c>
      <c r="J119" s="32">
        <f>_xll.SRS1Splines.Functions25.OneWay_Spline($D$77:$D$81,J$77:J$81,$D119)</f>
        <v>291.09779169926497</v>
      </c>
      <c r="K119" s="32">
        <f>_xll.SRS1Splines.Functions25.OneWay_Spline($D$77:$D$81,K$77:K$81,$D119)</f>
        <v>54.771913522242002</v>
      </c>
      <c r="L119" s="32">
        <f>_xll.SRS1Splines.Functions25.OneWay_Spline($D$77:$D$81,L$77:L$81,$D119)</f>
        <v>5.4410325815660796</v>
      </c>
      <c r="M119" s="32">
        <f>_xll.SRS1Splines.Functions25.OneWay_Spline($D$77:$D$81,M$77:M$81,$D119)</f>
        <v>5.8214565693988698</v>
      </c>
      <c r="N119" s="32">
        <f>_xll.SRS1Splines.Functions25.OneWay_Spline(($D$83:$D$86),N$83:N$86,$D119)</f>
        <v>16.187852119992101</v>
      </c>
      <c r="P119" s="32">
        <f>P118+0.25</f>
        <v>2.25</v>
      </c>
      <c r="Q119" s="32">
        <f>_xll.SRS1Splines.Functions25.OneWay_Spline($D$77:$D$81,Q$77:Q$81,P119)</f>
        <v>1.69440020348621</v>
      </c>
      <c r="R119" s="32">
        <f>_xll.SRS1Splines.Functions25.OneWay_Spline($D$77:$D$81,R$77:R$81,$D119)</f>
        <v>5.7092475293451201</v>
      </c>
      <c r="S119" s="32">
        <f>_xll.SRS1Splines.Functions25.OneWay_Spline($D$77:$D$81,S$77:S$81,$D119)</f>
        <v>4.6798037753764099</v>
      </c>
      <c r="T119" s="32">
        <f>_xll.SRS1Splines.Functions25.OneWay_Spline($D$77:$D$81,T$77:T$81,$D119)</f>
        <v>6.6847482842514898</v>
      </c>
      <c r="U119" s="32">
        <f>_xll.SRS1Splines.Functions25.OneWay_Spline($D$77:$D$81,U$77:U$81,$D119)</f>
        <v>15.5683788350235</v>
      </c>
      <c r="V119" s="32">
        <f>_xll.SRS1Splines.Functions25.OneWay_Spline($D$77:$D$81,V$77:V$81,$D119)</f>
        <v>123.860049582812</v>
      </c>
      <c r="W119" s="32">
        <f>_xll.SRS1Splines.Functions25.OneWay_Spline($D$77:$D$81,W$77:W$81,$D119)</f>
        <v>52.182696229018198</v>
      </c>
      <c r="X119" s="32">
        <f>_xll.SRS1Splines.Functions25.OneWay_Spline($D$77:$D$81,X$77:X$81,$D119)</f>
        <v>4.9063210773634296</v>
      </c>
      <c r="Y119" s="32">
        <f>_xll.SRS1Splines.Functions25.OneWay_Spline($D$77:$D$81,Y$77:Y$81,$D119)</f>
        <v>5.5245844429368098</v>
      </c>
      <c r="Z119" s="32">
        <f>_xll.SRS1Splines.Functions25.OneWay_Spline($D$83:$D$86,Z$83:Z$86,$D119)</f>
        <v>9.8584449107199603</v>
      </c>
      <c r="AB119" s="32">
        <f>AB118+0.25</f>
        <v>2.25</v>
      </c>
      <c r="AC119" s="32">
        <f>_xll.SRS1Splines.Functions25.OneWay_Spline($D$77:$D$81,AC$77:AC$81,AB119)</f>
        <v>4.0812334760575197</v>
      </c>
      <c r="AD119" s="32">
        <f>_xll.SRS1Splines.Functions25.OneWay_Spline($D$77:$D$81,AD$77:AD$81,$D119)</f>
        <v>8.7228332075246104</v>
      </c>
      <c r="AE119" s="32">
        <f>_xll.SRS1Splines.Functions25.OneWay_Spline($D$77:$D$81,AE$77:AE$81,$D119)</f>
        <v>7.6741998750815004</v>
      </c>
      <c r="AF119" s="32">
        <f>_xll.SRS1Splines.Functions25.OneWay_Spline($D$77:$D$81,AF$77:AF$81,$D119)</f>
        <v>26.742632965316499</v>
      </c>
      <c r="AG119" s="32">
        <f>_xll.SRS1Splines.Functions25.OneWay_Spline($D$77:$D$81,AG$77:AG$81,$D119)</f>
        <v>27.6863370121619</v>
      </c>
      <c r="AH119" s="32">
        <f>_xll.SRS1Splines.Functions25.OneWay_Spline($D$77:$D$81,AH$77:AH$81,$D119)</f>
        <v>438.84463256477198</v>
      </c>
      <c r="AI119" s="32">
        <f>_xll.SRS1Splines.Functions25.OneWay_Spline($D$77:$D$81,AI$77:AI$81,$D119)</f>
        <v>54.781255138946101</v>
      </c>
      <c r="AJ119" s="32">
        <f>_xll.SRS1Splines.Functions25.OneWay_Spline($D$77:$D$81,AJ$77:AJ$81,$D119)</f>
        <v>5.9757440857687296</v>
      </c>
      <c r="AK119" s="32">
        <f>_xll.SRS1Splines.Functions25.OneWay_Spline($D$77:$D$81,AK$77:AK$81,$D119)</f>
        <v>6.1430166876929704</v>
      </c>
      <c r="AL119" s="32">
        <f>_xll.SRS1Splines.Functions25.OneWay_Spline($D$83:$D$86,AL$83:AL$86,$D119)</f>
        <v>24.979462121479202</v>
      </c>
      <c r="AO119" s="32">
        <v>2.25</v>
      </c>
      <c r="AP119" s="32">
        <v>6878.5890830052485</v>
      </c>
      <c r="AT119" s="32">
        <f t="shared" si="23"/>
        <v>4.7767979743092006</v>
      </c>
    </row>
    <row r="120" spans="2:46">
      <c r="B120" s="32">
        <v>5.123216939769021</v>
      </c>
      <c r="C120" s="96">
        <f t="shared" si="22"/>
        <v>1.6861908565968564</v>
      </c>
      <c r="D120" s="32">
        <f t="shared" ref="D120:D138" si="30">D119+0.25</f>
        <v>2.5</v>
      </c>
      <c r="E120" s="32">
        <f>_xll.SRS1Splines.Functions25.OneWay_Spline($D$77:$D$81,$E$77:$E$81,D120)</f>
        <v>2.5688786517294799</v>
      </c>
      <c r="F120" s="32">
        <f>_xll.SRS1Splines.Functions25.OneWay_Spline($D$77:$D$81,F$77:F$81,$D120)</f>
        <v>7.0714625732106002</v>
      </c>
      <c r="G120" s="32">
        <f>_xll.SRS1Splines.Functions25.OneWay_Spline($D$77:$D$81,G$77:G$81,$D120)</f>
        <v>5.84185884271138</v>
      </c>
      <c r="H120" s="32">
        <f>_xll.SRS1Splines.Functions25.OneWay_Spline($D$77:$D$81,H$77:H$81,$D120)</f>
        <v>15.1843829397436</v>
      </c>
      <c r="I120" s="32">
        <f>_xll.SRS1Splines.Functions25.OneWay_Spline($D$77:$D$81,I$77:I$81,$D120)</f>
        <v>21.1110529540084</v>
      </c>
      <c r="J120" s="32">
        <f>_xll.SRS1Splines.Functions25.OneWay_Spline($D$77:$D$81,J$77:J$81,$D120)</f>
        <v>299.90094413208197</v>
      </c>
      <c r="K120" s="32">
        <f>_xll.SRS1Splines.Functions25.OneWay_Spline($D$77:$D$81,K$77:K$81,$D120)</f>
        <v>54.117792113455103</v>
      </c>
      <c r="L120" s="32">
        <f>_xll.SRS1Splines.Functions25.OneWay_Spline($D$77:$D$81,L$77:L$81,$D120)</f>
        <v>5.2706687832607102</v>
      </c>
      <c r="M120" s="32">
        <f>_xll.SRS1Splines.Functions25.OneWay_Spline($D$77:$D$81,M$77:M$81,$D120)</f>
        <v>5.7007699798155702</v>
      </c>
      <c r="N120" s="32">
        <f>_xll.SRS1Splines.Functions25.OneWay_Spline(($D$83:$D$86),N$83:N$86,$D120)</f>
        <v>16.34163595463</v>
      </c>
      <c r="P120" s="32">
        <f t="shared" ref="P120:P138" si="31">P119+0.25</f>
        <v>2.5</v>
      </c>
      <c r="Q120" s="32">
        <f>_xll.SRS1Splines.Functions25.OneWay_Spline($D$77:$D$81,Q$77:Q$81,P120)</f>
        <v>1.5242559945960801</v>
      </c>
      <c r="R120" s="32">
        <f>_xll.SRS1Splines.Functions25.OneWay_Spline($D$77:$D$81,R$77:R$81,$D120)</f>
        <v>5.6907674915750004</v>
      </c>
      <c r="S120" s="32">
        <f>_xll.SRS1Splines.Functions25.OneWay_Spline($D$77:$D$81,S$77:S$81,$D120)</f>
        <v>4.3331717684984401</v>
      </c>
      <c r="T120" s="32">
        <f>_xll.SRS1Splines.Functions25.OneWay_Spline($D$77:$D$81,T$77:T$81,$D120)</f>
        <v>6.1754339881902602</v>
      </c>
      <c r="U120" s="32">
        <f>_xll.SRS1Splines.Functions25.OneWay_Spline($D$77:$D$81,U$77:U$81,$D120)</f>
        <v>14.891184581994001</v>
      </c>
      <c r="V120" s="32">
        <f>_xll.SRS1Splines.Functions25.OneWay_Spline($D$77:$D$81,V$77:V$81,$D120)</f>
        <v>126.546716260498</v>
      </c>
      <c r="W120" s="32">
        <f>_xll.SRS1Splines.Functions25.OneWay_Spline($D$77:$D$81,W$77:W$81,$D120)</f>
        <v>51.422533666278298</v>
      </c>
      <c r="X120" s="32">
        <f>_xll.SRS1Splines.Functions25.OneWay_Spline($D$77:$D$81,X$77:X$81,$D120)</f>
        <v>4.7432845990160697</v>
      </c>
      <c r="Y120" s="32">
        <f>_xll.SRS1Splines.Functions25.OneWay_Spline($D$77:$D$81,Y$77:Y$81,$D120)</f>
        <v>5.4305267343589696</v>
      </c>
      <c r="Z120" s="32">
        <f>_xll.SRS1Splines.Functions25.OneWay_Spline($D$83:$D$86,Z$83:Z$86,$D120)</f>
        <v>9.3541857788743297</v>
      </c>
      <c r="AB120" s="32">
        <f t="shared" ref="AB120:AB138" si="32">AB119+0.25</f>
        <v>2.5</v>
      </c>
      <c r="AC120" s="32">
        <f>_xll.SRS1Splines.Functions25.OneWay_Spline($D$77:$D$81,AC$77:AC$81,AB120)</f>
        <v>3.6135013088628698</v>
      </c>
      <c r="AD120" s="32">
        <f>_xll.SRS1Splines.Functions25.OneWay_Spline($D$77:$D$81,AD$77:AD$81,$D120)</f>
        <v>8.6497260586431093</v>
      </c>
      <c r="AE120" s="32">
        <f>_xll.SRS1Splines.Functions25.OneWay_Spline($D$77:$D$81,AE$77:AE$81,$D120)</f>
        <v>7.4094026174472596</v>
      </c>
      <c r="AF120" s="32">
        <f>_xll.SRS1Splines.Functions25.OneWay_Spline($D$77:$D$81,AF$77:AF$81,$D120)</f>
        <v>25.093802009758001</v>
      </c>
      <c r="AG120" s="32">
        <f>_xll.SRS1Splines.Functions25.OneWay_Spline($D$77:$D$81,AG$77:AG$81,$D120)</f>
        <v>26.2404371542804</v>
      </c>
      <c r="AH120" s="32">
        <f>_xll.SRS1Splines.Functions25.OneWay_Spline($D$77:$D$81,AH$77:AH$81,$D120)</f>
        <v>452.10022553691903</v>
      </c>
      <c r="AI120" s="32">
        <f>_xll.SRS1Splines.Functions25.OneWay_Spline($D$77:$D$81,AI$77:AI$81,$D120)</f>
        <v>54.116220520109898</v>
      </c>
      <c r="AJ120" s="32">
        <f>_xll.SRS1Splines.Functions25.OneWay_Spline($D$77:$D$81,AJ$77:AJ$81,$D120)</f>
        <v>5.7980529675053498</v>
      </c>
      <c r="AK120" s="32">
        <f>_xll.SRS1Splines.Functions25.OneWay_Spline($D$77:$D$81,AK$77:AK$81,$D120)</f>
        <v>6.0041938862944502</v>
      </c>
      <c r="AL120" s="32">
        <f>_xll.SRS1Splines.Functions25.OneWay_Spline($D$83:$D$86,AL$83:AL$86,$D120)</f>
        <v>25.7313206057059</v>
      </c>
      <c r="AO120" s="32">
        <v>2.5</v>
      </c>
      <c r="AP120" s="32">
        <v>6878.5766644798587</v>
      </c>
      <c r="AT120" s="32">
        <f t="shared" si="23"/>
        <v>4.7767893503332353</v>
      </c>
    </row>
    <row r="121" spans="2:46">
      <c r="B121" s="32">
        <v>5.0347673818922694</v>
      </c>
      <c r="C121" s="96">
        <f t="shared" si="22"/>
        <v>1.6570796872836675</v>
      </c>
      <c r="D121" s="32">
        <f t="shared" si="30"/>
        <v>2.75</v>
      </c>
      <c r="E121" s="32">
        <f>_xll.SRS1Splines.Functions25.OneWay_Spline($D$77:$D$81,$E$77:$E$81,D121)</f>
        <v>2.27271743302301</v>
      </c>
      <c r="F121" s="32">
        <f>_xll.SRS1Splines.Functions25.OneWay_Spline($D$77:$D$81,F$77:F$81,$D121)</f>
        <v>7.0288499552902302</v>
      </c>
      <c r="G121" s="32">
        <f>_xll.SRS1Splines.Functions25.OneWay_Spline($D$77:$D$81,G$77:G$81,$D121)</f>
        <v>5.5502151878330404</v>
      </c>
      <c r="H121" s="32">
        <f>_xll.SRS1Splines.Functions25.OneWay_Spline($D$77:$D$81,H$77:H$81,$D121)</f>
        <v>14.0374064137837</v>
      </c>
      <c r="I121" s="32">
        <f>_xll.SRS1Splines.Functions25.OneWay_Spline($D$77:$D$81,I$77:I$81,$D121)</f>
        <v>19.965665931622699</v>
      </c>
      <c r="J121" s="32">
        <f>_xll.SRS1Splines.Functions25.OneWay_Spline($D$77:$D$81,J$77:J$81,$D121)</f>
        <v>308.09698260401501</v>
      </c>
      <c r="K121" s="32">
        <f>_xll.SRS1Splines.Functions25.OneWay_Spline($D$77:$D$81,K$77:K$81,$D121)</f>
        <v>53.3979848728235</v>
      </c>
      <c r="L121" s="32">
        <f>_xll.SRS1Splines.Functions25.OneWay_Spline($D$77:$D$81,L$77:L$81,$D121)</f>
        <v>5.0829059743269704</v>
      </c>
      <c r="M121" s="32">
        <f>_xll.SRS1Splines.Functions25.OneWay_Spline($D$77:$D$81,M$77:M$81,$D121)</f>
        <v>5.5679642347929601</v>
      </c>
      <c r="N121" s="32">
        <f>_xll.SRS1Splines.Functions25.OneWay_Spline(($D$83:$D$86),N$83:N$86,$D121)</f>
        <v>16.484814007568801</v>
      </c>
      <c r="P121" s="32">
        <f t="shared" si="31"/>
        <v>2.75</v>
      </c>
      <c r="Q121" s="32">
        <f>_xll.SRS1Splines.Functions25.OneWay_Spline($D$77:$D$81,Q$77:Q$81,P121)</f>
        <v>1.3666331114686601</v>
      </c>
      <c r="R121" s="32">
        <f>_xll.SRS1Splines.Functions25.OneWay_Spline($D$77:$D$81,R$77:R$81,$D121)</f>
        <v>5.6689274469375901</v>
      </c>
      <c r="S121" s="32">
        <f>_xll.SRS1Splines.Functions25.OneWay_Spline($D$77:$D$81,S$77:S$81,$D121)</f>
        <v>4.0104454172672304</v>
      </c>
      <c r="T121" s="32">
        <f>_xll.SRS1Splines.Functions25.OneWay_Spline($D$77:$D$81,T$77:T$81,$D121)</f>
        <v>5.70124481599533</v>
      </c>
      <c r="U121" s="32">
        <f>_xll.SRS1Splines.Functions25.OneWay_Spline($D$77:$D$81,U$77:U$81,$D121)</f>
        <v>14.187040817923499</v>
      </c>
      <c r="V121" s="32">
        <f>_xll.SRS1Splines.Functions25.OneWay_Spline($D$77:$D$81,V$77:V$81,$D121)</f>
        <v>129.56556836449201</v>
      </c>
      <c r="W121" s="32">
        <f>_xll.SRS1Splines.Functions25.OneWay_Spline($D$77:$D$81,W$77:W$81,$D121)</f>
        <v>50.586036787614702</v>
      </c>
      <c r="X121" s="32">
        <f>_xll.SRS1Splines.Functions25.OneWay_Spline($D$77:$D$81,X$77:X$81,$D121)</f>
        <v>4.5638685476320502</v>
      </c>
      <c r="Y121" s="32">
        <f>_xll.SRS1Splines.Functions25.OneWay_Spline($D$77:$D$81,Y$77:Y$81,$D121)</f>
        <v>5.3264344184760199</v>
      </c>
      <c r="Z121" s="32">
        <f>_xll.SRS1Splines.Functions25.OneWay_Spline($D$83:$D$86,Z$83:Z$86,$D121)</f>
        <v>8.8315421995134997</v>
      </c>
      <c r="AB121" s="32">
        <f t="shared" si="32"/>
        <v>2.75</v>
      </c>
      <c r="AC121" s="32">
        <f>_xll.SRS1Splines.Functions25.OneWay_Spline($D$77:$D$81,AC$77:AC$81,AB121)</f>
        <v>3.1788017545773699</v>
      </c>
      <c r="AD121" s="32">
        <f>_xll.SRS1Splines.Functions25.OneWay_Spline($D$77:$D$81,AD$77:AD$81,$D121)</f>
        <v>8.5875168698433306</v>
      </c>
      <c r="AE121" s="32">
        <f>_xll.SRS1Splines.Functions25.OneWay_Spline($D$77:$D$81,AE$77:AE$81,$D121)</f>
        <v>7.1643732882264803</v>
      </c>
      <c r="AF121" s="32">
        <f>_xll.SRS1Splines.Functions25.OneWay_Spline($D$77:$D$81,AF$77:AF$81,$D121)</f>
        <v>23.279398071214501</v>
      </c>
      <c r="AG121" s="32">
        <f>_xll.SRS1Splines.Functions25.OneWay_Spline($D$77:$D$81,AG$77:AG$81,$D121)</f>
        <v>24.649342331590699</v>
      </c>
      <c r="AH121" s="32">
        <f>_xll.SRS1Splines.Functions25.OneWay_Spline($D$77:$D$81,AH$77:AH$81,$D121)</f>
        <v>464.44163968340001</v>
      </c>
      <c r="AI121" s="32">
        <f>_xll.SRS1Splines.Functions25.OneWay_Spline($D$77:$D$81,AI$77:AI$81,$D121)</f>
        <v>53.497050357745202</v>
      </c>
      <c r="AJ121" s="32">
        <f>_xll.SRS1Splines.Functions25.OneWay_Spline($D$77:$D$81,AJ$77:AJ$81,$D121)</f>
        <v>5.6019434010218898</v>
      </c>
      <c r="AK121" s="32">
        <f>_xll.SRS1Splines.Functions25.OneWay_Spline($D$77:$D$81,AK$77:AK$81,$D121)</f>
        <v>5.8514307199019404</v>
      </c>
      <c r="AL121" s="32">
        <f>_xll.SRS1Splines.Functions25.OneWay_Spline($D$83:$D$86,AL$83:AL$86,$D121)</f>
        <v>26.431326780675501</v>
      </c>
      <c r="AO121" s="32">
        <v>2.75</v>
      </c>
      <c r="AP121" s="32">
        <v>6878.5731524125122</v>
      </c>
      <c r="AT121" s="32">
        <f t="shared" si="23"/>
        <v>4.7767869113975783</v>
      </c>
    </row>
    <row r="122" spans="2:46">
      <c r="B122" s="32">
        <v>4.9478429603168541</v>
      </c>
      <c r="C122" s="96">
        <f t="shared" si="22"/>
        <v>1.6284704820521507</v>
      </c>
      <c r="D122" s="32">
        <f t="shared" si="30"/>
        <v>3</v>
      </c>
      <c r="E122" s="32">
        <f>_xll.SRS1Splines.Functions25.OneWay_Spline($D$77:$D$81,$E$77:$E$81,D122)</f>
        <v>1.99896972266868</v>
      </c>
      <c r="F122" s="32">
        <f>_xll.SRS1Splines.Functions25.OneWay_Spline($D$77:$D$81,F$77:F$81,$D122)</f>
        <v>6.99183607549078</v>
      </c>
      <c r="G122" s="32">
        <f>_xll.SRS1Splines.Functions25.OneWay_Spline($D$77:$D$81,G$77:G$81,$D122)</f>
        <v>5.2801747666493997</v>
      </c>
      <c r="H122" s="32">
        <f>_xll.SRS1Splines.Functions25.OneWay_Spline($D$77:$D$81,H$77:H$81,$D122)</f>
        <v>12.860450992915601</v>
      </c>
      <c r="I122" s="32">
        <f>_xll.SRS1Splines.Functions25.OneWay_Spline($D$77:$D$81,I$77:I$81,$D122)</f>
        <v>18.738982970068701</v>
      </c>
      <c r="J122" s="32">
        <f>_xll.SRS1Splines.Functions25.OneWay_Spline($D$77:$D$81,J$77:J$81,$D122)</f>
        <v>315.68590711506403</v>
      </c>
      <c r="K122" s="32">
        <f>_xll.SRS1Splines.Functions25.OneWay_Spline($D$77:$D$81,K$77:K$81,$D122)</f>
        <v>52.628913258308302</v>
      </c>
      <c r="L122" s="32">
        <f>_xll.SRS1Splines.Functions25.OneWay_Spline($D$77:$D$81,L$77:L$81,$D122)</f>
        <v>4.8819312149433296</v>
      </c>
      <c r="M122" s="32">
        <f>_xll.SRS1Splines.Functions25.OneWay_Spline($D$77:$D$81,M$77:M$81,$D122)</f>
        <v>5.4260691231908398</v>
      </c>
      <c r="N122" s="32">
        <f>_xll.SRS1Splines.Functions25.OneWay_Spline(($D$83:$D$86),N$83:N$86,$D122)</f>
        <v>16.6173862788084</v>
      </c>
      <c r="P122" s="32">
        <f t="shared" si="31"/>
        <v>3</v>
      </c>
      <c r="Q122" s="32">
        <f>_xll.SRS1Splines.Functions25.OneWay_Spline($D$77:$D$81,Q$77:Q$81,P122)</f>
        <v>1.2211652969487901</v>
      </c>
      <c r="R122" s="32">
        <f>_xll.SRS1Splines.Functions25.OneWay_Spline($D$77:$D$81,R$77:R$81,$D122)</f>
        <v>5.6437273954328804</v>
      </c>
      <c r="S122" s="32">
        <f>_xll.SRS1Splines.Functions25.OneWay_Spline($D$77:$D$81,S$77:S$81,$D122)</f>
        <v>3.7116247216827798</v>
      </c>
      <c r="T122" s="32">
        <f>_xll.SRS1Splines.Functions25.OneWay_Spline($D$77:$D$81,T$77:T$81,$D122)</f>
        <v>5.2621807676666901</v>
      </c>
      <c r="U122" s="32">
        <f>_xll.SRS1Splines.Functions25.OneWay_Spline($D$77:$D$81,U$77:U$81,$D122)</f>
        <v>13.4646608177526</v>
      </c>
      <c r="V122" s="32">
        <f>_xll.SRS1Splines.Functions25.OneWay_Spline($D$77:$D$81,V$77:V$81,$D122)</f>
        <v>132.868401399486</v>
      </c>
      <c r="W122" s="32">
        <f>_xll.SRS1Splines.Functions25.OneWay_Spline($D$77:$D$81,W$77:W$81,$D122)</f>
        <v>49.692289172008401</v>
      </c>
      <c r="X122" s="32">
        <f>_xll.SRS1Splines.Functions25.OneWay_Spline($D$77:$D$81,X$77:X$81,$D122)</f>
        <v>4.3721635116213902</v>
      </c>
      <c r="Y122" s="32">
        <f>_xll.SRS1Splines.Functions25.OneWay_Spline($D$77:$D$81,Y$77:Y$81,$D122)</f>
        <v>5.2144869738897999</v>
      </c>
      <c r="Z122" s="32">
        <f>_xll.SRS1Splines.Functions25.OneWay_Spline($D$83:$D$86,Z$83:Z$86,$D122)</f>
        <v>8.2983932215725495</v>
      </c>
      <c r="AB122" s="32">
        <f t="shared" si="32"/>
        <v>3</v>
      </c>
      <c r="AC122" s="32">
        <f>_xll.SRS1Splines.Functions25.OneWay_Spline($D$77:$D$81,AC$77:AC$81,AB122)</f>
        <v>2.7767741483885602</v>
      </c>
      <c r="AD122" s="32">
        <f>_xll.SRS1Splines.Functions25.OneWay_Spline($D$77:$D$81,AD$77:AD$81,$D122)</f>
        <v>8.5334811511048301</v>
      </c>
      <c r="AE122" s="32">
        <f>_xll.SRS1Splines.Functions25.OneWay_Spline($D$77:$D$81,AE$77:AE$81,$D122)</f>
        <v>6.9384112124129098</v>
      </c>
      <c r="AF122" s="32">
        <f>_xll.SRS1Splines.Functions25.OneWay_Spline($D$77:$D$81,AF$77:AF$81,$D122)</f>
        <v>21.3408143954324</v>
      </c>
      <c r="AG122" s="32">
        <f>_xll.SRS1Splines.Functions25.OneWay_Spline($D$77:$D$81,AG$77:AG$81,$D122)</f>
        <v>22.949351285294899</v>
      </c>
      <c r="AH122" s="32">
        <f>_xll.SRS1Splines.Functions25.OneWay_Spline($D$77:$D$81,AH$77:AH$81,$D122)</f>
        <v>475.86887500421699</v>
      </c>
      <c r="AI122" s="32">
        <f>_xll.SRS1Splines.Functions25.OneWay_Spline($D$77:$D$81,AI$77:AI$81,$D122)</f>
        <v>52.923744651851898</v>
      </c>
      <c r="AJ122" s="32">
        <f>_xll.SRS1Splines.Functions25.OneWay_Spline($D$77:$D$81,AJ$77:AJ$81,$D122)</f>
        <v>5.3916989182652602</v>
      </c>
      <c r="AK122" s="32">
        <f>_xll.SRS1Splines.Functions25.OneWay_Spline($D$77:$D$81,AK$77:AK$81,$D122)</f>
        <v>5.6882122797639303</v>
      </c>
      <c r="AL122" s="32">
        <f>_xll.SRS1Splines.Functions25.OneWay_Spline($D$83:$D$86,AL$83:AL$86,$D122)</f>
        <v>27.079480646388198</v>
      </c>
      <c r="AO122" s="32">
        <v>3</v>
      </c>
      <c r="AP122" s="32">
        <v>6878.5721591221318</v>
      </c>
      <c r="AT122" s="32">
        <f t="shared" si="23"/>
        <v>4.7767862216125918</v>
      </c>
    </row>
    <row r="123" spans="2:46">
      <c r="B123" s="32">
        <v>4.862418747293682</v>
      </c>
      <c r="C123" s="96">
        <f t="shared" si="22"/>
        <v>1.6003550364981021</v>
      </c>
      <c r="D123" s="32">
        <f t="shared" si="30"/>
        <v>3.25</v>
      </c>
      <c r="E123" s="32">
        <f>_xll.SRS1Splines.Functions25.OneWay_Spline($D$77:$D$81,$E$77:$E$81,D123)</f>
        <v>1.7472720596826601</v>
      </c>
      <c r="F123" s="32">
        <f>_xll.SRS1Splines.Functions25.OneWay_Spline($D$77:$D$81,F$77:F$81,$D123)</f>
        <v>6.95855468777195</v>
      </c>
      <c r="G123" s="32">
        <f>_xll.SRS1Splines.Functions25.OneWay_Spline($D$77:$D$81,G$77:G$81,$D123)</f>
        <v>5.0317375791604499</v>
      </c>
      <c r="H123" s="32">
        <f>_xll.SRS1Splines.Functions25.OneWay_Spline($D$77:$D$81,H$77:H$81,$D123)</f>
        <v>11.671916182363001</v>
      </c>
      <c r="I123" s="32">
        <f>_xll.SRS1Splines.Functions25.OneWay_Spline($D$77:$D$81,I$77:I$81,$D123)</f>
        <v>17.4563587303515</v>
      </c>
      <c r="J123" s="32">
        <f>_xll.SRS1Splines.Functions25.OneWay_Spline($D$77:$D$81,J$77:J$81,$D123)</f>
        <v>322.66771766522999</v>
      </c>
      <c r="K123" s="32">
        <f>_xll.SRS1Splines.Functions25.OneWay_Spline($D$77:$D$81,K$77:K$81,$D123)</f>
        <v>51.826998727870702</v>
      </c>
      <c r="L123" s="32">
        <f>_xll.SRS1Splines.Functions25.OneWay_Spline($D$77:$D$81,L$77:L$81,$D123)</f>
        <v>4.6719315652882401</v>
      </c>
      <c r="M123" s="32">
        <f>_xll.SRS1Splines.Functions25.OneWay_Spline($D$77:$D$81,M$77:M$81,$D123)</f>
        <v>5.27811443386907</v>
      </c>
      <c r="N123" s="32">
        <f>_xll.SRS1Splines.Functions25.OneWay_Spline(($D$83:$D$86),N$83:N$86,$D123)</f>
        <v>16.739352768348802</v>
      </c>
      <c r="P123" s="32">
        <f t="shared" si="31"/>
        <v>3.25</v>
      </c>
      <c r="Q123" s="32">
        <f>_xll.SRS1Splines.Functions25.OneWay_Spline($D$77:$D$81,Q$77:Q$81,P123)</f>
        <v>1.0874862938812999</v>
      </c>
      <c r="R123" s="32">
        <f>_xll.SRS1Splines.Functions25.OneWay_Spline($D$77:$D$81,R$77:R$81,$D123)</f>
        <v>5.6151673370608801</v>
      </c>
      <c r="S123" s="32">
        <f>_xll.SRS1Splines.Functions25.OneWay_Spline($D$77:$D$81,S$77:S$81,$D123)</f>
        <v>3.43670968174508</v>
      </c>
      <c r="T123" s="32">
        <f>_xll.SRS1Splines.Functions25.OneWay_Spline($D$77:$D$81,T$77:T$81,$D123)</f>
        <v>4.8582418432043397</v>
      </c>
      <c r="U123" s="32">
        <f>_xll.SRS1Splines.Functions25.OneWay_Spline($D$77:$D$81,U$77:U$81,$D123)</f>
        <v>12.7327578564222</v>
      </c>
      <c r="V123" s="32">
        <f>_xll.SRS1Splines.Functions25.OneWay_Spline($D$77:$D$81,V$77:V$81,$D123)</f>
        <v>136.407010870172</v>
      </c>
      <c r="W123" s="32">
        <f>_xll.SRS1Splines.Functions25.OneWay_Spline($D$77:$D$81,W$77:W$81,$D123)</f>
        <v>48.760374398440199</v>
      </c>
      <c r="X123" s="32">
        <f>_xll.SRS1Splines.Functions25.OneWay_Spline($D$77:$D$81,X$77:X$81,$D123)</f>
        <v>4.1722600793941496</v>
      </c>
      <c r="Y123" s="32">
        <f>_xll.SRS1Splines.Functions25.OneWay_Spline($D$77:$D$81,Y$77:Y$81,$D123)</f>
        <v>5.0968638792021697</v>
      </c>
      <c r="Z123" s="32">
        <f>_xll.SRS1Splines.Functions25.OneWay_Spline($D$83:$D$86,Z$83:Z$86,$D123)</f>
        <v>7.76261789398656</v>
      </c>
      <c r="AB123" s="32">
        <f t="shared" si="32"/>
        <v>3.25</v>
      </c>
      <c r="AC123" s="32">
        <f>_xll.SRS1Splines.Functions25.OneWay_Spline($D$77:$D$81,AC$77:AC$81,AB123)</f>
        <v>2.40705782548401</v>
      </c>
      <c r="AD123" s="32">
        <f>_xll.SRS1Splines.Functions25.OneWay_Spline($D$77:$D$81,AD$77:AD$81,$D123)</f>
        <v>8.4848944124071899</v>
      </c>
      <c r="AE123" s="32">
        <f>_xll.SRS1Splines.Functions25.OneWay_Spline($D$77:$D$81,AE$77:AE$81,$D123)</f>
        <v>6.7308157150003298</v>
      </c>
      <c r="AF123" s="32">
        <f>_xll.SRS1Splines.Functions25.OneWay_Spline($D$77:$D$81,AF$77:AF$81,$D123)</f>
        <v>19.3194442281577</v>
      </c>
      <c r="AG123" s="32">
        <f>_xll.SRS1Splines.Functions25.OneWay_Spline($D$77:$D$81,AG$77:AG$81,$D123)</f>
        <v>21.176762756595</v>
      </c>
      <c r="AH123" s="32">
        <f>_xll.SRS1Splines.Functions25.OneWay_Spline($D$77:$D$81,AH$77:AH$81,$D123)</f>
        <v>486.381931499367</v>
      </c>
      <c r="AI123" s="32">
        <f>_xll.SRS1Splines.Functions25.OneWay_Spline($D$77:$D$81,AI$77:AI$81,$D123)</f>
        <v>52.3963034024301</v>
      </c>
      <c r="AJ123" s="32">
        <f>_xll.SRS1Splines.Functions25.OneWay_Spline($D$77:$D$81,AJ$77:AJ$81,$D123)</f>
        <v>5.1716030511823403</v>
      </c>
      <c r="AK123" s="32">
        <f>_xll.SRS1Splines.Functions25.OneWay_Spline($D$77:$D$81,AK$77:AK$81,$D123)</f>
        <v>5.5180236571289196</v>
      </c>
      <c r="AL123" s="32">
        <f>_xll.SRS1Splines.Functions25.OneWay_Spline($D$83:$D$86,AL$83:AL$86,$D123)</f>
        <v>27.675782202843799</v>
      </c>
      <c r="AO123" s="32">
        <v>3.25</v>
      </c>
      <c r="AP123" s="32">
        <v>6878.5718782057138</v>
      </c>
      <c r="AT123" s="32">
        <f t="shared" si="23"/>
        <v>4.7767860265317461</v>
      </c>
    </row>
    <row r="124" spans="2:46">
      <c r="B124" s="32">
        <v>4.7784692323015427</v>
      </c>
      <c r="C124" s="96">
        <f t="shared" si="22"/>
        <v>1.5727249544110711</v>
      </c>
      <c r="D124" s="32">
        <f t="shared" si="30"/>
        <v>3.5</v>
      </c>
      <c r="E124" s="32">
        <f>_xll.SRS1Splines.Functions25.OneWay_Spline($D$77:$D$81,$E$77:$E$81,D124)</f>
        <v>1.5172609830811501</v>
      </c>
      <c r="F124" s="32">
        <f>_xll.SRS1Splines.Functions25.OneWay_Spline($D$77:$D$81,F$77:F$81,$D124)</f>
        <v>6.9271395460934198</v>
      </c>
      <c r="G124" s="32">
        <f>_xll.SRS1Splines.Functions25.OneWay_Spline($D$77:$D$81,G$77:G$81,$D124)</f>
        <v>4.8049036253661903</v>
      </c>
      <c r="H124" s="32">
        <f>_xll.SRS1Splines.Functions25.OneWay_Spline($D$77:$D$81,H$77:H$81,$D124)</f>
        <v>10.490201487349999</v>
      </c>
      <c r="I124" s="32">
        <f>_xll.SRS1Splines.Functions25.OneWay_Spline($D$77:$D$81,I$77:I$81,$D124)</f>
        <v>16.143147873476401</v>
      </c>
      <c r="J124" s="32">
        <f>_xll.SRS1Splines.Functions25.OneWay_Spline($D$77:$D$81,J$77:J$81,$D124)</f>
        <v>329.04241425451102</v>
      </c>
      <c r="K124" s="32">
        <f>_xll.SRS1Splines.Functions25.OneWay_Spline($D$77:$D$81,K$77:K$81,$D124)</f>
        <v>51.008662739472001</v>
      </c>
      <c r="L124" s="32">
        <f>_xll.SRS1Splines.Functions25.OneWay_Spline($D$77:$D$81,L$77:L$81,$D124)</f>
        <v>4.4570940855401897</v>
      </c>
      <c r="M124" s="32">
        <f>_xll.SRS1Splines.Functions25.OneWay_Spline($D$77:$D$81,M$77:M$81,$D124)</f>
        <v>5.1271299556874599</v>
      </c>
      <c r="N124" s="32">
        <f>_xll.SRS1Splines.Functions25.OneWay_Spline(($D$83:$D$86),N$83:N$86,$D124)</f>
        <v>16.850713476190101</v>
      </c>
      <c r="P124" s="32">
        <f t="shared" si="31"/>
        <v>3.5</v>
      </c>
      <c r="Q124" s="32">
        <f>_xll.SRS1Splines.Functions25.OneWay_Spline($D$77:$D$81,Q$77:Q$81,P124)</f>
        <v>0.96522984511105103</v>
      </c>
      <c r="R124" s="32">
        <f>_xll.SRS1Splines.Functions25.OneWay_Spline($D$77:$D$81,R$77:R$81,$D124)</f>
        <v>5.5832472718215804</v>
      </c>
      <c r="S124" s="32">
        <f>_xll.SRS1Splines.Functions25.OneWay_Spline($D$77:$D$81,S$77:S$81,$D124)</f>
        <v>3.18570029745413</v>
      </c>
      <c r="T124" s="32">
        <f>_xll.SRS1Splines.Functions25.OneWay_Spline($D$77:$D$81,T$77:T$81,$D124)</f>
        <v>4.4894280426082798</v>
      </c>
      <c r="U124" s="32">
        <f>_xll.SRS1Splines.Functions25.OneWay_Spline($D$77:$D$81,U$77:U$81,$D124)</f>
        <v>12.0000452088731</v>
      </c>
      <c r="V124" s="32">
        <f>_xll.SRS1Splines.Functions25.OneWay_Spline($D$77:$D$81,V$77:V$81,$D124)</f>
        <v>140.13319228124101</v>
      </c>
      <c r="W124" s="32">
        <f>_xll.SRS1Splines.Functions25.OneWay_Spline($D$77:$D$81,W$77:W$81,$D124)</f>
        <v>47.809376045891199</v>
      </c>
      <c r="X124" s="32">
        <f>_xll.SRS1Splines.Functions25.OneWay_Spline($D$77:$D$81,X$77:X$81,$D124)</f>
        <v>3.9682488393603501</v>
      </c>
      <c r="Y124" s="32">
        <f>_xll.SRS1Splines.Functions25.OneWay_Spline($D$77:$D$81,Y$77:Y$81,$D124)</f>
        <v>4.9757446130149798</v>
      </c>
      <c r="Z124" s="32">
        <f>_xll.SRS1Splines.Functions25.OneWay_Spline($D$83:$D$86,Z$83:Z$86,$D124)</f>
        <v>7.2320952656906403</v>
      </c>
      <c r="AB124" s="32">
        <f t="shared" si="32"/>
        <v>3.5</v>
      </c>
      <c r="AC124" s="32">
        <f>_xll.SRS1Splines.Functions25.OneWay_Spline($D$77:$D$81,AC$77:AC$81,AB124)</f>
        <v>2.0692921210512498</v>
      </c>
      <c r="AD124" s="32">
        <f>_xll.SRS1Splines.Functions25.OneWay_Spline($D$77:$D$81,AD$77:AD$81,$D124)</f>
        <v>8.4390321637299799</v>
      </c>
      <c r="AE124" s="32">
        <f>_xll.SRS1Splines.Functions25.OneWay_Spline($D$77:$D$81,AE$77:AE$81,$D124)</f>
        <v>6.5408861209825204</v>
      </c>
      <c r="AF124" s="32">
        <f>_xll.SRS1Splines.Functions25.OneWay_Spline($D$77:$D$81,AF$77:AF$81,$D124)</f>
        <v>17.2566808151369</v>
      </c>
      <c r="AG124" s="32">
        <f>_xll.SRS1Splines.Functions25.OneWay_Spline($D$77:$D$81,AG$77:AG$81,$D124)</f>
        <v>19.367875486692999</v>
      </c>
      <c r="AH124" s="32">
        <f>_xll.SRS1Splines.Functions25.OneWay_Spline($D$77:$D$81,AH$77:AH$81,$D124)</f>
        <v>495.980809168853</v>
      </c>
      <c r="AI124" s="32">
        <f>_xll.SRS1Splines.Functions25.OneWay_Spline($D$77:$D$81,AI$77:AI$81,$D124)</f>
        <v>51.9147266094797</v>
      </c>
      <c r="AJ124" s="32">
        <f>_xll.SRS1Splines.Functions25.OneWay_Spline($D$77:$D$81,AJ$77:AJ$81,$D124)</f>
        <v>4.9459393317200302</v>
      </c>
      <c r="AK124" s="32">
        <f>_xll.SRS1Splines.Functions25.OneWay_Spline($D$77:$D$81,AK$77:AK$81,$D124)</f>
        <v>5.34434994324541</v>
      </c>
      <c r="AL124" s="32">
        <f>_xll.SRS1Splines.Functions25.OneWay_Spline($D$83:$D$86,AL$83:AL$86,$D124)</f>
        <v>28.220231450042402</v>
      </c>
      <c r="AO124" s="32">
        <v>3.5</v>
      </c>
      <c r="AP124" s="32">
        <v>6878.571798760333</v>
      </c>
      <c r="AT124" s="32">
        <f t="shared" si="23"/>
        <v>4.7767859713613428</v>
      </c>
    </row>
    <row r="125" spans="2:46">
      <c r="B125" s="32">
        <v>4.6959690621322761</v>
      </c>
      <c r="C125" s="96">
        <f t="shared" si="22"/>
        <v>1.5455718913566352</v>
      </c>
      <c r="D125" s="32">
        <f t="shared" si="30"/>
        <v>3.75</v>
      </c>
      <c r="E125" s="32">
        <f>_xll.SRS1Splines.Functions25.OneWay_Spline($D$77:$D$81,$E$77:$E$81,D125)</f>
        <v>1.3085730318803599</v>
      </c>
      <c r="F125" s="32">
        <f>_xll.SRS1Splines.Functions25.OneWay_Spline($D$77:$D$81,F$77:F$81,$D125)</f>
        <v>6.8957244044149002</v>
      </c>
      <c r="G125" s="32">
        <f>_xll.SRS1Splines.Functions25.OneWay_Spline($D$77:$D$81,G$77:G$81,$D125)</f>
        <v>4.5996729052666296</v>
      </c>
      <c r="H125" s="32">
        <f>_xll.SRS1Splines.Functions25.OneWay_Spline($D$77:$D$81,H$77:H$81,$D125)</f>
        <v>9.3337064131006606</v>
      </c>
      <c r="I125" s="32">
        <f>_xll.SRS1Splines.Functions25.OneWay_Spline($D$77:$D$81,I$77:I$81,$D125)</f>
        <v>14.8247050604484</v>
      </c>
      <c r="J125" s="32">
        <f>_xll.SRS1Splines.Functions25.OneWay_Spline($D$77:$D$81,J$77:J$81,$D125)</f>
        <v>334.80999688290802</v>
      </c>
      <c r="K125" s="32">
        <f>_xll.SRS1Splines.Functions25.OneWay_Spline($D$77:$D$81,K$77:K$81,$D125)</f>
        <v>50.1903267510733</v>
      </c>
      <c r="L125" s="32">
        <f>_xll.SRS1Splines.Functions25.OneWay_Spline($D$77:$D$81,L$77:L$81,$D125)</f>
        <v>4.2416058358776398</v>
      </c>
      <c r="M125" s="32">
        <f>_xll.SRS1Splines.Functions25.OneWay_Spline($D$77:$D$81,M$77:M$81,$D125)</f>
        <v>4.9761454775058498</v>
      </c>
      <c r="N125" s="32">
        <f>_xll.SRS1Splines.Functions25.OneWay_Spline(($D$83:$D$86),N$83:N$86,$D125)</f>
        <v>16.9514684023322</v>
      </c>
      <c r="P125" s="32">
        <f t="shared" si="31"/>
        <v>3.75</v>
      </c>
      <c r="Q125" s="32">
        <f>_xll.SRS1Splines.Functions25.OneWay_Spline($D$77:$D$81,Q$77:Q$81,P125)</f>
        <v>0.85402969348286895</v>
      </c>
      <c r="R125" s="32">
        <f>_xll.SRS1Splines.Functions25.OneWay_Spline($D$77:$D$81,R$77:R$81,$D125)</f>
        <v>5.5479671997149902</v>
      </c>
      <c r="S125" s="32">
        <f>_xll.SRS1Splines.Functions25.OneWay_Spline($D$77:$D$81,S$77:S$81,$D125)</f>
        <v>2.9585965688099498</v>
      </c>
      <c r="T125" s="32">
        <f>_xll.SRS1Splines.Functions25.OneWay_Spline($D$77:$D$81,T$77:T$81,$D125)</f>
        <v>4.1557393658785102</v>
      </c>
      <c r="U125" s="32">
        <f>_xll.SRS1Splines.Functions25.OneWay_Spline($D$77:$D$81,U$77:U$81,$D125)</f>
        <v>11.2752361500461</v>
      </c>
      <c r="V125" s="32">
        <f>_xll.SRS1Splines.Functions25.OneWay_Spline($D$77:$D$81,V$77:V$81,$D125)</f>
        <v>143.99874113738699</v>
      </c>
      <c r="W125" s="32">
        <f>_xll.SRS1Splines.Functions25.OneWay_Spline($D$77:$D$81,W$77:W$81,$D125)</f>
        <v>46.858377693342099</v>
      </c>
      <c r="X125" s="32">
        <f>_xll.SRS1Splines.Functions25.OneWay_Spline($D$77:$D$81,X$77:X$81,$D125)</f>
        <v>3.7642203799300402</v>
      </c>
      <c r="Y125" s="32">
        <f>_xll.SRS1Splines.Functions25.OneWay_Spline($D$77:$D$81,Y$77:Y$81,$D125)</f>
        <v>4.85330865393008</v>
      </c>
      <c r="Z125" s="32">
        <f>_xll.SRS1Splines.Functions25.OneWay_Spline($D$83:$D$86,Z$83:Z$86,$D125)</f>
        <v>6.7147043856198598</v>
      </c>
      <c r="AB125" s="32">
        <f t="shared" si="32"/>
        <v>3.75</v>
      </c>
      <c r="AC125" s="32">
        <f>_xll.SRS1Splines.Functions25.OneWay_Spline($D$77:$D$81,AC$77:AC$81,AB125)</f>
        <v>1.7631163702778501</v>
      </c>
      <c r="AD125" s="32">
        <f>_xll.SRS1Splines.Functions25.OneWay_Spline($D$77:$D$81,AD$77:AD$81,$D125)</f>
        <v>8.3931699150527592</v>
      </c>
      <c r="AE125" s="32">
        <f>_xll.SRS1Splines.Functions25.OneWay_Spline($D$77:$D$81,AE$77:AE$81,$D125)</f>
        <v>6.3679217553532501</v>
      </c>
      <c r="AF125" s="32">
        <f>_xll.SRS1Splines.Functions25.OneWay_Spline($D$77:$D$81,AF$77:AF$81,$D125)</f>
        <v>15.193917402116</v>
      </c>
      <c r="AG125" s="32">
        <f>_xll.SRS1Splines.Functions25.OneWay_Spline($D$77:$D$81,AG$77:AG$81,$D125)</f>
        <v>17.558988216791001</v>
      </c>
      <c r="AH125" s="32">
        <f>_xll.SRS1Splines.Functions25.OneWay_Spline($D$77:$D$81,AH$77:AH$81,$D125)</f>
        <v>504.665508012673</v>
      </c>
      <c r="AI125" s="32">
        <f>_xll.SRS1Splines.Functions25.OneWay_Spline($D$77:$D$81,AI$77:AI$81,$D125)</f>
        <v>51.479014273000899</v>
      </c>
      <c r="AJ125" s="32">
        <f>_xll.SRS1Splines.Functions25.OneWay_Spline($D$77:$D$81,AJ$77:AJ$81,$D125)</f>
        <v>4.7189912918252297</v>
      </c>
      <c r="AK125" s="32">
        <f>_xll.SRS1Splines.Functions25.OneWay_Spline($D$77:$D$81,AK$77:AK$81,$D125)</f>
        <v>5.1706762293619004</v>
      </c>
      <c r="AL125" s="32">
        <f>_xll.SRS1Splines.Functions25.OneWay_Spline($D$83:$D$86,AL$83:AL$86,$D125)</f>
        <v>28.712828387984</v>
      </c>
      <c r="AO125" s="32">
        <v>3.75</v>
      </c>
      <c r="AP125" s="32">
        <v>6878.5717762903751</v>
      </c>
      <c r="AT125" s="32">
        <f t="shared" si="23"/>
        <v>4.7767859557572052</v>
      </c>
    </row>
    <row r="126" spans="2:46">
      <c r="B126" s="32">
        <v>4.614893244521503</v>
      </c>
      <c r="C126" s="96">
        <f t="shared" si="22"/>
        <v>1.5188876216968454</v>
      </c>
      <c r="D126" s="32">
        <f t="shared" si="30"/>
        <v>4</v>
      </c>
      <c r="E126" s="32">
        <f>_xll.SRS1Splines.Functions25.OneWay_Spline($D$77:$D$81,$E$77:$E$81,D126)</f>
        <v>1.12084474509648</v>
      </c>
      <c r="F126" s="32">
        <f>_xll.SRS1Splines.Functions25.OneWay_Spline($D$77:$D$81,F$77:F$81,$D126)</f>
        <v>6.8624430166960702</v>
      </c>
      <c r="G126" s="32">
        <f>_xll.SRS1Splines.Functions25.OneWay_Spline($D$77:$D$81,G$77:G$81,$D126)</f>
        <v>4.4160454188617502</v>
      </c>
      <c r="H126" s="32">
        <f>_xll.SRS1Splines.Functions25.OneWay_Spline($D$77:$D$81,H$77:H$81,$D126)</f>
        <v>8.2208304648388797</v>
      </c>
      <c r="I126" s="32">
        <f>_xll.SRS1Splines.Functions25.OneWay_Spline($D$77:$D$81,I$77:I$81,$D126)</f>
        <v>13.526384952272799</v>
      </c>
      <c r="J126" s="32">
        <f>_xll.SRS1Splines.Functions25.OneWay_Spline($D$77:$D$81,J$77:J$81,$D126)</f>
        <v>339.97046555042198</v>
      </c>
      <c r="K126" s="32">
        <f>_xll.SRS1Splines.Functions25.OneWay_Spline($D$77:$D$81,K$77:K$81,$D126)</f>
        <v>49.3884122206358</v>
      </c>
      <c r="L126" s="32">
        <f>_xll.SRS1Splines.Functions25.OneWay_Spline($D$77:$D$81,L$77:L$81,$D126)</f>
        <v>4.0296538764790499</v>
      </c>
      <c r="M126" s="32">
        <f>_xll.SRS1Splines.Functions25.OneWay_Spline($D$77:$D$81,M$77:M$81,$D126)</f>
        <v>4.82819078818408</v>
      </c>
      <c r="N126" s="32">
        <f>_xll.SRS1Splines.Functions25.OneWay_Spline(($D$83:$D$86),N$83:N$86,$D126)</f>
        <v>17.0416175467751</v>
      </c>
      <c r="P126" s="32">
        <f t="shared" si="31"/>
        <v>4</v>
      </c>
      <c r="Q126" s="32">
        <f>_xll.SRS1Splines.Functions25.OneWay_Spline($D$77:$D$81,Q$77:Q$81,P126)</f>
        <v>0.75351958184160095</v>
      </c>
      <c r="R126" s="32">
        <f>_xll.SRS1Splines.Functions25.OneWay_Spline($D$77:$D$81,R$77:R$81,$D126)</f>
        <v>5.5093271207411103</v>
      </c>
      <c r="S126" s="32">
        <f>_xll.SRS1Splines.Functions25.OneWay_Spline($D$77:$D$81,S$77:S$81,$D126)</f>
        <v>2.7553984958125199</v>
      </c>
      <c r="T126" s="32">
        <f>_xll.SRS1Splines.Functions25.OneWay_Spline($D$77:$D$81,T$77:T$81,$D126)</f>
        <v>3.85717581301504</v>
      </c>
      <c r="U126" s="32">
        <f>_xll.SRS1Splines.Functions25.OneWay_Spline($D$77:$D$81,U$77:U$81,$D126)</f>
        <v>10.5670439548819</v>
      </c>
      <c r="V126" s="32">
        <f>_xll.SRS1Splines.Functions25.OneWay_Spline($D$77:$D$81,V$77:V$81,$D126)</f>
        <v>147.955452943301</v>
      </c>
      <c r="W126" s="32">
        <f>_xll.SRS1Splines.Functions25.OneWay_Spline($D$77:$D$81,W$77:W$81,$D126)</f>
        <v>45.926462919773897</v>
      </c>
      <c r="X126" s="32">
        <f>_xll.SRS1Splines.Functions25.OneWay_Spline($D$77:$D$81,X$77:X$81,$D126)</f>
        <v>3.5642652895132598</v>
      </c>
      <c r="Y126" s="32">
        <f>_xll.SRS1Splines.Functions25.OneWay_Spline($D$77:$D$81,Y$77:Y$81,$D126)</f>
        <v>4.7317354805493297</v>
      </c>
      <c r="Z126" s="32">
        <f>_xll.SRS1Splines.Functions25.OneWay_Spline($D$83:$D$86,Z$83:Z$86,$D126)</f>
        <v>6.2183243027093198</v>
      </c>
      <c r="AB126" s="32">
        <f t="shared" si="32"/>
        <v>4</v>
      </c>
      <c r="AC126" s="32">
        <f>_xll.SRS1Splines.Functions25.OneWay_Spline($D$77:$D$81,AC$77:AC$81,AB126)</f>
        <v>1.48816990835136</v>
      </c>
      <c r="AD126" s="32">
        <f>_xll.SRS1Splines.Functions25.OneWay_Spline($D$77:$D$81,AD$77:AD$81,$D126)</f>
        <v>8.3445831763551208</v>
      </c>
      <c r="AE126" s="32">
        <f>_xll.SRS1Splines.Functions25.OneWay_Spline($D$77:$D$81,AE$77:AE$81,$D126)</f>
        <v>6.2112219431062998</v>
      </c>
      <c r="AF126" s="32">
        <f>_xll.SRS1Splines.Functions25.OneWay_Spline($D$77:$D$81,AF$77:AF$81,$D126)</f>
        <v>13.172547234841399</v>
      </c>
      <c r="AG126" s="32">
        <f>_xll.SRS1Splines.Functions25.OneWay_Spline($D$77:$D$81,AG$77:AG$81,$D126)</f>
        <v>15.7863996880911</v>
      </c>
      <c r="AH126" s="32">
        <f>_xll.SRS1Splines.Functions25.OneWay_Spline($D$77:$D$81,AH$77:AH$81,$D126)</f>
        <v>512.43602803082797</v>
      </c>
      <c r="AI126" s="32">
        <f>_xll.SRS1Splines.Functions25.OneWay_Spline($D$77:$D$81,AI$77:AI$81,$D126)</f>
        <v>51.089166392993398</v>
      </c>
      <c r="AJ126" s="32">
        <f>_xll.SRS1Splines.Functions25.OneWay_Spline($D$77:$D$81,AJ$77:AJ$81,$D126)</f>
        <v>4.4950424634448396</v>
      </c>
      <c r="AK126" s="32">
        <f>_xll.SRS1Splines.Functions25.OneWay_Spline($D$77:$D$81,AK$77:AK$81,$D126)</f>
        <v>5.0004876067268897</v>
      </c>
      <c r="AL126" s="32">
        <f>_xll.SRS1Splines.Functions25.OneWay_Spline($D$83:$D$86,AL$83:AL$86,$D126)</f>
        <v>29.153573016668599</v>
      </c>
      <c r="AO126" s="32">
        <v>4</v>
      </c>
      <c r="AP126" s="32">
        <v>6878.5717699353318</v>
      </c>
      <c r="AT126" s="32">
        <f t="shared" si="23"/>
        <v>4.7767859513439808</v>
      </c>
    </row>
    <row r="127" spans="2:46">
      <c r="B127" s="32">
        <v>4.5352171962326793</v>
      </c>
      <c r="C127" s="96">
        <f t="shared" si="22"/>
        <v>1.492664054416003</v>
      </c>
      <c r="D127" s="32">
        <f t="shared" si="30"/>
        <v>4.25</v>
      </c>
      <c r="E127" s="32">
        <f>_xll.SRS1Splines.Functions25.OneWay_Spline($D$77:$D$81,$E$77:$E$81,D127)</f>
        <v>0.95371266174570601</v>
      </c>
      <c r="F127" s="32">
        <f>_xll.SRS1Splines.Functions25.OneWay_Spline($D$77:$D$81,F$77:F$81,$D127)</f>
        <v>6.82542913689662</v>
      </c>
      <c r="G127" s="32">
        <f>_xll.SRS1Splines.Functions25.OneWay_Spline($D$77:$D$81,G$77:G$81,$D127)</f>
        <v>4.2540211661515599</v>
      </c>
      <c r="H127" s="32">
        <f>_xll.SRS1Splines.Functions25.OneWay_Spline($D$77:$D$81,H$77:H$81,$D127)</f>
        <v>7.1699731477886699</v>
      </c>
      <c r="I127" s="32">
        <f>_xll.SRS1Splines.Functions25.OneWay_Spline($D$77:$D$81,I$77:I$81,$D127)</f>
        <v>12.2735422099546</v>
      </c>
      <c r="J127" s="32">
        <f>_xll.SRS1Splines.Functions25.OneWay_Spline($D$77:$D$81,J$77:J$81,$D127)</f>
        <v>344.52382025705202</v>
      </c>
      <c r="K127" s="32">
        <f>_xll.SRS1Splines.Functions25.OneWay_Spline($D$77:$D$81,K$77:K$81,$D127)</f>
        <v>48.619340606120602</v>
      </c>
      <c r="L127" s="32">
        <f>_xll.SRS1Splines.Functions25.OneWay_Spline($D$77:$D$81,L$77:L$81,$D127)</f>
        <v>3.8254252675228901</v>
      </c>
      <c r="M127" s="32">
        <f>_xll.SRS1Splines.Functions25.OneWay_Spline($D$77:$D$81,M$77:M$81,$D127)</f>
        <v>4.6862956765819703</v>
      </c>
      <c r="N127" s="32">
        <f>_xll.SRS1Splines.Functions25.OneWay_Spline(($D$83:$D$86),N$83:N$86,$D127)</f>
        <v>17.121160909518899</v>
      </c>
      <c r="P127" s="32">
        <f t="shared" si="31"/>
        <v>4.25</v>
      </c>
      <c r="Q127" s="32">
        <f>_xll.SRS1Splines.Functions25.OneWay_Spline($D$77:$D$81,Q$77:Q$81,P127)</f>
        <v>0.66333325303208801</v>
      </c>
      <c r="R127" s="32">
        <f>_xll.SRS1Splines.Functions25.OneWay_Spline($D$77:$D$81,R$77:R$81,$D127)</f>
        <v>5.4673270348999301</v>
      </c>
      <c r="S127" s="32">
        <f>_xll.SRS1Splines.Functions25.OneWay_Spline($D$77:$D$81,S$77:S$81,$D127)</f>
        <v>2.5761060784618501</v>
      </c>
      <c r="T127" s="32">
        <f>_xll.SRS1Splines.Functions25.OneWay_Spline($D$77:$D$81,T$77:T$81,$D127)</f>
        <v>3.5937373840178499</v>
      </c>
      <c r="U127" s="32">
        <f>_xll.SRS1Splines.Functions25.OneWay_Spline($D$77:$D$81,U$77:U$81,$D127)</f>
        <v>9.8841818983213408</v>
      </c>
      <c r="V127" s="32">
        <f>_xll.SRS1Splines.Functions25.OneWay_Spline($D$77:$D$81,V$77:V$81,$D127)</f>
        <v>151.95512320367499</v>
      </c>
      <c r="W127" s="32">
        <f>_xll.SRS1Splines.Functions25.OneWay_Spline($D$77:$D$81,W$77:W$81,$D127)</f>
        <v>45.032715304167603</v>
      </c>
      <c r="X127" s="32">
        <f>_xll.SRS1Splines.Functions25.OneWay_Spline($D$77:$D$81,X$77:X$81,$D127)</f>
        <v>3.37247415652004</v>
      </c>
      <c r="Y127" s="32">
        <f>_xll.SRS1Splines.Functions25.OneWay_Spline($D$77:$D$81,Y$77:Y$81,$D127)</f>
        <v>4.6132045714745598</v>
      </c>
      <c r="Z127" s="32">
        <f>_xll.SRS1Splines.Functions25.OneWay_Spline($D$83:$D$86,Z$83:Z$86,$D127)</f>
        <v>5.7508340658941002</v>
      </c>
      <c r="AB127" s="32">
        <f t="shared" si="32"/>
        <v>4.25</v>
      </c>
      <c r="AC127" s="32">
        <f>_xll.SRS1Splines.Functions25.OneWay_Spline($D$77:$D$81,AC$77:AC$81,AB127)</f>
        <v>1.2440920704593199</v>
      </c>
      <c r="AD127" s="32">
        <f>_xll.SRS1Splines.Functions25.OneWay_Spline($D$77:$D$81,AD$77:AD$81,$D127)</f>
        <v>8.2905474576166291</v>
      </c>
      <c r="AE127" s="32">
        <f>_xll.SRS1Splines.Functions25.OneWay_Spline($D$77:$D$81,AE$77:AE$81,$D127)</f>
        <v>6.0700860092354398</v>
      </c>
      <c r="AF127" s="32">
        <f>_xll.SRS1Splines.Functions25.OneWay_Spline($D$77:$D$81,AF$77:AF$81,$D127)</f>
        <v>11.2339635590592</v>
      </c>
      <c r="AG127" s="32">
        <f>_xll.SRS1Splines.Functions25.OneWay_Spline($D$77:$D$81,AG$77:AG$81,$D127)</f>
        <v>14.0864086417953</v>
      </c>
      <c r="AH127" s="32">
        <f>_xll.SRS1Splines.Functions25.OneWay_Spline($D$77:$D$81,AH$77:AH$81,$D127)</f>
        <v>519.29236922331802</v>
      </c>
      <c r="AI127" s="32">
        <f>_xll.SRS1Splines.Functions25.OneWay_Spline($D$77:$D$81,AI$77:AI$81,$D127)</f>
        <v>50.745182969457503</v>
      </c>
      <c r="AJ127" s="32">
        <f>_xll.SRS1Splines.Functions25.OneWay_Spline($D$77:$D$81,AJ$77:AJ$81,$D127)</f>
        <v>4.2783763785257403</v>
      </c>
      <c r="AK127" s="32">
        <f>_xll.SRS1Splines.Functions25.OneWay_Spline($D$77:$D$81,AK$77:AK$81,$D127)</f>
        <v>4.8372691665888796</v>
      </c>
      <c r="AL127" s="32">
        <f>_xll.SRS1Splines.Functions25.OneWay_Spline($D$83:$D$86,AL$83:AL$86,$D127)</f>
        <v>29.5424653360962</v>
      </c>
      <c r="AO127" s="32">
        <v>4.25</v>
      </c>
      <c r="AP127" s="32">
        <v>6878.571768137962</v>
      </c>
      <c r="AT127" s="32">
        <f t="shared" si="23"/>
        <v>4.7767859500958068</v>
      </c>
    </row>
    <row r="128" spans="2:46">
      <c r="B128" s="32">
        <v>4.4569167525971123</v>
      </c>
      <c r="C128" s="96">
        <f t="shared" si="22"/>
        <v>1.4668932362605409</v>
      </c>
      <c r="D128" s="32">
        <f t="shared" si="30"/>
        <v>4.5</v>
      </c>
      <c r="E128" s="32">
        <f>_xll.SRS1Splines.Functions25.OneWay_Spline($D$77:$D$81,$E$77:$E$81,D128)</f>
        <v>0.80681332084423496</v>
      </c>
      <c r="F128" s="32">
        <f>_xll.SRS1Splines.Functions25.OneWay_Spline($D$77:$D$81,F$77:F$81,$D128)</f>
        <v>6.7828165189762402</v>
      </c>
      <c r="G128" s="32">
        <f>_xll.SRS1Splines.Functions25.OneWay_Spline($D$77:$D$81,G$77:G$81,$D128)</f>
        <v>4.1136001471360704</v>
      </c>
      <c r="H128" s="32">
        <f>_xll.SRS1Splines.Functions25.OneWay_Spline($D$77:$D$81,H$77:H$81,$D128)</f>
        <v>6.1995339671740002</v>
      </c>
      <c r="I128" s="32">
        <f>_xll.SRS1Splines.Functions25.OneWay_Spline($D$77:$D$81,I$77:I$81,$D128)</f>
        <v>11.091531494499</v>
      </c>
      <c r="J128" s="32">
        <f>_xll.SRS1Splines.Functions25.OneWay_Spline($D$77:$D$81,J$77:J$81,$D128)</f>
        <v>348.47006100279702</v>
      </c>
      <c r="K128" s="32">
        <f>_xll.SRS1Splines.Functions25.OneWay_Spline($D$77:$D$81,K$77:K$81,$D128)</f>
        <v>47.8995333654889</v>
      </c>
      <c r="L128" s="32">
        <f>_xll.SRS1Splines.Functions25.OneWay_Spline($D$77:$D$81,L$77:L$81,$D128)</f>
        <v>3.6331070691876302</v>
      </c>
      <c r="M128" s="32">
        <f>_xll.SRS1Splines.Functions25.OneWay_Spline($D$77:$D$81,M$77:M$81,$D128)</f>
        <v>4.5534899315593496</v>
      </c>
      <c r="N128" s="32">
        <f>_xll.SRS1Splines.Functions25.OneWay_Spline(($D$83:$D$86),N$83:N$86,$D128)</f>
        <v>17.1900984905635</v>
      </c>
      <c r="P128" s="32">
        <f t="shared" si="31"/>
        <v>4.5</v>
      </c>
      <c r="Q128" s="32">
        <f>_xll.SRS1Splines.Functions25.OneWay_Spline($D$77:$D$81,Q$77:Q$81,P128)</f>
        <v>0.58310444989917098</v>
      </c>
      <c r="R128" s="32">
        <f>_xll.SRS1Splines.Functions25.OneWay_Spline($D$77:$D$81,R$77:R$81,$D128)</f>
        <v>5.4219669421914602</v>
      </c>
      <c r="S128" s="32">
        <f>_xll.SRS1Splines.Functions25.OneWay_Spline($D$77:$D$81,S$77:S$81,$D128)</f>
        <v>2.4207193167579302</v>
      </c>
      <c r="T128" s="32">
        <f>_xll.SRS1Splines.Functions25.OneWay_Spline($D$77:$D$81,T$77:T$81,$D128)</f>
        <v>3.36542407888696</v>
      </c>
      <c r="U128" s="32">
        <f>_xll.SRS1Splines.Functions25.OneWay_Spline($D$77:$D$81,U$77:U$81,$D128)</f>
        <v>9.2353632553052503</v>
      </c>
      <c r="V128" s="32">
        <f>_xll.SRS1Splines.Functions25.OneWay_Spline($D$77:$D$81,V$77:V$81,$D128)</f>
        <v>155.94954742319999</v>
      </c>
      <c r="W128" s="32">
        <f>_xll.SRS1Splines.Functions25.OneWay_Spline($D$77:$D$81,W$77:W$81,$D128)</f>
        <v>44.1962184255041</v>
      </c>
      <c r="X128" s="32">
        <f>_xll.SRS1Splines.Functions25.OneWay_Spline($D$77:$D$81,X$77:X$81,$D128)</f>
        <v>3.1929375693604301</v>
      </c>
      <c r="Y128" s="32">
        <f>_xll.SRS1Splines.Functions25.OneWay_Spline($D$77:$D$81,Y$77:Y$81,$D128)</f>
        <v>4.4998954053076403</v>
      </c>
      <c r="Z128" s="32">
        <f>_xll.SRS1Splines.Functions25.OneWay_Spline($D$83:$D$86,Z$83:Z$86,$D128)</f>
        <v>5.3201127241092898</v>
      </c>
      <c r="AB128" s="32">
        <f t="shared" si="32"/>
        <v>4.5</v>
      </c>
      <c r="AC128" s="32">
        <f>_xll.SRS1Splines.Functions25.OneWay_Spline($D$77:$D$81,AC$77:AC$81,AB128)</f>
        <v>1.0305221917892999</v>
      </c>
      <c r="AD128" s="32">
        <f>_xll.SRS1Splines.Functions25.OneWay_Spline($D$77:$D$81,AD$77:AD$81,$D128)</f>
        <v>8.2283382688168505</v>
      </c>
      <c r="AE128" s="32">
        <f>_xll.SRS1Splines.Functions25.OneWay_Spline($D$77:$D$81,AE$77:AE$81,$D128)</f>
        <v>5.9438132787344404</v>
      </c>
      <c r="AF128" s="32">
        <f>_xll.SRS1Splines.Functions25.OneWay_Spline($D$77:$D$81,AF$77:AF$81,$D128)</f>
        <v>9.4195596205157806</v>
      </c>
      <c r="AG128" s="32">
        <f>_xll.SRS1Splines.Functions25.OneWay_Spline($D$77:$D$81,AG$77:AG$81,$D128)</f>
        <v>12.495313819105601</v>
      </c>
      <c r="AH128" s="32">
        <f>_xll.SRS1Splines.Functions25.OneWay_Spline($D$77:$D$81,AH$77:AH$81,$D128)</f>
        <v>525.23453159014196</v>
      </c>
      <c r="AI128" s="32">
        <f>_xll.SRS1Splines.Functions25.OneWay_Spline($D$77:$D$81,AI$77:AI$81,$D128)</f>
        <v>50.447064002392899</v>
      </c>
      <c r="AJ128" s="32">
        <f>_xll.SRS1Splines.Functions25.OneWay_Spline($D$77:$D$81,AJ$77:AJ$81,$D128)</f>
        <v>4.0732765690148298</v>
      </c>
      <c r="AK128" s="32">
        <f>_xll.SRS1Splines.Functions25.OneWay_Spline($D$77:$D$81,AK$77:AK$81,$D128)</f>
        <v>4.6845060001963699</v>
      </c>
      <c r="AL128" s="32">
        <f>_xll.SRS1Splines.Functions25.OneWay_Spline($D$83:$D$86,AL$83:AL$86,$D128)</f>
        <v>29.8795053462668</v>
      </c>
      <c r="AO128" s="32">
        <v>4.5</v>
      </c>
      <c r="AP128" s="32">
        <v>6878.5717676296135</v>
      </c>
      <c r="AT128" s="32">
        <f t="shared" si="23"/>
        <v>4.7767859497427869</v>
      </c>
    </row>
    <row r="129" spans="2:46">
      <c r="B129" s="32">
        <v>4.3799681644711175</v>
      </c>
      <c r="C129" s="96">
        <f t="shared" si="22"/>
        <v>1.4415673507375399</v>
      </c>
      <c r="D129" s="32">
        <f t="shared" si="30"/>
        <v>4.75</v>
      </c>
      <c r="E129" s="32">
        <f>_xll.SRS1Splines.Functions25.OneWay_Spline($D$77:$D$81,$E$77:$E$81,D129)</f>
        <v>0.67978326140826495</v>
      </c>
      <c r="F129" s="32">
        <f>_xll.SRS1Splines.Functions25.OneWay_Spline($D$77:$D$81,F$77:F$81,$D129)</f>
        <v>6.7327389168946397</v>
      </c>
      <c r="G129" s="32">
        <f>_xll.SRS1Splines.Functions25.OneWay_Spline($D$77:$D$81,G$77:G$81,$D129)</f>
        <v>3.99478236181527</v>
      </c>
      <c r="H129" s="32">
        <f>_xll.SRS1Splines.Functions25.OneWay_Spline($D$77:$D$81,H$77:H$81,$D129)</f>
        <v>5.3279124282188697</v>
      </c>
      <c r="I129" s="32">
        <f>_xll.SRS1Splines.Functions25.OneWay_Spline($D$77:$D$81,I$77:I$81,$D129)</f>
        <v>10.0057074669112</v>
      </c>
      <c r="J129" s="32">
        <f>_xll.SRS1Splines.Functions25.OneWay_Spline($D$77:$D$81,J$77:J$81,$D129)</f>
        <v>351.80918778765903</v>
      </c>
      <c r="K129" s="32">
        <f>_xll.SRS1Splines.Functions25.OneWay_Spline($D$77:$D$81,K$77:K$81,$D129)</f>
        <v>47.245411956702</v>
      </c>
      <c r="L129" s="32">
        <f>_xll.SRS1Splines.Functions25.OneWay_Spline($D$77:$D$81,L$77:L$81,$D129)</f>
        <v>3.4568863416517401</v>
      </c>
      <c r="M129" s="32">
        <f>_xll.SRS1Splines.Functions25.OneWay_Spline($D$77:$D$81,M$77:M$81,$D129)</f>
        <v>4.4328033419760597</v>
      </c>
      <c r="N129" s="32">
        <f>_xll.SRS1Splines.Functions25.OneWay_Spline(($D$83:$D$86),N$83:N$86,$D129)</f>
        <v>17.248430289908899</v>
      </c>
      <c r="P129" s="32">
        <f t="shared" si="31"/>
        <v>4.75</v>
      </c>
      <c r="Q129" s="32">
        <f>_xll.SRS1Splines.Functions25.OneWay_Spline($D$77:$D$81,Q$77:Q$81,P129)</f>
        <v>0.51246691528769195</v>
      </c>
      <c r="R129" s="32">
        <f>_xll.SRS1Splines.Functions25.OneWay_Spline($D$77:$D$81,R$77:R$81,$D129)</f>
        <v>5.3732468426156901</v>
      </c>
      <c r="S129" s="32">
        <f>_xll.SRS1Splines.Functions25.OneWay_Spline($D$77:$D$81,S$77:S$81,$D129)</f>
        <v>2.2892382107007698</v>
      </c>
      <c r="T129" s="32">
        <f>_xll.SRS1Splines.Functions25.OneWay_Spline($D$77:$D$81,T$77:T$81,$D129)</f>
        <v>3.1722358976223601</v>
      </c>
      <c r="U129" s="32">
        <f>_xll.SRS1Splines.Functions25.OneWay_Spline($D$77:$D$81,U$77:U$81,$D129)</f>
        <v>8.6293013007743795</v>
      </c>
      <c r="V129" s="32">
        <f>_xll.SRS1Splines.Functions25.OneWay_Spline($D$77:$D$81,V$77:V$81,$D129)</f>
        <v>159.89052110656999</v>
      </c>
      <c r="W129" s="32">
        <f>_xll.SRS1Splines.Functions25.OneWay_Spline($D$77:$D$81,W$77:W$81,$D129)</f>
        <v>43.436055862764199</v>
      </c>
      <c r="X129" s="32">
        <f>_xll.SRS1Splines.Functions25.OneWay_Spline($D$77:$D$81,X$77:X$81,$D129)</f>
        <v>3.0297461164444601</v>
      </c>
      <c r="Y129" s="32">
        <f>_xll.SRS1Splines.Functions25.OneWay_Spline($D$77:$D$81,Y$77:Y$81,$D129)</f>
        <v>4.3939874606504299</v>
      </c>
      <c r="Z129" s="32">
        <f>_xll.SRS1Splines.Functions25.OneWay_Spline($D$83:$D$86,Z$83:Z$86,$D129)</f>
        <v>4.9340393262899802</v>
      </c>
      <c r="AB129" s="32">
        <f t="shared" si="32"/>
        <v>4.75</v>
      </c>
      <c r="AC129" s="32">
        <f>_xll.SRS1Splines.Functions25.OneWay_Spline($D$77:$D$81,AC$77:AC$81,AB129)</f>
        <v>0.84709960752883695</v>
      </c>
      <c r="AD129" s="32">
        <f>_xll.SRS1Splines.Functions25.OneWay_Spline($D$77:$D$81,AD$77:AD$81,$D129)</f>
        <v>8.1552311199353493</v>
      </c>
      <c r="AE129" s="32">
        <f>_xll.SRS1Splines.Functions25.OneWay_Spline($D$77:$D$81,AE$77:AE$81,$D129)</f>
        <v>5.8317030765970701</v>
      </c>
      <c r="AF129" s="32">
        <f>_xll.SRS1Splines.Functions25.OneWay_Spline($D$77:$D$81,AF$77:AF$81,$D129)</f>
        <v>7.7707286649573</v>
      </c>
      <c r="AG129" s="32">
        <f>_xll.SRS1Splines.Functions25.OneWay_Spline($D$77:$D$81,AG$77:AG$81,$D129)</f>
        <v>11.049413961224101</v>
      </c>
      <c r="AH129" s="32">
        <f>_xll.SRS1Splines.Functions25.OneWay_Spline($D$77:$D$81,AH$77:AH$81,$D129)</f>
        <v>530.26251513130103</v>
      </c>
      <c r="AI129" s="32">
        <f>_xll.SRS1Splines.Functions25.OneWay_Spline($D$77:$D$81,AI$77:AI$81,$D129)</f>
        <v>50.194809491799901</v>
      </c>
      <c r="AJ129" s="32">
        <f>_xll.SRS1Splines.Functions25.OneWay_Spline($D$77:$D$81,AJ$77:AJ$81,$D129)</f>
        <v>3.8840265668590099</v>
      </c>
      <c r="AK129" s="32">
        <f>_xll.SRS1Splines.Functions25.OneWay_Spline($D$77:$D$81,AK$77:AK$81,$D129)</f>
        <v>4.5456831987978497</v>
      </c>
      <c r="AL129" s="32">
        <f>_xll.SRS1Splines.Functions25.OneWay_Spline($D$83:$D$86,AL$83:AL$86,$D129)</f>
        <v>30.1646930471804</v>
      </c>
      <c r="AO129" s="32">
        <v>4.75</v>
      </c>
      <c r="AP129" s="32">
        <v>6878.5717674858388</v>
      </c>
      <c r="AT129" s="32">
        <f t="shared" si="23"/>
        <v>4.7767859496429432</v>
      </c>
    </row>
    <row r="130" spans="2:46">
      <c r="B130" s="32">
        <v>4.3043480922607609</v>
      </c>
      <c r="C130" s="96">
        <f t="shared" si="22"/>
        <v>1.4166787161481083</v>
      </c>
      <c r="D130" s="32">
        <f t="shared" si="30"/>
        <v>5</v>
      </c>
      <c r="E130" s="32">
        <f>_xll.SRS1Splines.Functions25.OneWay_Spline($D$77:$D$81,$E$77:$E$81,D130)</f>
        <v>0.57225902245399296</v>
      </c>
      <c r="F130" s="32">
        <f>_xll.SRS1Splines.Functions25.OneWay_Spline($D$77:$D$81,F$77:F$81,$D130)</f>
        <v>6.6733300846114796</v>
      </c>
      <c r="G130" s="32">
        <f>_xll.SRS1Splines.Functions25.OneWay_Spline($D$77:$D$81,G$77:G$81,$D130)</f>
        <v>3.8975678101891602</v>
      </c>
      <c r="H130" s="32">
        <f>_xll.SRS1Splines.Functions25.OneWay_Spline($D$77:$D$81,H$77:H$81,$D130)</f>
        <v>4.57350803614725</v>
      </c>
      <c r="I130" s="32">
        <f>_xll.SRS1Splines.Functions25.OneWay_Spline($D$77:$D$81,I$77:I$81,$D130)</f>
        <v>9.0414247881962506</v>
      </c>
      <c r="J130" s="32">
        <f>_xll.SRS1Splines.Functions25.OneWay_Spline($D$77:$D$81,J$77:J$81,$D130)</f>
        <v>354.54120061163701</v>
      </c>
      <c r="K130" s="32">
        <f>_xll.SRS1Splines.Functions25.OneWay_Spline($D$77:$D$81,K$77:K$81,$D130)</f>
        <v>46.673397837720898</v>
      </c>
      <c r="L130" s="32">
        <f>_xll.SRS1Splines.Functions25.OneWay_Spline($D$77:$D$81,L$77:L$81,$D130)</f>
        <v>3.30095014509368</v>
      </c>
      <c r="M130" s="32">
        <f>_xll.SRS1Splines.Functions25.OneWay_Spline($D$77:$D$81,M$77:M$81,$D130)</f>
        <v>4.3272656966919198</v>
      </c>
      <c r="N130" s="32">
        <f>_xll.SRS1Splines.Functions25.OneWay_Spline(($D$83:$D$86),N$83:N$86,$D130)</f>
        <v>17.296156307555201</v>
      </c>
      <c r="P130" s="32">
        <f t="shared" si="31"/>
        <v>5</v>
      </c>
      <c r="Q130" s="32">
        <f>_xll.SRS1Splines.Functions25.OneWay_Spline($D$77:$D$81,Q$77:Q$81,P130)</f>
        <v>0.45105439204249398</v>
      </c>
      <c r="R130" s="32">
        <f>_xll.SRS1Splines.Functions25.OneWay_Spline($D$77:$D$81,R$77:R$81,$D130)</f>
        <v>5.3211667361726303</v>
      </c>
      <c r="S130" s="32">
        <f>_xll.SRS1Splines.Functions25.OneWay_Spline($D$77:$D$81,S$77:S$81,$D130)</f>
        <v>2.18166276029037</v>
      </c>
      <c r="T130" s="32">
        <f>_xll.SRS1Splines.Functions25.OneWay_Spline($D$77:$D$81,T$77:T$81,$D130)</f>
        <v>3.0141728402240502</v>
      </c>
      <c r="U130" s="32">
        <f>_xll.SRS1Splines.Functions25.OneWay_Spline($D$77:$D$81,U$77:U$81,$D130)</f>
        <v>8.0747093096695401</v>
      </c>
      <c r="V130" s="32">
        <f>_xll.SRS1Splines.Functions25.OneWay_Spline($D$77:$D$81,V$77:V$81,$D130)</f>
        <v>163.729839758476</v>
      </c>
      <c r="W130" s="32">
        <f>_xll.SRS1Splines.Functions25.OneWay_Spline($D$77:$D$81,W$77:W$81,$D130)</f>
        <v>42.771311194928799</v>
      </c>
      <c r="X130" s="32">
        <f>_xll.SRS1Splines.Functions25.OneWay_Spline($D$77:$D$81,X$77:X$81,$D130)</f>
        <v>2.8869903861821702</v>
      </c>
      <c r="Y130" s="32">
        <f>_xll.SRS1Splines.Functions25.OneWay_Spline($D$77:$D$81,Y$77:Y$81,$D130)</f>
        <v>4.2976602161047603</v>
      </c>
      <c r="Z130" s="32">
        <f>_xll.SRS1Splines.Functions25.OneWay_Spline($D$83:$D$86,Z$83:Z$86,$D130)</f>
        <v>4.6004929213712602</v>
      </c>
      <c r="AB130" s="32">
        <f t="shared" si="32"/>
        <v>5</v>
      </c>
      <c r="AC130" s="32">
        <f>_xll.SRS1Splines.Functions25.OneWay_Spline($D$77:$D$81,AC$77:AC$81,AB130)</f>
        <v>0.69346365286549105</v>
      </c>
      <c r="AD130" s="32">
        <f>_xll.SRS1Splines.Functions25.OneWay_Spline($D$77:$D$81,AD$77:AD$81,$D130)</f>
        <v>8.0685015209517097</v>
      </c>
      <c r="AE130" s="32">
        <f>_xll.SRS1Splines.Functions25.OneWay_Spline($D$77:$D$81,AE$77:AE$81,$D130)</f>
        <v>5.7330547278171204</v>
      </c>
      <c r="AF130" s="32">
        <f>_xll.SRS1Splines.Functions25.OneWay_Spline($D$77:$D$81,AF$77:AF$81,$D130)</f>
        <v>6.3288639381299996</v>
      </c>
      <c r="AG130" s="32">
        <f>_xll.SRS1Splines.Functions25.OneWay_Spline($D$77:$D$81,AG$77:AG$81,$D130)</f>
        <v>9.7850078093528392</v>
      </c>
      <c r="AH130" s="32">
        <f>_xll.SRS1Splines.Functions25.OneWay_Spline($D$77:$D$81,AH$77:AH$81,$D130)</f>
        <v>534.37631984679501</v>
      </c>
      <c r="AI130" s="32">
        <f>_xll.SRS1Splines.Functions25.OneWay_Spline($D$77:$D$81,AI$77:AI$81,$D130)</f>
        <v>49.988419437678303</v>
      </c>
      <c r="AJ130" s="32">
        <f>_xll.SRS1Splines.Functions25.OneWay_Spline($D$77:$D$81,AJ$77:AJ$81,$D130)</f>
        <v>3.7149099040051801</v>
      </c>
      <c r="AK130" s="32">
        <f>_xll.SRS1Splines.Functions25.OneWay_Spline($D$77:$D$81,AK$77:AK$81,$D130)</f>
        <v>4.4242858536418099</v>
      </c>
      <c r="AL130" s="32">
        <f>_xll.SRS1Splines.Functions25.OneWay_Spline($D$83:$D$86,AL$83:AL$86,$D130)</f>
        <v>30.398028438836899</v>
      </c>
      <c r="AO130" s="32">
        <v>5</v>
      </c>
      <c r="AP130" s="32">
        <v>6878.5717674451726</v>
      </c>
      <c r="AT130" s="32">
        <f t="shared" si="23"/>
        <v>4.7767859496147036</v>
      </c>
    </row>
    <row r="131" spans="2:46">
      <c r="B131" s="32">
        <v>4.2300335991808602</v>
      </c>
      <c r="C131" s="96">
        <f t="shared" si="22"/>
        <v>1.3922197833687346</v>
      </c>
      <c r="D131" s="32">
        <f t="shared" si="30"/>
        <v>5.25</v>
      </c>
      <c r="E131" s="32">
        <f>_xll.SRS1Splines.Functions25.OneWay_Spline($D$77:$D$81,$E$77:$E$81,D131)</f>
        <v>0.48387714299761497</v>
      </c>
      <c r="F131" s="32">
        <f>_xll.SRS1Splines.Functions25.OneWay_Spline($D$77:$D$81,F$77:F$81,$D131)</f>
        <v>6.6027237760864903</v>
      </c>
      <c r="G131" s="32">
        <f>_xll.SRS1Splines.Functions25.OneWay_Spline($D$77:$D$81,G$77:G$81,$D131)</f>
        <v>3.82195649225774</v>
      </c>
      <c r="H131" s="32">
        <f>_xll.SRS1Splines.Functions25.OneWay_Spline($D$77:$D$81,H$77:H$81,$D131)</f>
        <v>3.95472029618313</v>
      </c>
      <c r="I131" s="32">
        <f>_xll.SRS1Splines.Functions25.OneWay_Spline($D$77:$D$81,I$77:I$81,$D131)</f>
        <v>8.2240381193593795</v>
      </c>
      <c r="J131" s="32">
        <f>_xll.SRS1Splines.Functions25.OneWay_Spline($D$77:$D$81,J$77:J$81,$D131)</f>
        <v>356.66609947473</v>
      </c>
      <c r="K131" s="32">
        <f>_xll.SRS1Splines.Functions25.OneWay_Spline($D$77:$D$81,K$77:K$81,$D131)</f>
        <v>46.199912466507001</v>
      </c>
      <c r="L131" s="32">
        <f>_xll.SRS1Splines.Functions25.OneWay_Spline($D$77:$D$81,L$77:L$81,$D131)</f>
        <v>3.1694855396919199</v>
      </c>
      <c r="M131" s="32">
        <f>_xll.SRS1Splines.Functions25.OneWay_Spline($D$77:$D$81,M$77:M$81,$D131)</f>
        <v>4.2399067845667799</v>
      </c>
      <c r="N131" s="32">
        <f>_xll.SRS1Splines.Functions25.OneWay_Spline(($D$83:$D$86),N$83:N$86,$D131)</f>
        <v>17.333276543502201</v>
      </c>
      <c r="P131" s="32">
        <f t="shared" si="31"/>
        <v>5.25</v>
      </c>
      <c r="Q131" s="32">
        <f>_xll.SRS1Splines.Functions25.OneWay_Spline($D$77:$D$81,Q$77:Q$81,P131)</f>
        <v>0.39850062300841699</v>
      </c>
      <c r="R131" s="32">
        <f>_xll.SRS1Splines.Functions25.OneWay_Spline($D$77:$D$81,R$77:R$81,$D131)</f>
        <v>5.2657266228622701</v>
      </c>
      <c r="S131" s="32">
        <f>_xll.SRS1Splines.Functions25.OneWay_Spline($D$77:$D$81,S$77:S$81,$D131)</f>
        <v>2.09799296552672</v>
      </c>
      <c r="T131" s="32">
        <f>_xll.SRS1Splines.Functions25.OneWay_Spline($D$77:$D$81,T$77:T$81,$D131)</f>
        <v>2.8912349066920302</v>
      </c>
      <c r="U131" s="32">
        <f>_xll.SRS1Splines.Functions25.OneWay_Spline($D$77:$D$81,U$77:U$81,$D131)</f>
        <v>7.5803005569315198</v>
      </c>
      <c r="V131" s="32">
        <f>_xll.SRS1Splines.Functions25.OneWay_Spline($D$77:$D$81,V$77:V$81,$D131)</f>
        <v>167.419298883609</v>
      </c>
      <c r="W131" s="32">
        <f>_xll.SRS1Splines.Functions25.OneWay_Spline($D$77:$D$81,W$77:W$81,$D131)</f>
        <v>42.221068000979102</v>
      </c>
      <c r="X131" s="32">
        <f>_xll.SRS1Splines.Functions25.OneWay_Spline($D$77:$D$81,X$77:X$81,$D131)</f>
        <v>2.76876096698361</v>
      </c>
      <c r="Y131" s="32">
        <f>_xll.SRS1Splines.Functions25.OneWay_Spline($D$77:$D$81,Y$77:Y$81,$D131)</f>
        <v>4.2130931502724902</v>
      </c>
      <c r="Z131" s="32">
        <f>_xll.SRS1Splines.Functions25.OneWay_Spline($D$83:$D$86,Z$83:Z$86,$D131)</f>
        <v>4.3273525582882097</v>
      </c>
      <c r="AB131" s="32">
        <f t="shared" si="32"/>
        <v>5.25</v>
      </c>
      <c r="AC131" s="32">
        <f>_xll.SRS1Splines.Functions25.OneWay_Spline($D$77:$D$81,AC$77:AC$81,AB131)</f>
        <v>0.56925366298681102</v>
      </c>
      <c r="AD131" s="32">
        <f>_xll.SRS1Splines.Functions25.OneWay_Spline($D$77:$D$81,AD$77:AD$81,$D131)</f>
        <v>7.9654249818454996</v>
      </c>
      <c r="AE131" s="32">
        <f>_xll.SRS1Splines.Functions25.OneWay_Spline($D$77:$D$81,AE$77:AE$81,$D131)</f>
        <v>5.64716755738836</v>
      </c>
      <c r="AF131" s="32">
        <f>_xll.SRS1Splines.Functions25.OneWay_Spline($D$77:$D$81,AF$77:AF$81,$D131)</f>
        <v>5.1353586857801297</v>
      </c>
      <c r="AG131" s="32">
        <f>_xll.SRS1Splines.Functions25.OneWay_Spline($D$77:$D$81,AG$77:AG$81,$D131)</f>
        <v>8.7383941046938496</v>
      </c>
      <c r="AH131" s="32">
        <f>_xll.SRS1Splines.Functions25.OneWay_Spline($D$77:$D$81,AH$77:AH$81,$D131)</f>
        <v>537.57594573662402</v>
      </c>
      <c r="AI131" s="32">
        <f>_xll.SRS1Splines.Functions25.OneWay_Spline($D$77:$D$81,AI$77:AI$81,$D131)</f>
        <v>49.827893840028203</v>
      </c>
      <c r="AJ131" s="32">
        <f>_xll.SRS1Splines.Functions25.OneWay_Spline($D$77:$D$81,AJ$77:AJ$81,$D131)</f>
        <v>3.5702101124002299</v>
      </c>
      <c r="AK131" s="32">
        <f>_xll.SRS1Splines.Functions25.OneWay_Spline($D$77:$D$81,AK$77:AK$81,$D131)</f>
        <v>4.3237990559767798</v>
      </c>
      <c r="AL131" s="32">
        <f>_xll.SRS1Splines.Functions25.OneWay_Spline($D$83:$D$86,AL$83:AL$86,$D131)</f>
        <v>30.579511521236501</v>
      </c>
      <c r="AO131" s="32">
        <v>5.25</v>
      </c>
      <c r="AP131" s="32">
        <v>6878.571767433672</v>
      </c>
      <c r="AT131" s="32">
        <f t="shared" si="23"/>
        <v>4.7767859496067171</v>
      </c>
    </row>
    <row r="132" spans="2:46">
      <c r="B132" s="32">
        <v>4.1570021443518987</v>
      </c>
      <c r="C132" s="96">
        <f t="shared" si="22"/>
        <v>1.3681831335792933</v>
      </c>
      <c r="D132" s="32">
        <f t="shared" si="30"/>
        <v>5.5</v>
      </c>
      <c r="E132" s="32">
        <f>_xll.SRS1Splines.Functions25.OneWay_Spline($D$77:$D$81,$E$77:$E$81,D132)</f>
        <v>0.41427416205532802</v>
      </c>
      <c r="F132" s="32">
        <f>_xll.SRS1Splines.Functions25.OneWay_Spline($D$77:$D$81,F$77:F$81,$D132)</f>
        <v>6.5190537452793302</v>
      </c>
      <c r="G132" s="32">
        <f>_xll.SRS1Splines.Functions25.OneWay_Spline($D$77:$D$81,G$77:G$81,$D132)</f>
        <v>3.7679484080210099</v>
      </c>
      <c r="H132" s="32">
        <f>_xll.SRS1Splines.Functions25.OneWay_Spline($D$77:$D$81,H$77:H$81,$D132)</f>
        <v>3.4899487135504899</v>
      </c>
      <c r="I132" s="32">
        <f>_xll.SRS1Splines.Functions25.OneWay_Spline($D$77:$D$81,I$77:I$81,$D132)</f>
        <v>7.5789021214057302</v>
      </c>
      <c r="J132" s="32">
        <f>_xll.SRS1Splines.Functions25.OneWay_Spline($D$77:$D$81,J$77:J$81,$D132)</f>
        <v>358.18388437694</v>
      </c>
      <c r="K132" s="32">
        <f>_xll.SRS1Splines.Functions25.OneWay_Spline($D$77:$D$81,K$77:K$81,$D132)</f>
        <v>45.841377301021197</v>
      </c>
      <c r="L132" s="32">
        <f>_xll.SRS1Splines.Functions25.OneWay_Spline($D$77:$D$81,L$77:L$81,$D132)</f>
        <v>3.0666795856249198</v>
      </c>
      <c r="M132" s="32">
        <f>_xll.SRS1Splines.Functions25.OneWay_Spline($D$77:$D$81,M$77:M$81,$D132)</f>
        <v>4.1737563944604599</v>
      </c>
      <c r="N132" s="32">
        <f>_xll.SRS1Splines.Functions25.OneWay_Spline(($D$83:$D$86),N$83:N$86,$D132)</f>
        <v>17.359790997750199</v>
      </c>
      <c r="P132" s="32">
        <f t="shared" si="31"/>
        <v>5.5</v>
      </c>
      <c r="Q132" s="32">
        <f>_xll.SRS1Splines.Functions25.OneWay_Spline($D$77:$D$81,Q$77:Q$81,P132)</f>
        <v>0.354439351030303</v>
      </c>
      <c r="R132" s="32">
        <f>_xll.SRS1Splines.Functions25.OneWay_Spline($D$77:$D$81,R$77:R$81,$D132)</f>
        <v>5.2069265026846203</v>
      </c>
      <c r="S132" s="32">
        <f>_xll.SRS1Splines.Functions25.OneWay_Spline($D$77:$D$81,S$77:S$81,$D132)</f>
        <v>2.0382288264098301</v>
      </c>
      <c r="T132" s="32">
        <f>_xll.SRS1Splines.Functions25.OneWay_Spline($D$77:$D$81,T$77:T$81,$D132)</f>
        <v>2.8034220970263002</v>
      </c>
      <c r="U132" s="32">
        <f>_xll.SRS1Splines.Functions25.OneWay_Spline($D$77:$D$81,U$77:U$81,$D132)</f>
        <v>7.1547883175011</v>
      </c>
      <c r="V132" s="32">
        <f>_xll.SRS1Splines.Functions25.OneWay_Spline($D$77:$D$81,V$77:V$81,$D132)</f>
        <v>170.91069398666301</v>
      </c>
      <c r="W132" s="32">
        <f>_xll.SRS1Splines.Functions25.OneWay_Spline($D$77:$D$81,W$77:W$81,$D132)</f>
        <v>41.804409859895699</v>
      </c>
      <c r="X132" s="32">
        <f>_xll.SRS1Splines.Functions25.OneWay_Spline($D$77:$D$81,X$77:X$81,$D132)</f>
        <v>2.6791484472587999</v>
      </c>
      <c r="Y132" s="32">
        <f>_xll.SRS1Splines.Functions25.OneWay_Spline($D$77:$D$81,Y$77:Y$81,$D132)</f>
        <v>4.14246574175547</v>
      </c>
      <c r="Z132" s="32">
        <f>_xll.SRS1Splines.Functions25.OneWay_Spline($D$83:$D$86,Z$83:Z$86,$D132)</f>
        <v>4.1224972859759204</v>
      </c>
      <c r="AB132" s="32">
        <f t="shared" si="32"/>
        <v>5.5</v>
      </c>
      <c r="AC132" s="32">
        <f>_xll.SRS1Splines.Functions25.OneWay_Spline($D$77:$D$81,AC$77:AC$81,AB132)</f>
        <v>0.47410897308035199</v>
      </c>
      <c r="AD132" s="32">
        <f>_xll.SRS1Splines.Functions25.OneWay_Spline($D$77:$D$81,AD$77:AD$81,$D132)</f>
        <v>7.8432770125962898</v>
      </c>
      <c r="AE132" s="32">
        <f>_xll.SRS1Splines.Functions25.OneWay_Spline($D$77:$D$81,AE$77:AE$81,$D132)</f>
        <v>5.5733408903045598</v>
      </c>
      <c r="AF132" s="32">
        <f>_xll.SRS1Splines.Functions25.OneWay_Spline($D$77:$D$81,AF$77:AF$81,$D132)</f>
        <v>4.2316061536539404</v>
      </c>
      <c r="AG132" s="32">
        <f>_xll.SRS1Splines.Functions25.OneWay_Spline($D$77:$D$81,AG$77:AG$81,$D132)</f>
        <v>7.9458715884491804</v>
      </c>
      <c r="AH132" s="32">
        <f>_xll.SRS1Splines.Functions25.OneWay_Spline($D$77:$D$81,AH$77:AH$81,$D132)</f>
        <v>539.86139280078703</v>
      </c>
      <c r="AI132" s="32">
        <f>_xll.SRS1Splines.Functions25.OneWay_Spline($D$77:$D$81,AI$77:AI$81,$D132)</f>
        <v>49.713232698849602</v>
      </c>
      <c r="AJ132" s="32">
        <f>_xll.SRS1Splines.Functions25.OneWay_Spline($D$77:$D$81,AJ$77:AJ$81,$D132)</f>
        <v>3.45421072399105</v>
      </c>
      <c r="AK132" s="32">
        <f>_xll.SRS1Splines.Functions25.OneWay_Spline($D$77:$D$81,AK$77:AK$81,$D132)</f>
        <v>4.2477078970512299</v>
      </c>
      <c r="AL132" s="32">
        <f>_xll.SRS1Splines.Functions25.OneWay_Spline($D$83:$D$86,AL$83:AL$86,$D132)</f>
        <v>30.709142294378999</v>
      </c>
      <c r="AO132" s="32">
        <v>5.5</v>
      </c>
      <c r="AP132" s="32">
        <v>6878.5717674304187</v>
      </c>
      <c r="AT132" s="32">
        <f t="shared" si="23"/>
        <v>4.7767859496044576</v>
      </c>
    </row>
    <row r="133" spans="2:46">
      <c r="B133" s="32">
        <v>4.0852315758698081</v>
      </c>
      <c r="C133" s="96">
        <f t="shared" si="22"/>
        <v>1.3445614759821205</v>
      </c>
      <c r="D133" s="32">
        <f t="shared" si="30"/>
        <v>5.75</v>
      </c>
      <c r="E133" s="32">
        <f>_xll.SRS1Splines.Functions25.OneWay_Spline($D$77:$D$81,$E$77:$E$81,D133)</f>
        <v>0.36308661864332997</v>
      </c>
      <c r="F133" s="32">
        <f>_xll.SRS1Splines.Functions25.OneWay_Spline($D$77:$D$81,F$77:F$81,$D133)</f>
        <v>6.4204537461497004</v>
      </c>
      <c r="G133" s="32">
        <f>_xll.SRS1Splines.Functions25.OneWay_Spline($D$77:$D$81,G$77:G$81,$D133)</f>
        <v>3.7355435574789699</v>
      </c>
      <c r="H133" s="32">
        <f>_xll.SRS1Splines.Functions25.OneWay_Spline($D$77:$D$81,H$77:H$81,$D133)</f>
        <v>3.1975927934733201</v>
      </c>
      <c r="I133" s="32">
        <f>_xll.SRS1Splines.Functions25.OneWay_Spline($D$77:$D$81,I$77:I$81,$D133)</f>
        <v>7.1313714553404202</v>
      </c>
      <c r="J133" s="32">
        <f>_xll.SRS1Splines.Functions25.OneWay_Spline($D$77:$D$81,J$77:J$81,$D133)</f>
        <v>359.09455531826598</v>
      </c>
      <c r="K133" s="32">
        <f>_xll.SRS1Splines.Functions25.OneWay_Spline($D$77:$D$81,K$77:K$81,$D133)</f>
        <v>45.614213799224899</v>
      </c>
      <c r="L133" s="32">
        <f>_xll.SRS1Splines.Functions25.OneWay_Spline($D$77:$D$81,L$77:L$81,$D133)</f>
        <v>2.9967193430711601</v>
      </c>
      <c r="M133" s="32">
        <f>_xll.SRS1Splines.Functions25.OneWay_Spline($D$77:$D$81,M$77:M$81,$D133)</f>
        <v>4.1318443152327902</v>
      </c>
      <c r="N133" s="32">
        <f>_xll.SRS1Splines.Functions25.OneWay_Spline(($D$83:$D$86),N$83:N$86,$D133)</f>
        <v>17.3756996702989</v>
      </c>
      <c r="P133" s="32">
        <f t="shared" si="31"/>
        <v>5.75</v>
      </c>
      <c r="Q133" s="32">
        <f>_xll.SRS1Splines.Functions25.OneWay_Spline($D$77:$D$81,Q$77:Q$81,P133)</f>
        <v>0.31850431895299403</v>
      </c>
      <c r="R133" s="32">
        <f>_xll.SRS1Splines.Functions25.OneWay_Spline($D$77:$D$81,R$77:R$81,$D133)</f>
        <v>5.14476637563968</v>
      </c>
      <c r="S133" s="32">
        <f>_xll.SRS1Splines.Functions25.OneWay_Spline($D$77:$D$81,S$77:S$81,$D133)</f>
        <v>2.00237034293969</v>
      </c>
      <c r="T133" s="32">
        <f>_xll.SRS1Splines.Functions25.OneWay_Spline($D$77:$D$81,T$77:T$81,$D133)</f>
        <v>2.7507344112268601</v>
      </c>
      <c r="U133" s="32">
        <f>_xll.SRS1Splines.Functions25.OneWay_Spline($D$77:$D$81,U$77:U$81,$D133)</f>
        <v>6.8068858663190897</v>
      </c>
      <c r="V133" s="32">
        <f>_xll.SRS1Splines.Functions25.OneWay_Spline($D$77:$D$81,V$77:V$81,$D133)</f>
        <v>174.15582057232899</v>
      </c>
      <c r="W133" s="32">
        <f>_xll.SRS1Splines.Functions25.OneWay_Spline($D$77:$D$81,W$77:W$81,$D133)</f>
        <v>41.540420350659602</v>
      </c>
      <c r="X133" s="32">
        <f>_xll.SRS1Splines.Functions25.OneWay_Spline($D$77:$D$81,X$77:X$81,$D133)</f>
        <v>2.62224341541779</v>
      </c>
      <c r="Y133" s="32">
        <f>_xll.SRS1Splines.Functions25.OneWay_Spline($D$77:$D$81,Y$77:Y$81,$D133)</f>
        <v>4.0879574691555698</v>
      </c>
      <c r="Z133" s="32">
        <f>_xll.SRS1Splines.Functions25.OneWay_Spline($D$83:$D$86,Z$83:Z$86,$D133)</f>
        <v>3.9938061533694902</v>
      </c>
      <c r="AB133" s="32">
        <f t="shared" si="32"/>
        <v>5.75</v>
      </c>
      <c r="AC133" s="32">
        <f>_xll.SRS1Splines.Functions25.OneWay_Spline($D$77:$D$81,AC$77:AC$81,AB133)</f>
        <v>0.40766891833366498</v>
      </c>
      <c r="AD133" s="32">
        <f>_xll.SRS1Splines.Functions25.OneWay_Spline($D$77:$D$81,AD$77:AD$81,$D133)</f>
        <v>7.6993331231836599</v>
      </c>
      <c r="AE133" s="32">
        <f>_xll.SRS1Splines.Functions25.OneWay_Spline($D$77:$D$81,AE$77:AE$81,$D133)</f>
        <v>5.5108740515594903</v>
      </c>
      <c r="AF133" s="32">
        <f>_xll.SRS1Splines.Functions25.OneWay_Spline($D$77:$D$81,AF$77:AF$81,$D133)</f>
        <v>3.65899958749764</v>
      </c>
      <c r="AG133" s="32">
        <f>_xll.SRS1Splines.Functions25.OneWay_Spline($D$77:$D$81,AG$77:AG$81,$D133)</f>
        <v>7.4437390018208696</v>
      </c>
      <c r="AH133" s="32">
        <f>_xll.SRS1Splines.Functions25.OneWay_Spline($D$77:$D$81,AH$77:AH$81,$D133)</f>
        <v>541.23266103928495</v>
      </c>
      <c r="AI133" s="32">
        <f>_xll.SRS1Splines.Functions25.OneWay_Spline($D$77:$D$81,AI$77:AI$81,$D133)</f>
        <v>49.6444360141424</v>
      </c>
      <c r="AJ133" s="32">
        <f>_xll.SRS1Splines.Functions25.OneWay_Spline($D$77:$D$81,AJ$77:AJ$81,$D133)</f>
        <v>3.3711952707245398</v>
      </c>
      <c r="AK133" s="32">
        <f>_xll.SRS1Splines.Functions25.OneWay_Spline($D$77:$D$81,AK$77:AK$81,$D133)</f>
        <v>4.1994974681136599</v>
      </c>
      <c r="AL133" s="32">
        <f>_xll.SRS1Splines.Functions25.OneWay_Spline($D$83:$D$86,AL$83:AL$86,$D133)</f>
        <v>30.7869207582645</v>
      </c>
      <c r="AO133" s="32">
        <v>5.75</v>
      </c>
      <c r="AP133" s="32">
        <v>6878.5717674294974</v>
      </c>
      <c r="AT133" s="32">
        <f t="shared" si="23"/>
        <v>4.7767859496038181</v>
      </c>
    </row>
    <row r="134" spans="2:46">
      <c r="B134" s="32">
        <v>4.0147001252548176</v>
      </c>
      <c r="C134" s="96">
        <f t="shared" si="22"/>
        <v>1.3213476459749782</v>
      </c>
      <c r="D134" s="32">
        <f t="shared" si="30"/>
        <v>6</v>
      </c>
      <c r="E134" s="32">
        <f>_xll.SRS1Splines.Functions25.OneWay_Spline($D$77:$D$81,$E$77:$E$81,D134)</f>
        <v>0.32995105177781497</v>
      </c>
      <c r="F134" s="32">
        <f>_xll.SRS1Splines.Functions25.OneWay_Spline($D$77:$D$81,F$77:F$81,$D134)</f>
        <v>6.3050575326573002</v>
      </c>
      <c r="G134" s="32">
        <f>_xll.SRS1Splines.Functions25.OneWay_Spline($D$77:$D$81,G$77:G$81,$D134)</f>
        <v>3.72474194063162</v>
      </c>
      <c r="H134" s="32">
        <f>_xll.SRS1Splines.Functions25.OneWay_Spline($D$77:$D$81,H$77:H$81,$D134)</f>
        <v>3.0960520411756001</v>
      </c>
      <c r="I134" s="32">
        <f>_xll.SRS1Splines.Functions25.OneWay_Spline($D$77:$D$81,I$77:I$81,$D134)</f>
        <v>6.9068007821686299</v>
      </c>
      <c r="J134" s="32">
        <f>_xll.SRS1Splines.Functions25.OneWay_Spline($D$77:$D$81,J$77:J$81,$D134)</f>
        <v>359.39811229870799</v>
      </c>
      <c r="K134" s="32">
        <f>_xll.SRS1Splines.Functions25.OneWay_Spline($D$77:$D$81,K$77:K$81,$D134)</f>
        <v>45.534843419079301</v>
      </c>
      <c r="L134" s="32">
        <f>_xll.SRS1Splines.Functions25.OneWay_Spline($D$77:$D$81,L$77:L$81,$D134)</f>
        <v>2.9637918722091099</v>
      </c>
      <c r="M134" s="32">
        <f>_xll.SRS1Splines.Functions25.OneWay_Spline($D$77:$D$81,M$77:M$81,$D134)</f>
        <v>4.1172003357435996</v>
      </c>
      <c r="N134" s="32">
        <f>_xll.SRS1Splines.Functions25.OneWay_Spline(($D$83:$D$86),N$83:N$86,$D134)</f>
        <v>17.381002561148499</v>
      </c>
      <c r="P134" s="32">
        <f t="shared" si="31"/>
        <v>6</v>
      </c>
      <c r="Q134" s="32">
        <f>_xll.SRS1Splines.Functions25.OneWay_Spline($D$77:$D$81,Q$77:Q$81,P134)</f>
        <v>0.29032926962133099</v>
      </c>
      <c r="R134" s="32">
        <f>_xll.SRS1Splines.Functions25.OneWay_Spline($D$77:$D$81,R$77:R$81,$D134)</f>
        <v>5.0792462417274402</v>
      </c>
      <c r="S134" s="32">
        <f>_xll.SRS1Splines.Functions25.OneWay_Spline($D$77:$D$81,S$77:S$81,$D134)</f>
        <v>1.9904175151163199</v>
      </c>
      <c r="T134" s="32">
        <f>_xll.SRS1Splines.Functions25.OneWay_Spline($D$77:$D$81,T$77:T$81,$D134)</f>
        <v>2.7331718492937198</v>
      </c>
      <c r="U134" s="32">
        <f>_xll.SRS1Splines.Functions25.OneWay_Spline($D$77:$D$81,U$77:U$81,$D134)</f>
        <v>6.5453064783262702</v>
      </c>
      <c r="V134" s="32">
        <f>_xll.SRS1Splines.Functions25.OneWay_Spline($D$77:$D$81,V$77:V$81,$D134)</f>
        <v>177.10647414529899</v>
      </c>
      <c r="W134" s="32">
        <f>_xll.SRS1Splines.Functions25.OneWay_Spline($D$77:$D$81,W$77:W$81,$D134)</f>
        <v>41.448183052251899</v>
      </c>
      <c r="X134" s="32">
        <f>_xll.SRS1Splines.Functions25.OneWay_Spline($D$77:$D$81,X$77:X$81,$D134)</f>
        <v>2.60213645987062</v>
      </c>
      <c r="Y134" s="32">
        <f>_xll.SRS1Splines.Functions25.OneWay_Spline($D$77:$D$81,Y$77:Y$81,$D134)</f>
        <v>4.0517478110746099</v>
      </c>
      <c r="Z134" s="32">
        <f>_xll.SRS1Splines.Functions25.OneWay_Spline($D$83:$D$86,Z$83:Z$86,$D134)</f>
        <v>3.9491582094039801</v>
      </c>
      <c r="AB134" s="32">
        <f t="shared" si="32"/>
        <v>6</v>
      </c>
      <c r="AC134" s="32">
        <f>_xll.SRS1Splines.Functions25.OneWay_Spline($D$77:$D$81,AC$77:AC$81,AB134)</f>
        <v>0.36957283393430002</v>
      </c>
      <c r="AD134" s="32">
        <f>_xll.SRS1Splines.Functions25.OneWay_Spline($D$77:$D$81,AD$77:AD$81,$D134)</f>
        <v>7.5308688235871601</v>
      </c>
      <c r="AE134" s="32">
        <f>_xll.SRS1Splines.Functions25.OneWay_Spline($D$77:$D$81,AE$77:AE$81,$D134)</f>
        <v>5.4590663661469403</v>
      </c>
      <c r="AF134" s="32">
        <f>_xll.SRS1Splines.Functions25.OneWay_Spline($D$77:$D$81,AF$77:AF$81,$D134)</f>
        <v>3.4589322330574799</v>
      </c>
      <c r="AG134" s="32">
        <f>_xll.SRS1Splines.Functions25.OneWay_Spline($D$77:$D$81,AG$77:AG$81,$D134)</f>
        <v>7.2682950860109896</v>
      </c>
      <c r="AH134" s="32">
        <f>_xll.SRS1Splines.Functions25.OneWay_Spline($D$77:$D$81,AH$77:AH$81,$D134)</f>
        <v>541.68975045211801</v>
      </c>
      <c r="AI134" s="32">
        <f>_xll.SRS1Splines.Functions25.OneWay_Spline($D$77:$D$81,AI$77:AI$81,$D134)</f>
        <v>49.621503785906597</v>
      </c>
      <c r="AJ134" s="32">
        <f>_xll.SRS1Splines.Functions25.OneWay_Spline($D$77:$D$81,AJ$77:AJ$81,$D134)</f>
        <v>3.32544728454759</v>
      </c>
      <c r="AK134" s="32">
        <f>_xll.SRS1Splines.Functions25.OneWay_Spline($D$77:$D$81,AK$77:AK$81,$D134)</f>
        <v>4.1826528604125901</v>
      </c>
      <c r="AL134" s="32">
        <f>_xll.SRS1Splines.Functions25.OneWay_Spline($D$83:$D$86,AL$83:AL$86,$D134)</f>
        <v>30.812846912893001</v>
      </c>
      <c r="AO134" s="32">
        <v>6</v>
      </c>
      <c r="AP134" s="32">
        <v>6878.57176742924</v>
      </c>
      <c r="AT134" s="32">
        <f t="shared" si="23"/>
        <v>4.7767859496036387</v>
      </c>
    </row>
    <row r="135" spans="2:46">
      <c r="B135" s="32">
        <v>3.9453863986922619</v>
      </c>
      <c r="C135" s="96">
        <f t="shared" si="22"/>
        <v>1.298534602268165</v>
      </c>
      <c r="D135" s="32">
        <f t="shared" si="30"/>
        <v>6.25</v>
      </c>
      <c r="E135" s="32">
        <f>_xll.SRS1Splines.Functions25.OneWay_Spline($D$77:$D$81,$E$77:$E$81,D135)</f>
        <v>0.30647752990720001</v>
      </c>
      <c r="F135" s="32">
        <f>_xll.SRS1Splines.Functions25.OneWay_Spline($D$77:$D$81,F$77:F$81,$D135)</f>
        <v>6.1755108355211101</v>
      </c>
      <c r="G135" s="32">
        <f>_xll.SRS1Splines.Functions25.OneWay_Spline($D$77:$D$81,G$77:G$81,$D135)</f>
        <v>3.72653173686657</v>
      </c>
      <c r="H135" s="32">
        <f>_xll.SRS1Splines.Functions25.OneWay_Spline($D$77:$D$81,H$77:H$81,$D135)</f>
        <v>3.1035816125901099</v>
      </c>
      <c r="I135" s="32">
        <f>_xll.SRS1Splines.Functions25.OneWay_Spline($D$77:$D$81,I$77:I$81,$D135)</f>
        <v>6.8054316317074699</v>
      </c>
      <c r="J135" s="32">
        <f>_xll.SRS1Splines.Functions25.OneWay_Spline($D$77:$D$81,J$77:J$81,$D135)</f>
        <v>359.36640690238198</v>
      </c>
      <c r="K135" s="32">
        <f>_xll.SRS1Splines.Functions25.OneWay_Spline($D$77:$D$81,K$77:K$81,$D135)</f>
        <v>45.555991983814003</v>
      </c>
      <c r="L135" s="32">
        <f>_xll.SRS1Splines.Functions25.OneWay_Spline($D$77:$D$81,L$77:L$81,$D135)</f>
        <v>2.9511832051156199</v>
      </c>
      <c r="M135" s="32">
        <f>_xll.SRS1Splines.Functions25.OneWay_Spline($D$77:$D$81,M$77:M$81,$D135)</f>
        <v>4.1173055676035704</v>
      </c>
      <c r="N135" s="32">
        <f>_xll.SRS1Splines.Functions25.OneWay_Spline(($D$83:$D$86),N$83:N$86,$D135)</f>
        <v>17.362710108307201</v>
      </c>
      <c r="P135" s="32">
        <f t="shared" si="31"/>
        <v>6.25</v>
      </c>
      <c r="Q135" s="32">
        <f>_xll.SRS1Splines.Functions25.OneWay_Spline($D$77:$D$81,Q$77:Q$81,P135)</f>
        <v>0.266675161684018</v>
      </c>
      <c r="R135" s="32">
        <f>_xll.SRS1Splines.Functions25.OneWay_Spline($D$77:$D$81,R$77:R$81,$D135)</f>
        <v>5.0063929458200898</v>
      </c>
      <c r="S135" s="32">
        <f>_xll.SRS1Splines.Functions25.OneWay_Spline($D$77:$D$81,S$77:S$81,$D135)</f>
        <v>1.99545684718251</v>
      </c>
      <c r="T135" s="32">
        <f>_xll.SRS1Splines.Functions25.OneWay_Spline($D$77:$D$81,T$77:T$81,$D135)</f>
        <v>2.73539136144983</v>
      </c>
      <c r="U135" s="32">
        <f>_xll.SRS1Splines.Functions25.OneWay_Spline($D$77:$D$81,U$77:U$81,$D135)</f>
        <v>6.3365278416401098</v>
      </c>
      <c r="V135" s="32">
        <f>_xll.SRS1Splines.Functions25.OneWay_Spline($D$77:$D$81,V$77:V$81,$D135)</f>
        <v>179.88316594384301</v>
      </c>
      <c r="W135" s="32">
        <f>_xll.SRS1Splines.Functions25.OneWay_Spline($D$77:$D$81,W$77:W$81,$D135)</f>
        <v>41.469967710773403</v>
      </c>
      <c r="X135" s="32">
        <f>_xll.SRS1Splines.Functions25.OneWay_Spline($D$77:$D$81,X$77:X$81,$D135)</f>
        <v>2.6018028340631898</v>
      </c>
      <c r="Y135" s="32">
        <f>_xll.SRS1Splines.Functions25.OneWay_Spline($D$77:$D$81,Y$77:Y$81,$D135)</f>
        <v>4.0262368861814899</v>
      </c>
      <c r="Z135" s="32">
        <f>_xll.SRS1Splines.Functions25.OneWay_Spline($D$83:$D$86,Z$83:Z$86,$D135)</f>
        <v>3.97150463203976</v>
      </c>
      <c r="AB135" s="32">
        <f t="shared" si="32"/>
        <v>6.25</v>
      </c>
      <c r="AC135" s="32">
        <f>_xll.SRS1Splines.Functions25.OneWay_Spline($D$77:$D$81,AC$77:AC$81,AB135)</f>
        <v>0.34627989813038201</v>
      </c>
      <c r="AD135" s="32">
        <f>_xll.SRS1Splines.Functions25.OneWay_Spline($D$77:$D$81,AD$77:AD$81,$D135)</f>
        <v>7.3446287252221403</v>
      </c>
      <c r="AE135" s="32">
        <f>_xll.SRS1Splines.Functions25.OneWay_Spline($D$77:$D$81,AE$77:AE$81,$D135)</f>
        <v>5.4138144386615297</v>
      </c>
      <c r="AF135" s="32">
        <f>_xll.SRS1Splines.Functions25.OneWay_Spline($D$77:$D$81,AF$77:AF$81,$D135)</f>
        <v>3.47177186373038</v>
      </c>
      <c r="AG135" s="32">
        <f>_xll.SRS1Splines.Functions25.OneWay_Spline($D$77:$D$81,AG$77:AG$81,$D135)</f>
        <v>7.2684899355517603</v>
      </c>
      <c r="AH135" s="32">
        <f>_xll.SRS1Splines.Functions25.OneWay_Spline($D$77:$D$81,AH$77:AH$81,$D135)</f>
        <v>541.46278745609504</v>
      </c>
      <c r="AI135" s="32">
        <f>_xll.SRS1Splines.Functions25.OneWay_Spline($D$77:$D$81,AI$77:AI$81,$D135)</f>
        <v>49.642016256854603</v>
      </c>
      <c r="AJ135" s="32">
        <f>_xll.SRS1Splines.Functions25.OneWay_Spline($D$77:$D$81,AJ$77:AJ$81,$D135)</f>
        <v>3.3005635761680399</v>
      </c>
      <c r="AK135" s="32">
        <f>_xll.SRS1Splines.Functions25.OneWay_Spline($D$77:$D$81,AK$77:AK$81,$D135)</f>
        <v>4.1836862571935898</v>
      </c>
      <c r="AL135" s="32">
        <f>_xll.SRS1Splines.Functions25.OneWay_Spline($D$83:$D$86,AL$83:AL$86,$D135)</f>
        <v>30.753915584574699</v>
      </c>
      <c r="AO135" s="32">
        <v>6.25</v>
      </c>
      <c r="AP135" s="32">
        <v>6878.5717674291654</v>
      </c>
      <c r="AT135" s="32">
        <f t="shared" si="23"/>
        <v>4.7767859496035872</v>
      </c>
    </row>
    <row r="136" spans="2:46">
      <c r="B136" s="32">
        <v>3.8772693725024547</v>
      </c>
      <c r="C136" s="96">
        <f t="shared" si="22"/>
        <v>1.2761154253935274</v>
      </c>
      <c r="D136" s="32">
        <f t="shared" si="30"/>
        <v>6.5</v>
      </c>
      <c r="E136" s="32">
        <f>_xll.SRS1Splines.Functions25.OneWay_Spline($D$77:$D$81,$E$77:$E$81,D136)</f>
        <v>0.284518428802431</v>
      </c>
      <c r="F136" s="32">
        <f>_xll.SRS1Splines.Functions25.OneWay_Spline($D$77:$D$81,F$77:F$81,$D136)</f>
        <v>6.0358880138140902</v>
      </c>
      <c r="G136" s="32">
        <f>_xll.SRS1Splines.Functions25.OneWay_Spline($D$77:$D$81,G$77:G$81,$D136)</f>
        <v>3.7319011255714001</v>
      </c>
      <c r="H136" s="32">
        <f>_xll.SRS1Splines.Functions25.OneWay_Spline($D$77:$D$81,H$77:H$81,$D136)</f>
        <v>3.1261703268336301</v>
      </c>
      <c r="I136" s="32">
        <f>_xll.SRS1Splines.Functions25.OneWay_Spline($D$77:$D$81,I$77:I$81,$D136)</f>
        <v>6.7106024264373598</v>
      </c>
      <c r="J136" s="32">
        <f>_xll.SRS1Splines.Functions25.OneWay_Spline($D$77:$D$81,J$77:J$81,$D136)</f>
        <v>359.27129071340198</v>
      </c>
      <c r="K136" s="32">
        <f>_xll.SRS1Splines.Functions25.OneWay_Spline($D$77:$D$81,K$77:K$81,$D136)</f>
        <v>45.619437678018201</v>
      </c>
      <c r="L136" s="32">
        <f>_xll.SRS1Splines.Functions25.OneWay_Spline($D$77:$D$81,L$77:L$81,$D136)</f>
        <v>2.9393880004152599</v>
      </c>
      <c r="M136" s="32">
        <f>_xll.SRS1Splines.Functions25.OneWay_Spline($D$77:$D$81,M$77:M$81,$D136)</f>
        <v>4.1176212631834597</v>
      </c>
      <c r="N136" s="32">
        <f>_xll.SRS1Splines.Functions25.OneWay_Spline(($D$83:$D$86),N$83:N$86,$D136)</f>
        <v>17.309070693063799</v>
      </c>
      <c r="P136" s="32">
        <f t="shared" si="31"/>
        <v>6.5</v>
      </c>
      <c r="Q136" s="32">
        <f>_xll.SRS1Splines.Functions25.OneWay_Spline($D$77:$D$81,Q$77:Q$81,P136)</f>
        <v>0.24454712522653299</v>
      </c>
      <c r="R136" s="32">
        <f>_xll.SRS1Splines.Functions25.OneWay_Spline($D$77:$D$81,R$77:R$81,$D136)</f>
        <v>4.9225961780069403</v>
      </c>
      <c r="S136" s="32">
        <f>_xll.SRS1Splines.Functions25.OneWay_Spline($D$77:$D$81,S$77:S$81,$D136)</f>
        <v>2.0105748433810802</v>
      </c>
      <c r="T136" s="32">
        <f>_xll.SRS1Splines.Functions25.OneWay_Spline($D$77:$D$81,T$77:T$81,$D136)</f>
        <v>2.7420498979181702</v>
      </c>
      <c r="U136" s="32">
        <f>_xll.SRS1Splines.Functions25.OneWay_Spline($D$77:$D$81,U$77:U$81,$D136)</f>
        <v>6.14121879441758</v>
      </c>
      <c r="V136" s="32">
        <f>_xll.SRS1Splines.Functions25.OneWay_Spline($D$77:$D$81,V$77:V$81,$D136)</f>
        <v>182.638543536436</v>
      </c>
      <c r="W136" s="32">
        <f>_xll.SRS1Splines.Functions25.OneWay_Spline($D$77:$D$81,W$77:W$81,$D136)</f>
        <v>41.535321686337902</v>
      </c>
      <c r="X136" s="32">
        <f>_xll.SRS1Splines.Functions25.OneWay_Spline($D$77:$D$81,X$77:X$81,$D136)</f>
        <v>2.6014907325014098</v>
      </c>
      <c r="Y136" s="32">
        <f>_xll.SRS1Splines.Functions25.OneWay_Spline($D$77:$D$81,Y$77:Y$81,$D136)</f>
        <v>4.00237182741051</v>
      </c>
      <c r="Z136" s="32">
        <f>_xll.SRS1Splines.Functions25.OneWay_Spline($D$83:$D$86,Z$83:Z$86,$D136)</f>
        <v>4.0378742968436896</v>
      </c>
      <c r="AB136" s="32">
        <f t="shared" si="32"/>
        <v>6.5</v>
      </c>
      <c r="AC136" s="32">
        <f>_xll.SRS1Splines.Functions25.OneWay_Spline($D$77:$D$81,AC$77:AC$81,AB136)</f>
        <v>0.32448973237833001</v>
      </c>
      <c r="AD136" s="32">
        <f>_xll.SRS1Splines.Functions25.OneWay_Spline($D$77:$D$81,AD$77:AD$81,$D136)</f>
        <v>7.1491798496212402</v>
      </c>
      <c r="AE136" s="32">
        <f>_xll.SRS1Splines.Functions25.OneWay_Spline($D$77:$D$81,AE$77:AE$81,$D136)</f>
        <v>5.3714819903687303</v>
      </c>
      <c r="AF136" s="32">
        <f>_xll.SRS1Splines.Functions25.OneWay_Spline($D$77:$D$81,AF$77:AF$81,$D136)</f>
        <v>3.5102907557490801</v>
      </c>
      <c r="AG136" s="32">
        <f>_xll.SRS1Splines.Functions25.OneWay_Spline($D$77:$D$81,AG$77:AG$81,$D136)</f>
        <v>7.2690744841740598</v>
      </c>
      <c r="AH136" s="32">
        <f>_xll.SRS1Splines.Functions25.OneWay_Spline($D$77:$D$81,AH$77:AH$81,$D136)</f>
        <v>540.78189846802695</v>
      </c>
      <c r="AI136" s="32">
        <f>_xll.SRS1Splines.Functions25.OneWay_Spline($D$77:$D$81,AI$77:AI$81,$D136)</f>
        <v>49.703553669698501</v>
      </c>
      <c r="AJ136" s="32">
        <f>_xll.SRS1Splines.Functions25.OneWay_Spline($D$77:$D$81,AJ$77:AJ$81,$D136)</f>
        <v>3.2772852683290998</v>
      </c>
      <c r="AK136" s="32">
        <f>_xll.SRS1Splines.Functions25.OneWay_Spline($D$77:$D$81,AK$77:AK$81,$D136)</f>
        <v>4.1867864475365799</v>
      </c>
      <c r="AL136" s="32">
        <f>_xll.SRS1Splines.Functions25.OneWay_Spline($D$83:$D$86,AL$83:AL$86,$D136)</f>
        <v>30.580267089284</v>
      </c>
      <c r="AO136" s="32">
        <v>6.5</v>
      </c>
      <c r="AP136" s="32">
        <v>6878.5717674291445</v>
      </c>
      <c r="AT136" s="32">
        <f t="shared" si="23"/>
        <v>4.7767859496035729</v>
      </c>
    </row>
    <row r="137" spans="2:46">
      <c r="B137" s="32">
        <v>3.8103283860746195</v>
      </c>
      <c r="C137" s="96">
        <f t="shared" si="22"/>
        <v>1.2540833153788227</v>
      </c>
      <c r="D137" s="32">
        <f t="shared" si="30"/>
        <v>6.75</v>
      </c>
      <c r="E137" s="32">
        <f>_xll.SRS1Splines.Functions25.OneWay_Spline($D$77:$D$81,$E$77:$E$81,D137)</f>
        <v>0.26407374846350901</v>
      </c>
      <c r="F137" s="32">
        <f>_xll.SRS1Splines.Functions25.OneWay_Spline($D$77:$D$81,F$77:F$81,$D137)</f>
        <v>5.88646576402689</v>
      </c>
      <c r="G137" s="32">
        <f>_xll.SRS1Splines.Functions25.OneWay_Spline($D$77:$D$81,G$77:G$81,$D137)</f>
        <v>3.74085010674612</v>
      </c>
      <c r="H137" s="32">
        <f>_xll.SRS1Splines.Functions25.OneWay_Spline($D$77:$D$81,H$77:H$81,$D137)</f>
        <v>3.1638181839061601</v>
      </c>
      <c r="I137" s="32">
        <f>_xll.SRS1Splines.Functions25.OneWay_Spline($D$77:$D$81,I$77:I$81,$D137)</f>
        <v>6.6223131663582899</v>
      </c>
      <c r="J137" s="32">
        <f>_xll.SRS1Splines.Functions25.OneWay_Spline($D$77:$D$81,J$77:J$81,$D137)</f>
        <v>359.11276373176997</v>
      </c>
      <c r="K137" s="32">
        <f>_xll.SRS1Splines.Functions25.OneWay_Spline($D$77:$D$81,K$77:K$81,$D137)</f>
        <v>45.725180501691902</v>
      </c>
      <c r="L137" s="32">
        <f>_xll.SRS1Splines.Functions25.OneWay_Spline($D$77:$D$81,L$77:L$81,$D137)</f>
        <v>2.9284062581080299</v>
      </c>
      <c r="M137" s="32">
        <f>_xll.SRS1Splines.Functions25.OneWay_Spline($D$77:$D$81,M$77:M$81,$D137)</f>
        <v>4.1181474224832897</v>
      </c>
      <c r="N137" s="32">
        <f>_xll.SRS1Splines.Functions25.OneWay_Spline(($D$83:$D$86),N$83:N$86,$D137)</f>
        <v>17.2219412303388</v>
      </c>
      <c r="P137" s="32">
        <f t="shared" si="31"/>
        <v>6.75</v>
      </c>
      <c r="Q137" s="32">
        <f>_xll.SRS1Splines.Functions25.OneWay_Spline($D$77:$D$81,Q$77:Q$81,P137)</f>
        <v>0.22394516024887301</v>
      </c>
      <c r="R137" s="32">
        <f>_xll.SRS1Splines.Functions25.OneWay_Spline($D$77:$D$81,R$77:R$81,$D137)</f>
        <v>4.8284002061137299</v>
      </c>
      <c r="S137" s="32">
        <f>_xll.SRS1Splines.Functions25.OneWay_Spline($D$77:$D$81,S$77:S$81,$D137)</f>
        <v>2.0357715037120401</v>
      </c>
      <c r="T137" s="32">
        <f>_xll.SRS1Splines.Functions25.OneWay_Spline($D$77:$D$81,T$77:T$81,$D137)</f>
        <v>2.7531474586987401</v>
      </c>
      <c r="U137" s="32">
        <f>_xll.SRS1Splines.Functions25.OneWay_Spline($D$77:$D$81,U$77:U$81,$D137)</f>
        <v>5.9593793366586798</v>
      </c>
      <c r="V137" s="32">
        <f>_xll.SRS1Splines.Functions25.OneWay_Spline($D$77:$D$81,V$77:V$81,$D137)</f>
        <v>185.372606923078</v>
      </c>
      <c r="W137" s="32">
        <f>_xll.SRS1Splines.Functions25.OneWay_Spline($D$77:$D$81,W$77:W$81,$D137)</f>
        <v>41.644244978945402</v>
      </c>
      <c r="X137" s="32">
        <f>_xll.SRS1Splines.Functions25.OneWay_Spline($D$77:$D$81,X$77:X$81,$D137)</f>
        <v>2.6012001551852699</v>
      </c>
      <c r="Y137" s="32">
        <f>_xll.SRS1Splines.Functions25.OneWay_Spline($D$77:$D$81,Y$77:Y$81,$D137)</f>
        <v>3.98015263476166</v>
      </c>
      <c r="Z137" s="32">
        <f>_xll.SRS1Splines.Functions25.OneWay_Spline($D$83:$D$86,Z$83:Z$86,$D137)</f>
        <v>4.1472627991606599</v>
      </c>
      <c r="AB137" s="32">
        <f t="shared" si="32"/>
        <v>6.75</v>
      </c>
      <c r="AC137" s="32">
        <f>_xll.SRS1Splines.Functions25.OneWay_Spline($D$77:$D$81,AC$77:AC$81,AB137)</f>
        <v>0.304202336678144</v>
      </c>
      <c r="AD137" s="32">
        <f>_xll.SRS1Splines.Functions25.OneWay_Spline($D$77:$D$81,AD$77:AD$81,$D137)</f>
        <v>6.9445313219400502</v>
      </c>
      <c r="AE137" s="32">
        <f>_xll.SRS1Splines.Functions25.OneWay_Spline($D$77:$D$81,AE$77:AE$81,$D137)</f>
        <v>5.3320690212685404</v>
      </c>
      <c r="AF137" s="32">
        <f>_xll.SRS1Splines.Functions25.OneWay_Spline($D$77:$D$81,AF$77:AF$81,$D137)</f>
        <v>3.5744889091135899</v>
      </c>
      <c r="AG137" s="32">
        <f>_xll.SRS1Splines.Functions25.OneWay_Spline($D$77:$D$81,AG$77:AG$81,$D137)</f>
        <v>7.2700487318779103</v>
      </c>
      <c r="AH137" s="32">
        <f>_xll.SRS1Splines.Functions25.OneWay_Spline($D$77:$D$81,AH$77:AH$81,$D137)</f>
        <v>539.64708348791396</v>
      </c>
      <c r="AI137" s="32">
        <f>_xll.SRS1Splines.Functions25.OneWay_Spline($D$77:$D$81,AI$77:AI$81,$D137)</f>
        <v>49.806116024438303</v>
      </c>
      <c r="AJ137" s="32">
        <f>_xll.SRS1Splines.Functions25.OneWay_Spline($D$77:$D$81,AJ$77:AJ$81,$D137)</f>
        <v>3.2556123610307801</v>
      </c>
      <c r="AK137" s="32">
        <f>_xll.SRS1Splines.Functions25.OneWay_Spline($D$77:$D$81,AK$77:AK$81,$D137)</f>
        <v>4.1919534314415703</v>
      </c>
      <c r="AL137" s="32">
        <f>_xll.SRS1Splines.Functions25.OneWay_Spline($D$83:$D$86,AL$83:AL$86,$D137)</f>
        <v>30.2966196615169</v>
      </c>
      <c r="AO137" s="32">
        <v>6.75</v>
      </c>
      <c r="AP137" s="32">
        <v>6878.5717674291409</v>
      </c>
      <c r="AT137" s="32">
        <f t="shared" si="23"/>
        <v>4.7767859496035703</v>
      </c>
    </row>
    <row r="138" spans="2:46">
      <c r="B138" s="32">
        <v>3.7445431343177087</v>
      </c>
      <c r="C138" s="96">
        <f t="shared" si="22"/>
        <v>1.2324315892630775</v>
      </c>
      <c r="D138" s="32">
        <f t="shared" si="30"/>
        <v>7</v>
      </c>
      <c r="E138" s="32">
        <f>_xll.SRS1Splines.Functions25.OneWay_Spline($D$77:$D$81,$E$77:$E$81,D138)</f>
        <v>0.245143488890432</v>
      </c>
      <c r="F138" s="32">
        <f>_xll.SRS1Splines.Functions25.OneWay_Spline($D$77:$D$81,F$77:F$81,$D138)</f>
        <v>5.7275207826501804</v>
      </c>
      <c r="G138" s="32">
        <f>_xll.SRS1Splines.Functions25.OneWay_Spline($D$77:$D$81,G$77:G$81,$D138)</f>
        <v>3.7533786803907301</v>
      </c>
      <c r="H138" s="32">
        <f>_xll.SRS1Splines.Functions25.OneWay_Spline($D$77:$D$81,H$77:H$81,$D138)</f>
        <v>3.2165251838077098</v>
      </c>
      <c r="I138" s="32">
        <f>_xll.SRS1Splines.Functions25.OneWay_Spline($D$77:$D$81,I$77:I$81,$D138)</f>
        <v>6.54056385147027</v>
      </c>
      <c r="J138" s="32">
        <f>_xll.SRS1Splines.Functions25.OneWay_Spline($D$77:$D$81,J$77:J$81,$D138)</f>
        <v>358.89082595748403</v>
      </c>
      <c r="K138" s="32">
        <f>_xll.SRS1Splines.Functions25.OneWay_Spline($D$77:$D$81,K$77:K$81,$D138)</f>
        <v>45.873220454835</v>
      </c>
      <c r="L138" s="32">
        <f>_xll.SRS1Splines.Functions25.OneWay_Spline($D$77:$D$81,L$77:L$81,$D138)</f>
        <v>2.9182379781939201</v>
      </c>
      <c r="M138" s="32">
        <f>_xll.SRS1Splines.Functions25.OneWay_Spline($D$77:$D$81,M$77:M$81,$D138)</f>
        <v>4.11888404550304</v>
      </c>
      <c r="N138" s="32">
        <f>_xll.SRS1Splines.Functions25.OneWay_Spline(($D$83:$D$86),N$83:N$86,$D138)</f>
        <v>17.1031786350526</v>
      </c>
      <c r="P138" s="32">
        <f t="shared" si="31"/>
        <v>7</v>
      </c>
      <c r="Q138" s="32">
        <f>_xll.SRS1Splines.Functions25.OneWay_Spline($D$77:$D$81,Q$77:Q$81,P138)</f>
        <v>0.204869266751041</v>
      </c>
      <c r="R138" s="32">
        <f>_xll.SRS1Splines.Functions25.OneWay_Spline($D$77:$D$81,R$77:R$81,$D138)</f>
        <v>4.7243492979662003</v>
      </c>
      <c r="S138" s="32">
        <f>_xll.SRS1Splines.Functions25.OneWay_Spline($D$77:$D$81,S$77:S$81,$D138)</f>
        <v>2.07104682817539</v>
      </c>
      <c r="T138" s="32">
        <f>_xll.SRS1Splines.Functions25.OneWay_Spline($D$77:$D$81,T$77:T$81,$D138)</f>
        <v>2.7686840437915401</v>
      </c>
      <c r="U138" s="32">
        <f>_xll.SRS1Splines.Functions25.OneWay_Spline($D$77:$D$81,U$77:U$81,$D138)</f>
        <v>5.7910094683633897</v>
      </c>
      <c r="V138" s="32">
        <f>_xll.SRS1Splines.Functions25.OneWay_Spline($D$77:$D$81,V$77:V$81,$D138)</f>
        <v>188.08535610377001</v>
      </c>
      <c r="W138" s="32">
        <f>_xll.SRS1Splines.Functions25.OneWay_Spline($D$77:$D$81,W$77:W$81,$D138)</f>
        <v>41.796737588595903</v>
      </c>
      <c r="X138" s="32">
        <f>_xll.SRS1Splines.Functions25.OneWay_Spline($D$77:$D$81,X$77:X$81,$D138)</f>
        <v>2.6009311021147701</v>
      </c>
      <c r="Y138" s="32">
        <f>_xll.SRS1Splines.Functions25.OneWay_Spline($D$77:$D$81,Y$77:Y$81,$D138)</f>
        <v>3.9595793082349502</v>
      </c>
      <c r="Z138" s="32">
        <f>_xll.SRS1Splines.Functions25.OneWay_Spline($D$83:$D$86,Z$83:Z$86,$D138)</f>
        <v>4.2986657343355601</v>
      </c>
      <c r="AB138" s="32">
        <f t="shared" si="32"/>
        <v>7</v>
      </c>
      <c r="AC138" s="32">
        <f>_xll.SRS1Splines.Functions25.OneWay_Spline($D$77:$D$81,AC$77:AC$81,AB138)</f>
        <v>0.285417711029823</v>
      </c>
      <c r="AD138" s="32">
        <f>_xll.SRS1Splines.Functions25.OneWay_Spline($D$77:$D$81,AD$77:AD$81,$D138)</f>
        <v>6.7306922673341596</v>
      </c>
      <c r="AE138" s="32">
        <f>_xll.SRS1Splines.Functions25.OneWay_Spline($D$77:$D$81,AE$77:AE$81,$D138)</f>
        <v>5.2955755313609503</v>
      </c>
      <c r="AF138" s="32">
        <f>_xll.SRS1Splines.Functions25.OneWay_Spline($D$77:$D$81,AF$77:AF$81,$D138)</f>
        <v>3.6643663238238902</v>
      </c>
      <c r="AG138" s="32">
        <f>_xll.SRS1Splines.Functions25.OneWay_Spline($D$77:$D$81,AG$77:AG$81,$D138)</f>
        <v>7.2714126786633004</v>
      </c>
      <c r="AH138" s="32">
        <f>_xll.SRS1Splines.Functions25.OneWay_Spline($D$77:$D$81,AH$77:AH$81,$D138)</f>
        <v>538.05834251575504</v>
      </c>
      <c r="AI138" s="32">
        <f>_xll.SRS1Splines.Functions25.OneWay_Spline($D$77:$D$81,AI$77:AI$81,$D138)</f>
        <v>49.949703321074097</v>
      </c>
      <c r="AJ138" s="32">
        <f>_xll.SRS1Splines.Functions25.OneWay_Spline($D$77:$D$81,AJ$77:AJ$81,$D138)</f>
        <v>3.2355448542730798</v>
      </c>
      <c r="AK138" s="32">
        <f>_xll.SRS1Splines.Functions25.OneWay_Spline($D$77:$D$81,AK$77:AK$81,$D138)</f>
        <v>4.19918720890856</v>
      </c>
      <c r="AL138" s="32">
        <f>_xll.SRS1Splines.Functions25.OneWay_Spline($D$83:$D$86,AL$83:AL$86,$D138)</f>
        <v>29.907691535769601</v>
      </c>
      <c r="AO138" s="32">
        <v>7</v>
      </c>
      <c r="AP138" s="32">
        <v>6878.5717674291354</v>
      </c>
      <c r="AT138" s="32">
        <f t="shared" si="23"/>
        <v>4.7767859496035658</v>
      </c>
    </row>
    <row r="139" spans="2:46">
      <c r="B139" s="32">
        <v>3.6798936639133872</v>
      </c>
      <c r="C139" s="96">
        <f t="shared" si="22"/>
        <v>1.2111536798633418</v>
      </c>
      <c r="D139" s="32">
        <f>D138+0.25</f>
        <v>7.25</v>
      </c>
      <c r="E139" s="32">
        <f>_xll.SRS1Splines.Functions25.OneWay_Spline($D$77:$D$81,$E$77:$E$81,D139)</f>
        <v>0.22772765008320101</v>
      </c>
      <c r="F139" s="32">
        <f>_xll.SRS1Splines.Functions25.OneWay_Spline($D$77:$D$81,F$77:F$81,$D139)</f>
        <v>5.5593297661746002</v>
      </c>
      <c r="G139" s="32">
        <f>_xll.SRS1Splines.Functions25.OneWay_Spline($D$77:$D$81,G$77:G$81,$D139)</f>
        <v>3.76948684650523</v>
      </c>
      <c r="H139" s="32">
        <f>_xll.SRS1Splines.Functions25.OneWay_Spline($D$77:$D$81,H$77:H$81,$D139)</f>
        <v>3.28429132653828</v>
      </c>
      <c r="I139" s="32">
        <f>_xll.SRS1Splines.Functions25.OneWay_Spline($D$77:$D$81,I$77:I$81,$D139)</f>
        <v>6.4653544817732804</v>
      </c>
      <c r="J139" s="32">
        <f>_xll.SRS1Splines.Functions25.OneWay_Spline($D$77:$D$81,J$77:J$81,$D139)</f>
        <v>358.60547739054499</v>
      </c>
      <c r="K139" s="32">
        <f>_xll.SRS1Splines.Functions25.OneWay_Spline($D$77:$D$81,K$77:K$81,$D139)</f>
        <v>46.063557537447601</v>
      </c>
      <c r="L139" s="32">
        <f>_xll.SRS1Splines.Functions25.OneWay_Spline($D$77:$D$81,L$77:L$81,$D139)</f>
        <v>2.9088831606729499</v>
      </c>
      <c r="M139" s="32">
        <f>_xll.SRS1Splines.Functions25.OneWay_Spline($D$77:$D$81,M$77:M$81,$D139)</f>
        <v>4.1198311322427301</v>
      </c>
      <c r="N139" s="32">
        <f>_xll.SRS1Splines.Functions25.OneWay_Spline(($D$83:$D$86),N$83:N$86,$D139)</f>
        <v>16.954639822125799</v>
      </c>
      <c r="P139" s="32">
        <f>P138+0.25</f>
        <v>7.25</v>
      </c>
      <c r="Q139" s="32">
        <f>_xll.SRS1Splines.Functions25.OneWay_Spline($D$77:$D$81,Q$77:Q$81,P139)</f>
        <v>0.187319444733035</v>
      </c>
      <c r="R139" s="32">
        <f>_xll.SRS1Splines.Functions25.OneWay_Spline($D$77:$D$81,R$77:R$81,$D139)</f>
        <v>4.6109877213900603</v>
      </c>
      <c r="S139" s="32">
        <f>_xll.SRS1Splines.Functions25.OneWay_Spline($D$77:$D$81,S$77:S$81,$D139)</f>
        <v>2.1164008167711201</v>
      </c>
      <c r="T139" s="32">
        <f>_xll.SRS1Splines.Functions25.OneWay_Spline($D$77:$D$81,T$77:T$81,$D139)</f>
        <v>2.78865965319656</v>
      </c>
      <c r="U139" s="32">
        <f>_xll.SRS1Splines.Functions25.OneWay_Spline($D$77:$D$81,U$77:U$81,$D139)</f>
        <v>5.6361091895317301</v>
      </c>
      <c r="V139" s="32">
        <f>_xll.SRS1Splines.Functions25.OneWay_Spline($D$77:$D$81,V$77:V$81,$D139)</f>
        <v>190.77679107851199</v>
      </c>
      <c r="W139" s="32">
        <f>_xll.SRS1Splines.Functions25.OneWay_Spline($D$77:$D$81,W$77:W$81,$D139)</f>
        <v>41.992799515289498</v>
      </c>
      <c r="X139" s="32">
        <f>_xll.SRS1Splines.Functions25.OneWay_Spline($D$77:$D$81,X$77:X$81,$D139)</f>
        <v>2.6006835732899098</v>
      </c>
      <c r="Y139" s="32">
        <f>_xll.SRS1Splines.Functions25.OneWay_Spline($D$77:$D$81,Y$77:Y$81,$D139)</f>
        <v>3.94065184783038</v>
      </c>
      <c r="Z139" s="32">
        <f>_xll.SRS1Splines.Functions25.OneWay_Spline($D$83:$D$86,Z$83:Z$86,$D139)</f>
        <v>4.4910786977132897</v>
      </c>
      <c r="AB139" s="32">
        <f>AB138+0.25</f>
        <v>7.25</v>
      </c>
      <c r="AC139" s="32">
        <f>_xll.SRS1Splines.Functions25.OneWay_Spline($D$77:$D$81,AC$77:AC$81,AB139)</f>
        <v>0.26813585543336799</v>
      </c>
      <c r="AD139" s="32">
        <f>_xll.SRS1Splines.Functions25.OneWay_Spline($D$77:$D$81,AD$77:AD$81,$D139)</f>
        <v>6.5076718109591303</v>
      </c>
      <c r="AE139" s="32">
        <f>_xll.SRS1Splines.Functions25.OneWay_Spline($D$77:$D$81,AE$77:AE$81,$D139)</f>
        <v>5.2620015206459696</v>
      </c>
      <c r="AF139" s="32">
        <f>_xll.SRS1Splines.Functions25.OneWay_Spline($D$77:$D$81,AF$77:AF$81,$D139)</f>
        <v>3.7799229998800001</v>
      </c>
      <c r="AG139" s="32">
        <f>_xll.SRS1Splines.Functions25.OneWay_Spline($D$77:$D$81,AG$77:AG$81,$D139)</f>
        <v>7.2731663245302203</v>
      </c>
      <c r="AH139" s="32">
        <f>_xll.SRS1Splines.Functions25.OneWay_Spline($D$77:$D$81,AH$77:AH$81,$D139)</f>
        <v>536.015675551551</v>
      </c>
      <c r="AI139" s="32">
        <f>_xll.SRS1Splines.Functions25.OneWay_Spline($D$77:$D$81,AI$77:AI$81,$D139)</f>
        <v>50.134315559605703</v>
      </c>
      <c r="AJ139" s="32">
        <f>_xll.SRS1Splines.Functions25.OneWay_Spline($D$77:$D$81,AJ$77:AJ$81,$D139)</f>
        <v>3.21708274805599</v>
      </c>
      <c r="AK139" s="32">
        <f>_xll.SRS1Splines.Functions25.OneWay_Spline($D$77:$D$81,AK$77:AK$81,$D139)</f>
        <v>4.20848777993755</v>
      </c>
      <c r="AL139" s="32">
        <f>_xll.SRS1Splines.Functions25.OneWay_Spline($D$83:$D$86,AL$83:AL$86,$D139)</f>
        <v>29.418200946538299</v>
      </c>
      <c r="AO139" s="32">
        <v>7.25</v>
      </c>
      <c r="AP139" s="32">
        <v>6878.5717674291354</v>
      </c>
      <c r="AT139" s="32">
        <f t="shared" si="23"/>
        <v>4.7767859496035658</v>
      </c>
    </row>
    <row r="140" spans="2:46">
      <c r="B140" s="32">
        <v>3.6163603654616296</v>
      </c>
      <c r="C140" s="96">
        <f t="shared" si="22"/>
        <v>1.1902431331895906</v>
      </c>
      <c r="D140" s="32">
        <f t="shared" ref="D140:D154" si="33">D139+0.25</f>
        <v>7.5</v>
      </c>
      <c r="E140" s="32">
        <f>_xll.SRS1Splines.Functions25.OneWay_Spline($D$77:$D$81,$E$77:$E$81,D140)</f>
        <v>0.211826232041817</v>
      </c>
      <c r="F140" s="32">
        <f>_xll.SRS1Splines.Functions25.OneWay_Spline($D$77:$D$81,F$77:F$81,$D140)</f>
        <v>5.3821694110908096</v>
      </c>
      <c r="G140" s="32">
        <f>_xll.SRS1Splines.Functions25.OneWay_Spline($D$77:$D$81,G$77:G$81,$D140)</f>
        <v>3.7891746050896198</v>
      </c>
      <c r="H140" s="32">
        <f>_xll.SRS1Splines.Functions25.OneWay_Spline($D$77:$D$81,H$77:H$81,$D140)</f>
        <v>3.3671166120978602</v>
      </c>
      <c r="I140" s="32">
        <f>_xll.SRS1Splines.Functions25.OneWay_Spline($D$77:$D$81,I$77:I$81,$D140)</f>
        <v>6.3966850572673399</v>
      </c>
      <c r="J140" s="32">
        <f>_xll.SRS1Splines.Functions25.OneWay_Spline($D$77:$D$81,J$77:J$81,$D140)</f>
        <v>358.256718030954</v>
      </c>
      <c r="K140" s="32">
        <f>_xll.SRS1Splines.Functions25.OneWay_Spline($D$77:$D$81,K$77:K$81,$D140)</f>
        <v>46.296191749529697</v>
      </c>
      <c r="L140" s="32">
        <f>_xll.SRS1Splines.Functions25.OneWay_Spline($D$77:$D$81,L$77:L$81,$D140)</f>
        <v>2.9003418055451</v>
      </c>
      <c r="M140" s="32">
        <f>_xll.SRS1Splines.Functions25.OneWay_Spline($D$77:$D$81,M$77:M$81,$D140)</f>
        <v>4.1209886827023396</v>
      </c>
      <c r="N140" s="32">
        <f>_xll.SRS1Splines.Functions25.OneWay_Spline(($D$83:$D$86),N$83:N$86,$D140)</f>
        <v>16.778181706479</v>
      </c>
      <c r="P140" s="32">
        <f t="shared" ref="P140:P154" si="34">P139+0.25</f>
        <v>7.5</v>
      </c>
      <c r="Q140" s="32">
        <f>_xll.SRS1Splines.Functions25.OneWay_Spline($D$77:$D$81,Q$77:Q$81,P140)</f>
        <v>0.17129569419485599</v>
      </c>
      <c r="R140" s="32">
        <f>_xll.SRS1Splines.Functions25.OneWay_Spline($D$77:$D$81,R$77:R$81,$D140)</f>
        <v>4.4888597442110498</v>
      </c>
      <c r="S140" s="32">
        <f>_xll.SRS1Splines.Functions25.OneWay_Spline($D$77:$D$81,S$77:S$81,$D140)</f>
        <v>2.1718334694992301</v>
      </c>
      <c r="T140" s="32">
        <f>_xll.SRS1Splines.Functions25.OneWay_Spline($D$77:$D$81,T$77:T$81,$D140)</f>
        <v>2.8130742869138099</v>
      </c>
      <c r="U140" s="32">
        <f>_xll.SRS1Splines.Functions25.OneWay_Spline($D$77:$D$81,U$77:U$81,$D140)</f>
        <v>5.4946785001636904</v>
      </c>
      <c r="V140" s="32">
        <f>_xll.SRS1Splines.Functions25.OneWay_Spline($D$77:$D$81,V$77:V$81,$D140)</f>
        <v>193.446911847302</v>
      </c>
      <c r="W140" s="32">
        <f>_xll.SRS1Splines.Functions25.OneWay_Spline($D$77:$D$81,W$77:W$81,$D140)</f>
        <v>42.232430759026002</v>
      </c>
      <c r="X140" s="32">
        <f>_xll.SRS1Splines.Functions25.OneWay_Spline($D$77:$D$81,X$77:X$81,$D140)</f>
        <v>2.6004575687106901</v>
      </c>
      <c r="Y140" s="32">
        <f>_xll.SRS1Splines.Functions25.OneWay_Spline($D$77:$D$81,Y$77:Y$81,$D140)</f>
        <v>3.92337025354795</v>
      </c>
      <c r="Z140" s="32">
        <f>_xll.SRS1Splines.Functions25.OneWay_Spline($D$83:$D$86,Z$83:Z$86,$D140)</f>
        <v>4.72349728463875</v>
      </c>
      <c r="AB140" s="32">
        <f t="shared" ref="AB140:AB154" si="35">AB139+0.25</f>
        <v>7.5</v>
      </c>
      <c r="AC140" s="32">
        <f>_xll.SRS1Splines.Functions25.OneWay_Spline($D$77:$D$81,AC$77:AC$81,AB140)</f>
        <v>0.25235676988877798</v>
      </c>
      <c r="AD140" s="32">
        <f>_xll.SRS1Splines.Functions25.OneWay_Spline($D$77:$D$81,AD$77:AD$81,$D140)</f>
        <v>6.2754790779705596</v>
      </c>
      <c r="AE140" s="32">
        <f>_xll.SRS1Splines.Functions25.OneWay_Spline($D$77:$D$81,AE$77:AE$81,$D140)</f>
        <v>5.2313469891236002</v>
      </c>
      <c r="AF140" s="32">
        <f>_xll.SRS1Splines.Functions25.OneWay_Spline($D$77:$D$81,AF$77:AF$81,$D140)</f>
        <v>3.92115893728191</v>
      </c>
      <c r="AG140" s="32">
        <f>_xll.SRS1Splines.Functions25.OneWay_Spline($D$77:$D$81,AG$77:AG$81,$D140)</f>
        <v>7.2753096694786796</v>
      </c>
      <c r="AH140" s="32">
        <f>_xll.SRS1Splines.Functions25.OneWay_Spline($D$77:$D$81,AH$77:AH$81,$D140)</f>
        <v>533.51908259530205</v>
      </c>
      <c r="AI140" s="32">
        <f>_xll.SRS1Splines.Functions25.OneWay_Spline($D$77:$D$81,AI$77:AI$81,$D140)</f>
        <v>50.3599527400333</v>
      </c>
      <c r="AJ140" s="32">
        <f>_xll.SRS1Splines.Functions25.OneWay_Spline($D$77:$D$81,AJ$77:AJ$81,$D140)</f>
        <v>3.2002260423795201</v>
      </c>
      <c r="AK140" s="32">
        <f>_xll.SRS1Splines.Functions25.OneWay_Spline($D$77:$D$81,AK$77:AK$81,$D140)</f>
        <v>4.2198551445285304</v>
      </c>
      <c r="AL140" s="32">
        <f>_xll.SRS1Splines.Functions25.OneWay_Spline($D$83:$D$86,AL$83:AL$86,$D140)</f>
        <v>28.8328661283192</v>
      </c>
      <c r="AO140" s="32">
        <v>7.5</v>
      </c>
      <c r="AP140" s="32">
        <v>6878.5717674291354</v>
      </c>
      <c r="AT140" s="32">
        <f t="shared" si="23"/>
        <v>4.7767859496035658</v>
      </c>
    </row>
    <row r="141" spans="2:46">
      <c r="B141" s="32">
        <v>3.5539239682725925</v>
      </c>
      <c r="C141" s="96">
        <f t="shared" si="22"/>
        <v>1.1696936067305861</v>
      </c>
      <c r="D141" s="32">
        <f t="shared" si="33"/>
        <v>7.75</v>
      </c>
      <c r="E141" s="32">
        <f>_xll.SRS1Splines.Functions25.OneWay_Spline($D$77:$D$81,$E$77:$E$81,D141)</f>
        <v>0.197439234766279</v>
      </c>
      <c r="F141" s="32">
        <f>_xll.SRS1Splines.Functions25.OneWay_Spline($D$77:$D$81,F$77:F$81,$D141)</f>
        <v>5.1963164138894697</v>
      </c>
      <c r="G141" s="32">
        <f>_xll.SRS1Splines.Functions25.OneWay_Spline($D$77:$D$81,G$77:G$81,$D141)</f>
        <v>3.81244195614389</v>
      </c>
      <c r="H141" s="32">
        <f>_xll.SRS1Splines.Functions25.OneWay_Spline($D$77:$D$81,H$77:H$81,$D141)</f>
        <v>3.46500104048646</v>
      </c>
      <c r="I141" s="32">
        <f>_xll.SRS1Splines.Functions25.OneWay_Spline($D$77:$D$81,I$77:I$81,$D141)</f>
        <v>6.3345555779524396</v>
      </c>
      <c r="J141" s="32">
        <f>_xll.SRS1Splines.Functions25.OneWay_Spline($D$77:$D$81,J$77:J$81,$D141)</f>
        <v>357.84454787870902</v>
      </c>
      <c r="K141" s="32">
        <f>_xll.SRS1Splines.Functions25.OneWay_Spline($D$77:$D$81,K$77:K$81,$D141)</f>
        <v>46.571123091081198</v>
      </c>
      <c r="L141" s="32">
        <f>_xll.SRS1Splines.Functions25.OneWay_Spline($D$77:$D$81,L$77:L$81,$D141)</f>
        <v>2.8926139128103801</v>
      </c>
      <c r="M141" s="32">
        <f>_xll.SRS1Splines.Functions25.OneWay_Spline($D$77:$D$81,M$77:M$81,$D141)</f>
        <v>4.1223566968818801</v>
      </c>
      <c r="N141" s="32">
        <f>_xll.SRS1Splines.Functions25.OneWay_Spline(($D$83:$D$86),N$83:N$86,$D141)</f>
        <v>16.575661203032599</v>
      </c>
      <c r="P141" s="32">
        <f t="shared" si="34"/>
        <v>7.75</v>
      </c>
      <c r="Q141" s="32">
        <f>_xll.SRS1Splines.Functions25.OneWay_Spline($D$77:$D$81,Q$77:Q$81,P141)</f>
        <v>0.15679801513650299</v>
      </c>
      <c r="R141" s="32">
        <f>_xll.SRS1Splines.Functions25.OneWay_Spline($D$77:$D$81,R$77:R$81,$D141)</f>
        <v>4.3585096342548999</v>
      </c>
      <c r="S141" s="32">
        <f>_xll.SRS1Splines.Functions25.OneWay_Spline($D$77:$D$81,S$77:S$81,$D141)</f>
        <v>2.2373447863597198</v>
      </c>
      <c r="T141" s="32">
        <f>_xll.SRS1Splines.Functions25.OneWay_Spline($D$77:$D$81,T$77:T$81,$D141)</f>
        <v>2.8419279449432802</v>
      </c>
      <c r="U141" s="32">
        <f>_xll.SRS1Splines.Functions25.OneWay_Spline($D$77:$D$81,U$77:U$81,$D141)</f>
        <v>5.3667174002592803</v>
      </c>
      <c r="V141" s="32">
        <f>_xll.SRS1Splines.Functions25.OneWay_Spline($D$77:$D$81,V$77:V$81,$D141)</f>
        <v>196.09571841014201</v>
      </c>
      <c r="W141" s="32">
        <f>_xll.SRS1Splines.Functions25.OneWay_Spline($D$77:$D$81,W$77:W$81,$D141)</f>
        <v>42.5156313198055</v>
      </c>
      <c r="X141" s="32">
        <f>_xll.SRS1Splines.Functions25.OneWay_Spline($D$77:$D$81,X$77:X$81,$D141)</f>
        <v>2.60025308837711</v>
      </c>
      <c r="Y141" s="32">
        <f>_xll.SRS1Splines.Functions25.OneWay_Spline($D$77:$D$81,Y$77:Y$81,$D141)</f>
        <v>3.9077345253876499</v>
      </c>
      <c r="Z141" s="32">
        <f>_xll.SRS1Splines.Functions25.OneWay_Spline($D$83:$D$86,Z$83:Z$86,$D141)</f>
        <v>4.9949170904568199</v>
      </c>
      <c r="AB141" s="32">
        <f t="shared" si="35"/>
        <v>7.75</v>
      </c>
      <c r="AC141" s="32">
        <f>_xll.SRS1Splines.Functions25.OneWay_Spline($D$77:$D$81,AC$77:AC$81,AB141)</f>
        <v>0.23808045439605399</v>
      </c>
      <c r="AD141" s="32">
        <f>_xll.SRS1Splines.Functions25.OneWay_Spline($D$77:$D$81,AD$77:AD$81,$D141)</f>
        <v>6.0341231935240396</v>
      </c>
      <c r="AE141" s="32">
        <f>_xll.SRS1Splines.Functions25.OneWay_Spline($D$77:$D$81,AE$77:AE$81,$D141)</f>
        <v>5.2036119367938296</v>
      </c>
      <c r="AF141" s="32">
        <f>_xll.SRS1Splines.Functions25.OneWay_Spline($D$77:$D$81,AF$77:AF$81,$D141)</f>
        <v>4.08807413602963</v>
      </c>
      <c r="AG141" s="32">
        <f>_xll.SRS1Splines.Functions25.OneWay_Spline($D$77:$D$81,AG$77:AG$81,$D141)</f>
        <v>7.2778427135086803</v>
      </c>
      <c r="AH141" s="32">
        <f>_xll.SRS1Splines.Functions25.OneWay_Spline($D$77:$D$81,AH$77:AH$81,$D141)</f>
        <v>530.56856364700798</v>
      </c>
      <c r="AI141" s="32">
        <f>_xll.SRS1Splines.Functions25.OneWay_Spline($D$77:$D$81,AI$77:AI$81,$D141)</f>
        <v>50.626614862356902</v>
      </c>
      <c r="AJ141" s="32">
        <f>_xll.SRS1Splines.Functions25.OneWay_Spline($D$77:$D$81,AJ$77:AJ$81,$D141)</f>
        <v>3.1849747372436599</v>
      </c>
      <c r="AK141" s="32">
        <f>_xll.SRS1Splines.Functions25.OneWay_Spline($D$77:$D$81,AK$77:AK$81,$D141)</f>
        <v>4.2332893026815102</v>
      </c>
      <c r="AL141" s="32">
        <f>_xll.SRS1Splines.Functions25.OneWay_Spline($D$83:$D$86,AL$83:AL$86,$D141)</f>
        <v>28.1564053156083</v>
      </c>
      <c r="AO141" s="32">
        <v>7.75</v>
      </c>
      <c r="AP141" s="32">
        <v>6878.5717674291354</v>
      </c>
      <c r="AT141" s="32">
        <f t="shared" si="23"/>
        <v>4.7767859496035658</v>
      </c>
    </row>
    <row r="142" spans="2:46">
      <c r="B142" s="32">
        <v>3.4925655343626407</v>
      </c>
      <c r="C142" s="96">
        <f t="shared" si="22"/>
        <v>1.1494988674778055</v>
      </c>
      <c r="D142" s="32">
        <f t="shared" si="33"/>
        <v>8</v>
      </c>
      <c r="E142" s="32">
        <f>_xll.SRS1Splines.Functions25.OneWay_Spline($D$77:$D$81,$E$77:$E$81,D142)</f>
        <v>0.184566658256586</v>
      </c>
      <c r="F142" s="32">
        <f>_xll.SRS1Splines.Functions25.OneWay_Spline($D$77:$D$81,F$77:F$81,$D142)</f>
        <v>5.0020474710612302</v>
      </c>
      <c r="G142" s="32">
        <f>_xll.SRS1Splines.Functions25.OneWay_Spline($D$77:$D$81,G$77:G$81,$D142)</f>
        <v>3.8392888996680599</v>
      </c>
      <c r="H142" s="32">
        <f>_xll.SRS1Splines.Functions25.OneWay_Spline($D$77:$D$81,H$77:H$81,$D142)</f>
        <v>3.5779446117040599</v>
      </c>
      <c r="I142" s="32">
        <f>_xll.SRS1Splines.Functions25.OneWay_Spline($D$77:$D$81,I$77:I$81,$D142)</f>
        <v>6.2789660438285804</v>
      </c>
      <c r="J142" s="32">
        <f>_xll.SRS1Splines.Functions25.OneWay_Spline($D$77:$D$81,J$77:J$81,$D142)</f>
        <v>357.36896693381101</v>
      </c>
      <c r="K142" s="32">
        <f>_xll.SRS1Splines.Functions25.OneWay_Spline($D$77:$D$81,K$77:K$81,$D142)</f>
        <v>46.888351562102201</v>
      </c>
      <c r="L142" s="32">
        <f>_xll.SRS1Splines.Functions25.OneWay_Spline($D$77:$D$81,L$77:L$81,$D142)</f>
        <v>2.88569948246879</v>
      </c>
      <c r="M142" s="32">
        <f>_xll.SRS1Splines.Functions25.OneWay_Spline($D$77:$D$81,M$77:M$81,$D142)</f>
        <v>4.1239351747813604</v>
      </c>
      <c r="N142" s="32">
        <f>_xll.SRS1Splines.Functions25.OneWay_Spline(($D$83:$D$86),N$83:N$86,$D142)</f>
        <v>16.348935226707201</v>
      </c>
      <c r="P142" s="32">
        <f t="shared" si="34"/>
        <v>8</v>
      </c>
      <c r="Q142" s="32">
        <f>_xll.SRS1Splines.Functions25.OneWay_Spline($D$77:$D$81,Q$77:Q$81,P142)</f>
        <v>0.14382640755797699</v>
      </c>
      <c r="R142" s="32">
        <f>_xll.SRS1Splines.Functions25.OneWay_Spline($D$77:$D$81,R$77:R$81,$D142)</f>
        <v>4.22048165934733</v>
      </c>
      <c r="S142" s="32">
        <f>_xll.SRS1Splines.Functions25.OneWay_Spline($D$77:$D$81,S$77:S$81,$D142)</f>
        <v>2.3129347673526</v>
      </c>
      <c r="T142" s="32">
        <f>_xll.SRS1Splines.Functions25.OneWay_Spline($D$77:$D$81,T$77:T$81,$D142)</f>
        <v>2.8752206272849898</v>
      </c>
      <c r="U142" s="32">
        <f>_xll.SRS1Splines.Functions25.OneWay_Spline($D$77:$D$81,U$77:U$81,$D142)</f>
        <v>5.2522258898184804</v>
      </c>
      <c r="V142" s="32">
        <f>_xll.SRS1Splines.Functions25.OneWay_Spline($D$77:$D$81,V$77:V$81,$D142)</f>
        <v>198.72321076703099</v>
      </c>
      <c r="W142" s="32">
        <f>_xll.SRS1Splines.Functions25.OneWay_Spline($D$77:$D$81,W$77:W$81,$D142)</f>
        <v>42.842401197628099</v>
      </c>
      <c r="X142" s="32">
        <f>_xll.SRS1Splines.Functions25.OneWay_Spline($D$77:$D$81,X$77:X$81,$D142)</f>
        <v>2.6000701322891602</v>
      </c>
      <c r="Y142" s="32">
        <f>_xll.SRS1Splines.Functions25.OneWay_Spline($D$77:$D$81,Y$77:Y$81,$D142)</f>
        <v>3.8937446633494801</v>
      </c>
      <c r="Z142" s="32">
        <f>_xll.SRS1Splines.Functions25.OneWay_Spline($D$83:$D$86,Z$83:Z$86,$D142)</f>
        <v>5.30433371051239</v>
      </c>
      <c r="AB142" s="32">
        <f t="shared" si="35"/>
        <v>8</v>
      </c>
      <c r="AC142" s="32">
        <f>_xll.SRS1Splines.Functions25.OneWay_Spline($D$77:$D$81,AC$77:AC$81,AB142)</f>
        <v>0.22530690895519601</v>
      </c>
      <c r="AD142" s="32">
        <f>_xll.SRS1Splines.Functions25.OneWay_Spline($D$77:$D$81,AD$77:AD$81,$D142)</f>
        <v>5.7836132827751303</v>
      </c>
      <c r="AE142" s="32">
        <f>_xll.SRS1Splines.Functions25.OneWay_Spline($D$77:$D$81,AE$77:AE$81,$D142)</f>
        <v>5.1787963636566703</v>
      </c>
      <c r="AF142" s="32">
        <f>_xll.SRS1Splines.Functions25.OneWay_Spline($D$77:$D$81,AF$77:AF$81,$D142)</f>
        <v>4.2806685961231397</v>
      </c>
      <c r="AG142" s="32">
        <f>_xll.SRS1Splines.Functions25.OneWay_Spline($D$77:$D$81,AG$77:AG$81,$D142)</f>
        <v>7.2807654566202196</v>
      </c>
      <c r="AH142" s="32">
        <f>_xll.SRS1Splines.Functions25.OneWay_Spline($D$77:$D$81,AH$77:AH$81,$D142)</f>
        <v>527.16411870666798</v>
      </c>
      <c r="AI142" s="32">
        <f>_xll.SRS1Splines.Functions25.OneWay_Spline($D$77:$D$81,AI$77:AI$81,$D142)</f>
        <v>50.934301926576303</v>
      </c>
      <c r="AJ142" s="32">
        <f>_xll.SRS1Splines.Functions25.OneWay_Spline($D$77:$D$81,AJ$77:AJ$81,$D142)</f>
        <v>3.1713288326484199</v>
      </c>
      <c r="AK142" s="32">
        <f>_xll.SRS1Splines.Functions25.OneWay_Spline($D$77:$D$81,AK$77:AK$81,$D142)</f>
        <v>4.2487902543964804</v>
      </c>
      <c r="AL142" s="32">
        <f>_xll.SRS1Splines.Functions25.OneWay_Spline($D$83:$D$86,AL$83:AL$86,$D142)</f>
        <v>27.393536742902</v>
      </c>
      <c r="AO142" s="32">
        <v>8</v>
      </c>
      <c r="AP142" s="32">
        <v>6878.5717674291363</v>
      </c>
      <c r="AT142" s="32">
        <f t="shared" si="23"/>
        <v>4.7767859496035667</v>
      </c>
    </row>
    <row r="143" spans="2:46">
      <c r="B143" s="32">
        <v>3.4322664527063216</v>
      </c>
      <c r="C143" s="96">
        <f t="shared" si="22"/>
        <v>1.1296527900336095</v>
      </c>
      <c r="D143" s="32">
        <f t="shared" si="33"/>
        <v>8.25</v>
      </c>
      <c r="E143" s="32">
        <f>_xll.SRS1Splines.Functions25.OneWay_Spline($D$77:$D$81,$E$77:$E$81,D143)</f>
        <v>0.17320850251274</v>
      </c>
      <c r="F143" s="32">
        <f>_xll.SRS1Splines.Functions25.OneWay_Spline($D$77:$D$81,F$77:F$81,$D143)</f>
        <v>4.7996392790967501</v>
      </c>
      <c r="G143" s="32">
        <f>_xll.SRS1Splines.Functions25.OneWay_Spline($D$77:$D$81,G$77:G$81,$D143)</f>
        <v>3.8697154356621102</v>
      </c>
      <c r="H143" s="32">
        <f>_xll.SRS1Splines.Functions25.OneWay_Spline($D$77:$D$81,H$77:H$81,$D143)</f>
        <v>3.7059473257506901</v>
      </c>
      <c r="I143" s="32">
        <f>_xll.SRS1Splines.Functions25.OneWay_Spline($D$77:$D$81,I$77:I$81,$D143)</f>
        <v>6.2299164548957702</v>
      </c>
      <c r="J143" s="32">
        <f>_xll.SRS1Splines.Functions25.OneWay_Spline($D$77:$D$81,J$77:J$81,$D143)</f>
        <v>356.82997519626002</v>
      </c>
      <c r="K143" s="32">
        <f>_xll.SRS1Splines.Functions25.OneWay_Spline($D$77:$D$81,K$77:K$81,$D143)</f>
        <v>47.247877162592701</v>
      </c>
      <c r="L143" s="32">
        <f>_xll.SRS1Splines.Functions25.OneWay_Spline($D$77:$D$81,L$77:L$81,$D143)</f>
        <v>2.87959851452033</v>
      </c>
      <c r="M143" s="32">
        <f>_xll.SRS1Splines.Functions25.OneWay_Spline($D$77:$D$81,M$77:M$81,$D143)</f>
        <v>4.1257241164007601</v>
      </c>
      <c r="N143" s="32">
        <f>_xll.SRS1Splines.Functions25.OneWay_Spline(($D$83:$D$86),N$83:N$86,$D143)</f>
        <v>16.099860692423299</v>
      </c>
      <c r="P143" s="32">
        <f t="shared" si="34"/>
        <v>8.25</v>
      </c>
      <c r="Q143" s="32">
        <f>_xll.SRS1Splines.Functions25.OneWay_Spline($D$77:$D$81,Q$77:Q$81,P143)</f>
        <v>0.13238087145927699</v>
      </c>
      <c r="R143" s="32">
        <f>_xll.SRS1Splines.Functions25.OneWay_Spline($D$77:$D$81,R$77:R$81,$D143)</f>
        <v>4.0753200873140898</v>
      </c>
      <c r="S143" s="32">
        <f>_xll.SRS1Splines.Functions25.OneWay_Spline($D$77:$D$81,S$77:S$81,$D143)</f>
        <v>2.3986034124778701</v>
      </c>
      <c r="T143" s="32">
        <f>_xll.SRS1Splines.Functions25.OneWay_Spline($D$77:$D$81,T$77:T$81,$D143)</f>
        <v>2.9129523339389198</v>
      </c>
      <c r="U143" s="32">
        <f>_xll.SRS1Splines.Functions25.OneWay_Spline($D$77:$D$81,U$77:U$81,$D143)</f>
        <v>5.15120396884131</v>
      </c>
      <c r="V143" s="32">
        <f>_xll.SRS1Splines.Functions25.OneWay_Spline($D$77:$D$81,V$77:V$81,$D143)</f>
        <v>201.32938891796999</v>
      </c>
      <c r="W143" s="32">
        <f>_xll.SRS1Splines.Functions25.OneWay_Spline($D$77:$D$81,W$77:W$81,$D143)</f>
        <v>43.2127403924936</v>
      </c>
      <c r="X143" s="32">
        <f>_xll.SRS1Splines.Functions25.OneWay_Spline($D$77:$D$81,X$77:X$81,$D143)</f>
        <v>2.5999087004468602</v>
      </c>
      <c r="Y143" s="32">
        <f>_xll.SRS1Splines.Functions25.OneWay_Spline($D$77:$D$81,Y$77:Y$81,$D143)</f>
        <v>3.8814006674334598</v>
      </c>
      <c r="Z143" s="32">
        <f>_xll.SRS1Splines.Functions25.OneWay_Spline($D$83:$D$86,Z$83:Z$86,$D143)</f>
        <v>5.6507427401503696</v>
      </c>
      <c r="AB143" s="32">
        <f t="shared" si="35"/>
        <v>8.25</v>
      </c>
      <c r="AC143" s="32">
        <f>_xll.SRS1Splines.Functions25.OneWay_Spline($D$77:$D$81,AC$77:AC$81,AB143)</f>
        <v>0.21403613356620399</v>
      </c>
      <c r="AD143" s="32">
        <f>_xll.SRS1Splines.Functions25.OneWay_Spline($D$77:$D$81,AD$77:AD$81,$D143)</f>
        <v>5.5239584708794203</v>
      </c>
      <c r="AE143" s="32">
        <f>_xll.SRS1Splines.Functions25.OneWay_Spline($D$77:$D$81,AE$77:AE$81,$D143)</f>
        <v>5.1569002697121196</v>
      </c>
      <c r="AF143" s="32">
        <f>_xll.SRS1Splines.Functions25.OneWay_Spline($D$77:$D$81,AF$77:AF$81,$D143)</f>
        <v>4.4989423175624603</v>
      </c>
      <c r="AG143" s="32">
        <f>_xll.SRS1Splines.Functions25.OneWay_Spline($D$77:$D$81,AG$77:AG$81,$D143)</f>
        <v>7.2840778988133001</v>
      </c>
      <c r="AH143" s="32">
        <f>_xll.SRS1Splines.Functions25.OneWay_Spline($D$77:$D$81,AH$77:AH$81,$D143)</f>
        <v>523.30574777428296</v>
      </c>
      <c r="AI143" s="32">
        <f>_xll.SRS1Splines.Functions25.OneWay_Spline($D$77:$D$81,AI$77:AI$81,$D143)</f>
        <v>51.283013932691702</v>
      </c>
      <c r="AJ143" s="32">
        <f>_xll.SRS1Splines.Functions25.OneWay_Spline($D$77:$D$81,AJ$77:AJ$81,$D143)</f>
        <v>3.1592883285937998</v>
      </c>
      <c r="AK143" s="32">
        <f>_xll.SRS1Splines.Functions25.OneWay_Spline($D$77:$D$81,AK$77:AK$81,$D143)</f>
        <v>4.26635799967345</v>
      </c>
      <c r="AL143" s="32">
        <f>_xll.SRS1Splines.Functions25.OneWay_Spline($D$83:$D$86,AL$83:AL$86,$D143)</f>
        <v>26.548978644696199</v>
      </c>
      <c r="AO143" s="32">
        <v>8.25</v>
      </c>
      <c r="AP143" s="32">
        <v>6878.5717674291354</v>
      </c>
      <c r="AT143" s="32">
        <f t="shared" si="23"/>
        <v>4.7767859496035658</v>
      </c>
    </row>
    <row r="144" spans="2:46">
      <c r="B144" s="32">
        <v>3.3730084335796384</v>
      </c>
      <c r="C144" s="96">
        <f t="shared" si="22"/>
        <v>1.1101493547494579</v>
      </c>
      <c r="D144" s="32">
        <f t="shared" si="33"/>
        <v>8.5</v>
      </c>
      <c r="E144" s="32">
        <f>_xll.SRS1Splines.Functions25.OneWay_Spline($D$77:$D$81,$E$77:$E$81,D144)</f>
        <v>0.163364767534741</v>
      </c>
      <c r="F144" s="32">
        <f>_xll.SRS1Splines.Functions25.OneWay_Spline($D$77:$D$81,F$77:F$81,$D144)</f>
        <v>4.5893685344866899</v>
      </c>
      <c r="G144" s="32">
        <f>_xll.SRS1Splines.Functions25.OneWay_Spline($D$77:$D$81,G$77:G$81,$D144)</f>
        <v>3.9037215641260499</v>
      </c>
      <c r="H144" s="32">
        <f>_xll.SRS1Splines.Functions25.OneWay_Spline($D$77:$D$81,H$77:H$81,$D144)</f>
        <v>3.8490091826263302</v>
      </c>
      <c r="I144" s="32">
        <f>_xll.SRS1Splines.Functions25.OneWay_Spline($D$77:$D$81,I$77:I$81,$D144)</f>
        <v>6.1874068111539904</v>
      </c>
      <c r="J144" s="32">
        <f>_xll.SRS1Splines.Functions25.OneWay_Spline($D$77:$D$81,J$77:J$81,$D144)</f>
        <v>356.22757266605697</v>
      </c>
      <c r="K144" s="32">
        <f>_xll.SRS1Splines.Functions25.OneWay_Spline($D$77:$D$81,K$77:K$81,$D144)</f>
        <v>47.649699892552597</v>
      </c>
      <c r="L144" s="32">
        <f>_xll.SRS1Splines.Functions25.OneWay_Spline($D$77:$D$81,L$77:L$81,$D144)</f>
        <v>2.8743110089649999</v>
      </c>
      <c r="M144" s="32">
        <f>_xll.SRS1Splines.Functions25.OneWay_Spline($D$77:$D$81,M$77:M$81,$D144)</f>
        <v>4.1277235217400996</v>
      </c>
      <c r="N144" s="32">
        <f>_xll.SRS1Splines.Functions25.OneWay_Spline(($D$83:$D$86),N$83:N$86,$D144)</f>
        <v>15.8302945151014</v>
      </c>
      <c r="P144" s="32">
        <f t="shared" si="34"/>
        <v>8.5</v>
      </c>
      <c r="Q144" s="32">
        <f>_xll.SRS1Splines.Functions25.OneWay_Spline($D$77:$D$81,Q$77:Q$81,P144)</f>
        <v>0.12246140684040401</v>
      </c>
      <c r="R144" s="32">
        <f>_xll.SRS1Splines.Functions25.OneWay_Spline($D$77:$D$81,R$77:R$81,$D144)</f>
        <v>3.9235691859808801</v>
      </c>
      <c r="S144" s="32">
        <f>_xll.SRS1Splines.Functions25.OneWay_Spline($D$77:$D$81,S$77:S$81,$D144)</f>
        <v>2.4943507217355201</v>
      </c>
      <c r="T144" s="32">
        <f>_xll.SRS1Splines.Functions25.OneWay_Spline($D$77:$D$81,T$77:T$81,$D144)</f>
        <v>2.9551230649050799</v>
      </c>
      <c r="U144" s="32">
        <f>_xll.SRS1Splines.Functions25.OneWay_Spline($D$77:$D$81,U$77:U$81,$D144)</f>
        <v>5.0636516373277596</v>
      </c>
      <c r="V144" s="32">
        <f>_xll.SRS1Splines.Functions25.OneWay_Spline($D$77:$D$81,V$77:V$81,$D144)</f>
        <v>203.914252862957</v>
      </c>
      <c r="W144" s="32">
        <f>_xll.SRS1Splines.Functions25.OneWay_Spline($D$77:$D$81,W$77:W$81,$D144)</f>
        <v>43.626648904402202</v>
      </c>
      <c r="X144" s="32">
        <f>_xll.SRS1Splines.Functions25.OneWay_Spline($D$77:$D$81,X$77:X$81,$D144)</f>
        <v>2.5997687928501998</v>
      </c>
      <c r="Y144" s="32">
        <f>_xll.SRS1Splines.Functions25.OneWay_Spline($D$77:$D$81,Y$77:Y$81,$D144)</f>
        <v>3.8707025376395698</v>
      </c>
      <c r="Z144" s="32">
        <f>_xll.SRS1Splines.Functions25.OneWay_Spline($D$83:$D$86,Z$83:Z$86,$D144)</f>
        <v>6.0331397747156297</v>
      </c>
      <c r="AB144" s="32">
        <f t="shared" si="35"/>
        <v>8.5</v>
      </c>
      <c r="AC144" s="32">
        <f>_xll.SRS1Splines.Functions25.OneWay_Spline($D$77:$D$81,AC$77:AC$81,AB144)</f>
        <v>0.204268128229077</v>
      </c>
      <c r="AD144" s="32">
        <f>_xll.SRS1Splines.Functions25.OneWay_Spline($D$77:$D$81,AD$77:AD$81,$D144)</f>
        <v>5.2551678829924997</v>
      </c>
      <c r="AE144" s="32">
        <f>_xll.SRS1Splines.Functions25.OneWay_Spline($D$77:$D$81,AE$77:AE$81,$D144)</f>
        <v>5.1379236549601801</v>
      </c>
      <c r="AF144" s="32">
        <f>_xll.SRS1Splines.Functions25.OneWay_Spline($D$77:$D$81,AF$77:AF$81,$D144)</f>
        <v>4.7428953003475796</v>
      </c>
      <c r="AG144" s="32">
        <f>_xll.SRS1Splines.Functions25.OneWay_Spline($D$77:$D$81,AG$77:AG$81,$D144)</f>
        <v>7.2877800400879096</v>
      </c>
      <c r="AH144" s="32">
        <f>_xll.SRS1Splines.Functions25.OneWay_Spline($D$77:$D$81,AH$77:AH$81,$D144)</f>
        <v>518.99345084985305</v>
      </c>
      <c r="AI144" s="32">
        <f>_xll.SRS1Splines.Functions25.OneWay_Spline($D$77:$D$81,AI$77:AI$81,$D144)</f>
        <v>51.672750880703099</v>
      </c>
      <c r="AJ144" s="32">
        <f>_xll.SRS1Splines.Functions25.OneWay_Spline($D$77:$D$81,AJ$77:AJ$81,$D144)</f>
        <v>3.1488532250798</v>
      </c>
      <c r="AK144" s="32">
        <f>_xll.SRS1Splines.Functions25.OneWay_Spline($D$77:$D$81,AK$77:AK$81,$D144)</f>
        <v>4.2859925385124198</v>
      </c>
      <c r="AL144" s="32">
        <f>_xll.SRS1Splines.Functions25.OneWay_Spline($D$83:$D$86,AL$83:AL$86,$D144)</f>
        <v>25.627449255487299</v>
      </c>
      <c r="AO144" s="32">
        <v>8.5</v>
      </c>
      <c r="AP144" s="32">
        <v>6878.5717674291382</v>
      </c>
      <c r="AT144" s="32">
        <f t="shared" si="23"/>
        <v>4.7767859496035685</v>
      </c>
    </row>
    <row r="145" spans="1:46">
      <c r="A145" s="43"/>
      <c r="B145" s="32">
        <v>3.3147735029838699</v>
      </c>
      <c r="C145" s="96">
        <f t="shared" si="22"/>
        <v>1.090982645890636</v>
      </c>
      <c r="D145" s="32">
        <f t="shared" si="33"/>
        <v>8.75</v>
      </c>
      <c r="E145" s="32">
        <f>_xll.SRS1Splines.Functions25.OneWay_Spline($D$77:$D$81,$E$77:$E$81,D145)</f>
        <v>0.155035453322587</v>
      </c>
      <c r="F145" s="32">
        <f>_xll.SRS1Splines.Functions25.OneWay_Spline($D$77:$D$81,F$77:F$81,$D145)</f>
        <v>4.3715119337216999</v>
      </c>
      <c r="G145" s="32">
        <f>_xll.SRS1Splines.Functions25.OneWay_Spline($D$77:$D$81,G$77:G$81,$D145)</f>
        <v>3.9413072850598798</v>
      </c>
      <c r="H145" s="32">
        <f>_xll.SRS1Splines.Functions25.OneWay_Spline($D$77:$D$81,H$77:H$81,$D145)</f>
        <v>4.0071301823309797</v>
      </c>
      <c r="I145" s="32">
        <f>_xll.SRS1Splines.Functions25.OneWay_Spline($D$77:$D$81,I$77:I$81,$D145)</f>
        <v>6.1514371126032596</v>
      </c>
      <c r="J145" s="32">
        <f>_xll.SRS1Splines.Functions25.OneWay_Spline($D$77:$D$81,J$77:J$81,$D145)</f>
        <v>355.56175934319998</v>
      </c>
      <c r="K145" s="32">
        <f>_xll.SRS1Splines.Functions25.OneWay_Spline($D$77:$D$81,K$77:K$81,$D145)</f>
        <v>48.093819751981997</v>
      </c>
      <c r="L145" s="32">
        <f>_xll.SRS1Splines.Functions25.OneWay_Spline($D$77:$D$81,L$77:L$81,$D145)</f>
        <v>2.86983696580279</v>
      </c>
      <c r="M145" s="32">
        <f>_xll.SRS1Splines.Functions25.OneWay_Spline($D$77:$D$81,M$77:M$81,$D145)</f>
        <v>4.1299333907993603</v>
      </c>
      <c r="N145" s="32">
        <f>_xll.SRS1Splines.Functions25.OneWay_Spline(($D$83:$D$86),N$83:N$86,$D145)</f>
        <v>15.542093609662199</v>
      </c>
      <c r="P145" s="32">
        <f t="shared" si="34"/>
        <v>8.75</v>
      </c>
      <c r="Q145" s="32">
        <f>_xll.SRS1Splines.Functions25.OneWay_Spline($D$77:$D$81,Q$77:Q$81,P145)</f>
        <v>0.114068013701358</v>
      </c>
      <c r="R145" s="32">
        <f>_xll.SRS1Splines.Functions25.OneWay_Spline($D$77:$D$81,R$77:R$81,$D145)</f>
        <v>3.7657732231734502</v>
      </c>
      <c r="S145" s="32">
        <f>_xll.SRS1Splines.Functions25.OneWay_Spline($D$77:$D$81,S$77:S$81,$D145)</f>
        <v>2.6001766951255498</v>
      </c>
      <c r="T145" s="32">
        <f>_xll.SRS1Splines.Functions25.OneWay_Spline($D$77:$D$81,T$77:T$81,$D145)</f>
        <v>3.0017328201834599</v>
      </c>
      <c r="U145" s="32">
        <f>_xll.SRS1Splines.Functions25.OneWay_Spline($D$77:$D$81,U$77:U$81,$D145)</f>
        <v>4.9895688952778396</v>
      </c>
      <c r="V145" s="32">
        <f>_xll.SRS1Splines.Functions25.OneWay_Spline($D$77:$D$81,V$77:V$81,$D145)</f>
        <v>206.47780260199499</v>
      </c>
      <c r="W145" s="32">
        <f>_xll.SRS1Splines.Functions25.OneWay_Spline($D$77:$D$81,W$77:W$81,$D145)</f>
        <v>44.084126733353798</v>
      </c>
      <c r="X145" s="32">
        <f>_xll.SRS1Splines.Functions25.OneWay_Spline($D$77:$D$81,X$77:X$81,$D145)</f>
        <v>2.5996504094991799</v>
      </c>
      <c r="Y145" s="32">
        <f>_xll.SRS1Splines.Functions25.OneWay_Spline($D$77:$D$81,Y$77:Y$81,$D145)</f>
        <v>3.86165027396782</v>
      </c>
      <c r="Z145" s="32">
        <f>_xll.SRS1Splines.Functions25.OneWay_Spline($D$83:$D$86,Z$83:Z$86,$D145)</f>
        <v>6.4505204095530901</v>
      </c>
      <c r="AB145" s="32">
        <f t="shared" si="35"/>
        <v>8.75</v>
      </c>
      <c r="AC145" s="32">
        <f>_xll.SRS1Splines.Functions25.OneWay_Spline($D$77:$D$81,AC$77:AC$81,AB145)</f>
        <v>0.19600289294381601</v>
      </c>
      <c r="AD145" s="32">
        <f>_xll.SRS1Splines.Functions25.OneWay_Spline($D$77:$D$81,AD$77:AD$81,$D145)</f>
        <v>4.97725064426995</v>
      </c>
      <c r="AE145" s="32">
        <f>_xll.SRS1Splines.Functions25.OneWay_Spline($D$77:$D$81,AE$77:AE$81,$D145)</f>
        <v>5.1218665194008404</v>
      </c>
      <c r="AF145" s="32">
        <f>_xll.SRS1Splines.Functions25.OneWay_Spline($D$77:$D$81,AF$77:AF$81,$D145)</f>
        <v>5.0125275444785</v>
      </c>
      <c r="AG145" s="32">
        <f>_xll.SRS1Splines.Functions25.OneWay_Spline($D$77:$D$81,AG$77:AG$81,$D145)</f>
        <v>7.2918718804440701</v>
      </c>
      <c r="AH145" s="32">
        <f>_xll.SRS1Splines.Functions25.OneWay_Spline($D$77:$D$81,AH$77:AH$81,$D145)</f>
        <v>514.22722793337698</v>
      </c>
      <c r="AI145" s="32">
        <f>_xll.SRS1Splines.Functions25.OneWay_Spline($D$77:$D$81,AI$77:AI$81,$D145)</f>
        <v>52.103512770610301</v>
      </c>
      <c r="AJ145" s="32">
        <f>_xll.SRS1Splines.Functions25.OneWay_Spline($D$77:$D$81,AJ$77:AJ$81,$D145)</f>
        <v>3.1400235221064099</v>
      </c>
      <c r="AK145" s="32">
        <f>_xll.SRS1Splines.Functions25.OneWay_Spline($D$77:$D$81,AK$77:AK$81,$D145)</f>
        <v>4.3076938709133801</v>
      </c>
      <c r="AL145" s="32">
        <f>_xll.SRS1Splines.Functions25.OneWay_Spline($D$83:$D$86,AL$83:AL$86,$D145)</f>
        <v>24.633666809771199</v>
      </c>
      <c r="AO145" s="32">
        <v>8.75</v>
      </c>
      <c r="AP145" s="32">
        <v>6878.5717674291336</v>
      </c>
      <c r="AT145" s="32">
        <f t="shared" si="23"/>
        <v>4.776785949603565</v>
      </c>
    </row>
    <row r="146" spans="1:46">
      <c r="A146" s="43"/>
      <c r="B146" s="32">
        <v>3.257543997095742</v>
      </c>
      <c r="C146" s="96">
        <f t="shared" si="22"/>
        <v>1.0721468498096549</v>
      </c>
      <c r="D146" s="32">
        <f t="shared" si="33"/>
        <v>9</v>
      </c>
      <c r="E146" s="32">
        <f>_xll.SRS1Splines.Functions25.OneWay_Spline($D$77:$D$81,$E$77:$E$81,D146)</f>
        <v>0.148220559876279</v>
      </c>
      <c r="F146" s="32">
        <f>_xll.SRS1Splines.Functions25.OneWay_Spline($D$77:$D$81,F$77:F$81,$D146)</f>
        <v>4.1463461732924296</v>
      </c>
      <c r="G146" s="32">
        <f>_xll.SRS1Splines.Functions25.OneWay_Spline($D$77:$D$81,G$77:G$81,$D146)</f>
        <v>3.9824725984636</v>
      </c>
      <c r="H146" s="32">
        <f>_xll.SRS1Splines.Functions25.OneWay_Spline($D$77:$D$81,H$77:H$81,$D146)</f>
        <v>4.1803103248646503</v>
      </c>
      <c r="I146" s="32">
        <f>_xll.SRS1Splines.Functions25.OneWay_Spline($D$77:$D$81,I$77:I$81,$D146)</f>
        <v>6.12200735924357</v>
      </c>
      <c r="J146" s="32">
        <f>_xll.SRS1Splines.Functions25.OneWay_Spline($D$77:$D$81,J$77:J$81,$D146)</f>
        <v>354.83253522769002</v>
      </c>
      <c r="K146" s="32">
        <f>_xll.SRS1Splines.Functions25.OneWay_Spline($D$77:$D$81,K$77:K$81,$D146)</f>
        <v>48.580236740880899</v>
      </c>
      <c r="L146" s="32">
        <f>_xll.SRS1Splines.Functions25.OneWay_Spline($D$77:$D$81,L$77:L$81,$D146)</f>
        <v>2.8661763850337199</v>
      </c>
      <c r="M146" s="32">
        <f>_xll.SRS1Splines.Functions25.OneWay_Spline($D$77:$D$81,M$77:M$81,$D146)</f>
        <v>4.1323537235785599</v>
      </c>
      <c r="N146" s="32">
        <f>_xll.SRS1Splines.Functions25.OneWay_Spline(($D$83:$D$86),N$83:N$86,$D146)</f>
        <v>15.237114891026</v>
      </c>
      <c r="P146" s="32">
        <f t="shared" si="34"/>
        <v>9</v>
      </c>
      <c r="Q146" s="32">
        <f>_xll.SRS1Splines.Functions25.OneWay_Spline($D$77:$D$81,Q$77:Q$81,P146)</f>
        <v>0.107200692042138</v>
      </c>
      <c r="R146" s="32">
        <f>_xll.SRS1Splines.Functions25.OneWay_Spline($D$77:$D$81,R$77:R$81,$D146)</f>
        <v>3.6024764667175302</v>
      </c>
      <c r="S146" s="32">
        <f>_xll.SRS1Splines.Functions25.OneWay_Spline($D$77:$D$81,S$77:S$81,$D146)</f>
        <v>2.7160813326479598</v>
      </c>
      <c r="T146" s="32">
        <f>_xll.SRS1Splines.Functions25.OneWay_Spline($D$77:$D$81,T$77:T$81,$D146)</f>
        <v>3.0527815997740699</v>
      </c>
      <c r="U146" s="32">
        <f>_xll.SRS1Splines.Functions25.OneWay_Spline($D$77:$D$81,U$77:U$81,$D146)</f>
        <v>4.9289557426915396</v>
      </c>
      <c r="V146" s="32">
        <f>_xll.SRS1Splines.Functions25.OneWay_Spline($D$77:$D$81,V$77:V$81,$D146)</f>
        <v>209.02003813508099</v>
      </c>
      <c r="W146" s="32">
        <f>_xll.SRS1Splines.Functions25.OneWay_Spline($D$77:$D$81,W$77:W$81,$D146)</f>
        <v>44.585173879348297</v>
      </c>
      <c r="X146" s="32">
        <f>_xll.SRS1Splines.Functions25.OneWay_Spline($D$77:$D$81,X$77:X$81,$D146)</f>
        <v>2.5995535503938001</v>
      </c>
      <c r="Y146" s="32">
        <f>_xll.SRS1Splines.Functions25.OneWay_Spline($D$77:$D$81,Y$77:Y$81,$D146)</f>
        <v>3.8542438764182001</v>
      </c>
      <c r="Z146" s="32">
        <f>_xll.SRS1Splines.Functions25.OneWay_Spline($D$83:$D$86,Z$83:Z$86,$D146)</f>
        <v>6.9018802400076202</v>
      </c>
      <c r="AB146" s="32">
        <f t="shared" si="35"/>
        <v>9</v>
      </c>
      <c r="AC146" s="32">
        <f>_xll.SRS1Splines.Functions25.OneWay_Spline($D$77:$D$81,AC$77:AC$81,AB146)</f>
        <v>0.18924042771041999</v>
      </c>
      <c r="AD146" s="32">
        <f>_xll.SRS1Splines.Functions25.OneWay_Spline($D$77:$D$81,AD$77:AD$81,$D146)</f>
        <v>4.6902158798673401</v>
      </c>
      <c r="AE146" s="32">
        <f>_xll.SRS1Splines.Functions25.OneWay_Spline($D$77:$D$81,AE$77:AE$81,$D146)</f>
        <v>5.1087288630341101</v>
      </c>
      <c r="AF146" s="32">
        <f>_xll.SRS1Splines.Functions25.OneWay_Spline($D$77:$D$81,AF$77:AF$81,$D146)</f>
        <v>5.3078390499552199</v>
      </c>
      <c r="AG146" s="32">
        <f>_xll.SRS1Splines.Functions25.OneWay_Spline($D$77:$D$81,AG$77:AG$81,$D146)</f>
        <v>7.2963534198817603</v>
      </c>
      <c r="AH146" s="32">
        <f>_xll.SRS1Splines.Functions25.OneWay_Spline($D$77:$D$81,AH$77:AH$81,$D146)</f>
        <v>509.00707902485601</v>
      </c>
      <c r="AI146" s="32">
        <f>_xll.SRS1Splines.Functions25.OneWay_Spline($D$77:$D$81,AI$77:AI$81,$D146)</f>
        <v>52.575299602413502</v>
      </c>
      <c r="AJ146" s="32">
        <f>_xll.SRS1Splines.Functions25.OneWay_Spline($D$77:$D$81,AJ$77:AJ$81,$D146)</f>
        <v>3.1327992196736298</v>
      </c>
      <c r="AK146" s="32">
        <f>_xll.SRS1Splines.Functions25.OneWay_Spline($D$77:$D$81,AK$77:AK$81,$D146)</f>
        <v>4.3314619968763504</v>
      </c>
      <c r="AL146" s="32">
        <f>_xll.SRS1Splines.Functions25.OneWay_Spline($D$83:$D$86,AL$83:AL$86,$D146)</f>
        <v>23.5723495420443</v>
      </c>
      <c r="AO146" s="32">
        <v>9</v>
      </c>
      <c r="AP146" s="32">
        <v>6878.5717674291354</v>
      </c>
      <c r="AT146" s="32">
        <f t="shared" si="23"/>
        <v>4.7767859496035658</v>
      </c>
    </row>
    <row r="147" spans="1:46">
      <c r="B147" s="32">
        <v>3.2035334591853522</v>
      </c>
      <c r="C147" s="96">
        <f t="shared" si="22"/>
        <v>1.0543705041551446</v>
      </c>
      <c r="D147" s="32">
        <f t="shared" si="33"/>
        <v>9.25</v>
      </c>
      <c r="E147" s="32">
        <f>_xll.SRS1Splines.Functions25.OneWay_Spline($D$77:$D$81,$E$77:$E$81,D147)</f>
        <v>0.142920087195818</v>
      </c>
      <c r="F147" s="32">
        <f>_xll.SRS1Splines.Functions25.OneWay_Spline($D$77:$D$81,F$77:F$81,$D147)</f>
        <v>3.9141479496895499</v>
      </c>
      <c r="G147" s="32">
        <f>_xll.SRS1Splines.Functions25.OneWay_Spline($D$77:$D$81,G$77:G$81,$D147)</f>
        <v>4.0272175043372096</v>
      </c>
      <c r="H147" s="32">
        <f>_xll.SRS1Splines.Functions25.OneWay_Spline($D$77:$D$81,H$77:H$81,$D147)</f>
        <v>4.3685496102273298</v>
      </c>
      <c r="I147" s="32">
        <f>_xll.SRS1Splines.Functions25.OneWay_Spline($D$77:$D$81,I$77:I$81,$D147)</f>
        <v>6.0991175510749196</v>
      </c>
      <c r="J147" s="32">
        <f>_xll.SRS1Splines.Functions25.OneWay_Spline($D$77:$D$81,J$77:J$81,$D147)</f>
        <v>354.03990031952702</v>
      </c>
      <c r="K147" s="32">
        <f>_xll.SRS1Splines.Functions25.OneWay_Spline($D$77:$D$81,K$77:K$81,$D147)</f>
        <v>49.108950859249298</v>
      </c>
      <c r="L147" s="32">
        <f>_xll.SRS1Splines.Functions25.OneWay_Spline($D$77:$D$81,L$77:L$81,$D147)</f>
        <v>2.8633292666577699</v>
      </c>
      <c r="M147" s="32">
        <f>_xll.SRS1Splines.Functions25.OneWay_Spline($D$77:$D$81,M$77:M$81,$D147)</f>
        <v>4.1349845200776798</v>
      </c>
      <c r="N147" s="32">
        <f>_xll.SRS1Splines.Functions25.OneWay_Spline(($D$83:$D$86),N$83:N$86,$D147)</f>
        <v>14.917215274113399</v>
      </c>
      <c r="P147" s="32">
        <f t="shared" si="34"/>
        <v>9.25</v>
      </c>
      <c r="Q147" s="32">
        <f>_xll.SRS1Splines.Functions25.OneWay_Spline($D$77:$D$81,Q$77:Q$81,P147)</f>
        <v>0.101859441862745</v>
      </c>
      <c r="R147" s="32">
        <f>_xll.SRS1Splines.Functions25.OneWay_Spline($D$77:$D$81,R$77:R$81,$D147)</f>
        <v>3.43422318443884</v>
      </c>
      <c r="S147" s="32">
        <f>_xll.SRS1Splines.Functions25.OneWay_Spline($D$77:$D$81,S$77:S$81,$D147)</f>
        <v>2.84206463430277</v>
      </c>
      <c r="T147" s="32">
        <f>_xll.SRS1Splines.Functions25.OneWay_Spline($D$77:$D$81,T$77:T$81,$D147)</f>
        <v>3.1082694036769101</v>
      </c>
      <c r="U147" s="32">
        <f>_xll.SRS1Splines.Functions25.OneWay_Spline($D$77:$D$81,U$77:U$81,$D147)</f>
        <v>4.8818121795688603</v>
      </c>
      <c r="V147" s="32">
        <f>_xll.SRS1Splines.Functions25.OneWay_Spline($D$77:$D$81,V$77:V$81,$D147)</f>
        <v>211.54095946221699</v>
      </c>
      <c r="W147" s="32">
        <f>_xll.SRS1Splines.Functions25.OneWay_Spline($D$77:$D$81,W$77:W$81,$D147)</f>
        <v>45.129790342385903</v>
      </c>
      <c r="X147" s="32">
        <f>_xll.SRS1Splines.Functions25.OneWay_Spline($D$77:$D$81,X$77:X$81,$D147)</f>
        <v>2.5994782155340599</v>
      </c>
      <c r="Y147" s="32">
        <f>_xll.SRS1Splines.Functions25.OneWay_Spline($D$77:$D$81,Y$77:Y$81,$D147)</f>
        <v>3.8484833449907199</v>
      </c>
      <c r="Z147" s="32">
        <f>_xll.SRS1Splines.Functions25.OneWay_Spline($D$83:$D$86,Z$83:Z$86,$D147)</f>
        <v>7.3862148614241203</v>
      </c>
      <c r="AB147" s="32">
        <f t="shared" si="35"/>
        <v>9.25</v>
      </c>
      <c r="AC147" s="32">
        <f>_xll.SRS1Splines.Functions25.OneWay_Spline($D$77:$D$81,AC$77:AC$81,AB147)</f>
        <v>0.18398073252889</v>
      </c>
      <c r="AD147" s="32">
        <f>_xll.SRS1Splines.Functions25.OneWay_Spline($D$77:$D$81,AD$77:AD$81,$D147)</f>
        <v>4.3940727149402701</v>
      </c>
      <c r="AE147" s="32">
        <f>_xll.SRS1Splines.Functions25.OneWay_Spline($D$77:$D$81,AE$77:AE$81,$D147)</f>
        <v>5.0985106858599796</v>
      </c>
      <c r="AF147" s="32">
        <f>_xll.SRS1Splines.Functions25.OneWay_Spline($D$77:$D$81,AF$77:AF$81,$D147)</f>
        <v>5.62882981677775</v>
      </c>
      <c r="AG147" s="32">
        <f>_xll.SRS1Splines.Functions25.OneWay_Spline($D$77:$D$81,AG$77:AG$81,$D147)</f>
        <v>7.3012246584009901</v>
      </c>
      <c r="AH147" s="32">
        <f>_xll.SRS1Splines.Functions25.OneWay_Spline($D$77:$D$81,AH$77:AH$81,$D147)</f>
        <v>503.33300412429003</v>
      </c>
      <c r="AI147" s="32">
        <f>_xll.SRS1Splines.Functions25.OneWay_Spline($D$77:$D$81,AI$77:AI$81,$D147)</f>
        <v>53.0881113761126</v>
      </c>
      <c r="AJ147" s="32">
        <f>_xll.SRS1Splines.Functions25.OneWay_Spline($D$77:$D$81,AJ$77:AJ$81,$D147)</f>
        <v>3.1271803177814701</v>
      </c>
      <c r="AK147" s="32">
        <f>_xll.SRS1Splines.Functions25.OneWay_Spline($D$77:$D$81,AK$77:AK$81,$D147)</f>
        <v>4.3572969164012996</v>
      </c>
      <c r="AL147" s="32">
        <f>_xll.SRS1Splines.Functions25.OneWay_Spline($D$83:$D$86,AL$83:AL$86,$D147)</f>
        <v>22.448215686802602</v>
      </c>
      <c r="AO147" s="32">
        <v>9.25</v>
      </c>
      <c r="AP147" s="32">
        <v>6878.5717674291382</v>
      </c>
      <c r="AT147" s="32">
        <f t="shared" si="23"/>
        <v>4.7767859496035685</v>
      </c>
    </row>
    <row r="148" spans="1:46">
      <c r="B148" s="32">
        <v>3.1460321258634334</v>
      </c>
      <c r="C148" s="96">
        <f t="shared" si="22"/>
        <v>1.0354452422290081</v>
      </c>
      <c r="D148" s="32">
        <f t="shared" si="33"/>
        <v>9.5</v>
      </c>
      <c r="E148" s="32">
        <f>_xll.SRS1Splines.Functions25.OneWay_Spline($D$77:$D$81,$E$77:$E$81,D148)</f>
        <v>0.139134035281202</v>
      </c>
      <c r="F148" s="32">
        <f>_xll.SRS1Splines.Functions25.OneWay_Spline($D$77:$D$81,F$77:F$81,$D148)</f>
        <v>3.6751939594037002</v>
      </c>
      <c r="G148" s="32">
        <f>_xll.SRS1Splines.Functions25.OneWay_Spline($D$77:$D$81,G$77:G$81,$D148)</f>
        <v>4.0755420026806997</v>
      </c>
      <c r="H148" s="32">
        <f>_xll.SRS1Splines.Functions25.OneWay_Spline($D$77:$D$81,H$77:H$81,$D148)</f>
        <v>4.5718480384190299</v>
      </c>
      <c r="I148" s="32">
        <f>_xll.SRS1Splines.Functions25.OneWay_Spline($D$77:$D$81,I$77:I$81,$D148)</f>
        <v>6.08276768809732</v>
      </c>
      <c r="J148" s="32">
        <f>_xll.SRS1Splines.Functions25.OneWay_Spline($D$77:$D$81,J$77:J$81,$D148)</f>
        <v>353.183854618711</v>
      </c>
      <c r="K148" s="32">
        <f>_xll.SRS1Splines.Functions25.OneWay_Spline($D$77:$D$81,K$77:K$81,$D148)</f>
        <v>49.6799621070871</v>
      </c>
      <c r="L148" s="32">
        <f>_xll.SRS1Splines.Functions25.OneWay_Spline($D$77:$D$81,L$77:L$81,$D148)</f>
        <v>2.8612956106749499</v>
      </c>
      <c r="M148" s="32">
        <f>_xll.SRS1Splines.Functions25.OneWay_Spline($D$77:$D$81,M$77:M$81,$D148)</f>
        <v>4.1378257802967298</v>
      </c>
      <c r="N148" s="32">
        <f>_xll.SRS1Splines.Functions25.OneWay_Spline(($D$83:$D$86),N$83:N$86,$D148)</f>
        <v>14.5842516738449</v>
      </c>
      <c r="P148" s="32">
        <f t="shared" si="34"/>
        <v>9.5</v>
      </c>
      <c r="Q148" s="32">
        <f>_xll.SRS1Splines.Functions25.OneWay_Spline($D$77:$D$81,Q$77:Q$81,P148)</f>
        <v>9.8044263163178505E-2</v>
      </c>
      <c r="R148" s="32">
        <f>_xll.SRS1Splines.Functions25.OneWay_Spline($D$77:$D$81,R$77:R$81,$D148)</f>
        <v>3.2615576441631098</v>
      </c>
      <c r="S148" s="32">
        <f>_xll.SRS1Splines.Functions25.OneWay_Spline($D$77:$D$81,S$77:S$81,$D148)</f>
        <v>2.9781266000899498</v>
      </c>
      <c r="T148" s="32">
        <f>_xll.SRS1Splines.Functions25.OneWay_Spline($D$77:$D$81,T$77:T$81,$D148)</f>
        <v>3.1681962318919799</v>
      </c>
      <c r="U148" s="32">
        <f>_xll.SRS1Splines.Functions25.OneWay_Spline($D$77:$D$81,U$77:U$81,$D148)</f>
        <v>4.8481382059097999</v>
      </c>
      <c r="V148" s="32">
        <f>_xll.SRS1Splines.Functions25.OneWay_Spline($D$77:$D$81,V$77:V$81,$D148)</f>
        <v>214.04056658340201</v>
      </c>
      <c r="W148" s="32">
        <f>_xll.SRS1Splines.Functions25.OneWay_Spline($D$77:$D$81,W$77:W$81,$D148)</f>
        <v>45.717976122466503</v>
      </c>
      <c r="X148" s="32">
        <f>_xll.SRS1Splines.Functions25.OneWay_Spline($D$77:$D$81,X$77:X$81,$D148)</f>
        <v>2.5994244049199602</v>
      </c>
      <c r="Y148" s="32">
        <f>_xll.SRS1Splines.Functions25.OneWay_Spline($D$77:$D$81,Y$77:Y$81,$D148)</f>
        <v>3.8443686796853802</v>
      </c>
      <c r="Z148" s="32">
        <f>_xll.SRS1Splines.Functions25.OneWay_Spline($D$83:$D$86,Z$83:Z$86,$D148)</f>
        <v>7.9025198691474898</v>
      </c>
      <c r="AB148" s="32">
        <f t="shared" si="35"/>
        <v>9.5</v>
      </c>
      <c r="AC148" s="32">
        <f>_xll.SRS1Splines.Functions25.OneWay_Spline($D$77:$D$81,AC$77:AC$81,AB148)</f>
        <v>0.180223807399226</v>
      </c>
      <c r="AD148" s="32">
        <f>_xll.SRS1Splines.Functions25.OneWay_Spline($D$77:$D$81,AD$77:AD$81,$D148)</f>
        <v>4.0888302746443097</v>
      </c>
      <c r="AE148" s="32">
        <f>_xll.SRS1Splines.Functions25.OneWay_Spline($D$77:$D$81,AE$77:AE$81,$D148)</f>
        <v>5.0912119878784701</v>
      </c>
      <c r="AF148" s="32">
        <f>_xll.SRS1Splines.Functions25.OneWay_Spline($D$77:$D$81,AF$77:AF$81,$D148)</f>
        <v>5.9754998449460697</v>
      </c>
      <c r="AG148" s="32">
        <f>_xll.SRS1Splines.Functions25.OneWay_Spline($D$77:$D$81,AG$77:AG$81,$D148)</f>
        <v>7.3064855960017603</v>
      </c>
      <c r="AH148" s="32">
        <f>_xll.SRS1Splines.Functions25.OneWay_Spline($D$77:$D$81,AH$77:AH$81,$D148)</f>
        <v>497.20500323167897</v>
      </c>
      <c r="AI148" s="32">
        <f>_xll.SRS1Splines.Functions25.OneWay_Spline($D$77:$D$81,AI$77:AI$81,$D148)</f>
        <v>53.641948091707597</v>
      </c>
      <c r="AJ148" s="32">
        <f>_xll.SRS1Splines.Functions25.OneWay_Spline($D$77:$D$81,AJ$77:AJ$81,$D148)</f>
        <v>3.1231668164299302</v>
      </c>
      <c r="AK148" s="32">
        <f>_xll.SRS1Splines.Functions25.OneWay_Spline($D$77:$D$81,AK$77:AK$81,$D148)</f>
        <v>4.3851986294882597</v>
      </c>
      <c r="AL148" s="32">
        <f>_xll.SRS1Splines.Functions25.OneWay_Spline($D$83:$D$86,AL$83:AL$86,$D148)</f>
        <v>21.265983478542299</v>
      </c>
      <c r="AO148" s="32">
        <v>9.5</v>
      </c>
      <c r="AP148" s="32">
        <v>6878.5717674291354</v>
      </c>
      <c r="AT148" s="32">
        <f t="shared" si="23"/>
        <v>4.7767859496035658</v>
      </c>
    </row>
    <row r="149" spans="1:46">
      <c r="B149" s="32">
        <v>3.0917159370153362</v>
      </c>
      <c r="C149" s="96">
        <f t="shared" si="22"/>
        <v>1.0175682984888552</v>
      </c>
      <c r="D149" s="32">
        <f t="shared" si="33"/>
        <v>9.75</v>
      </c>
      <c r="E149" s="32">
        <f>_xll.SRS1Splines.Functions25.OneWay_Spline($D$77:$D$81,$E$77:$E$81,D149)</f>
        <v>0.136862404132433</v>
      </c>
      <c r="F149" s="32">
        <f>_xll.SRS1Splines.Functions25.OneWay_Spline($D$77:$D$81,F$77:F$81,$D149)</f>
        <v>3.4297608989255499</v>
      </c>
      <c r="G149" s="32">
        <f>_xll.SRS1Splines.Functions25.OneWay_Spline($D$77:$D$81,G$77:G$81,$D149)</f>
        <v>4.1274460934940898</v>
      </c>
      <c r="H149" s="32">
        <f>_xll.SRS1Splines.Functions25.OneWay_Spline($D$77:$D$81,H$77:H$81,$D149)</f>
        <v>4.7902056094397398</v>
      </c>
      <c r="I149" s="32">
        <f>_xll.SRS1Splines.Functions25.OneWay_Spline($D$77:$D$81,I$77:I$81,$D149)</f>
        <v>6.0729577703107598</v>
      </c>
      <c r="J149" s="32">
        <f>_xll.SRS1Splines.Functions25.OneWay_Spline($D$77:$D$81,J$77:J$81,$D149)</f>
        <v>352.264398125242</v>
      </c>
      <c r="K149" s="32">
        <f>_xll.SRS1Splines.Functions25.OneWay_Spline($D$77:$D$81,K$77:K$81,$D149)</f>
        <v>50.293270484394299</v>
      </c>
      <c r="L149" s="32">
        <f>_xll.SRS1Splines.Functions25.OneWay_Spline($D$77:$D$81,L$77:L$81,$D149)</f>
        <v>2.86007541708525</v>
      </c>
      <c r="M149" s="32">
        <f>_xll.SRS1Splines.Functions25.OneWay_Spline($D$77:$D$81,M$77:M$81,$D149)</f>
        <v>4.1408775042357204</v>
      </c>
      <c r="N149" s="32">
        <f>_xll.SRS1Splines.Functions25.OneWay_Spline(($D$83:$D$86),N$83:N$86,$D149)</f>
        <v>14.2400810051411</v>
      </c>
      <c r="P149" s="32">
        <f t="shared" si="34"/>
        <v>9.75</v>
      </c>
      <c r="Q149" s="32">
        <f>_xll.SRS1Splines.Functions25.OneWay_Spline($D$77:$D$81,Q$77:Q$81,P149)</f>
        <v>9.57551559434386E-2</v>
      </c>
      <c r="R149" s="32">
        <f>_xll.SRS1Splines.Functions25.OneWay_Spline($D$77:$D$81,R$77:R$81,$D149)</f>
        <v>3.0850241137160701</v>
      </c>
      <c r="S149" s="32">
        <f>_xll.SRS1Splines.Functions25.OneWay_Spline($D$77:$D$81,S$77:S$81,$D149)</f>
        <v>3.12426723000952</v>
      </c>
      <c r="T149" s="32">
        <f>_xll.SRS1Splines.Functions25.OneWay_Spline($D$77:$D$81,T$77:T$81,$D149)</f>
        <v>3.23256208441927</v>
      </c>
      <c r="U149" s="32">
        <f>_xll.SRS1Splines.Functions25.OneWay_Spline($D$77:$D$81,U$77:U$81,$D149)</f>
        <v>4.8279338217143701</v>
      </c>
      <c r="V149" s="32">
        <f>_xll.SRS1Splines.Functions25.OneWay_Spline($D$77:$D$81,V$77:V$81,$D149)</f>
        <v>216.518859498636</v>
      </c>
      <c r="W149" s="32">
        <f>_xll.SRS1Splines.Functions25.OneWay_Spline($D$77:$D$81,W$77:W$81,$D149)</f>
        <v>46.349731219590097</v>
      </c>
      <c r="X149" s="32">
        <f>_xll.SRS1Splines.Functions25.OneWay_Spline($D$77:$D$81,X$77:X$81,$D149)</f>
        <v>2.5993921185515001</v>
      </c>
      <c r="Y149" s="32">
        <f>_xll.SRS1Splines.Functions25.OneWay_Spline($D$77:$D$81,Y$77:Y$81,$D149)</f>
        <v>3.84189988050217</v>
      </c>
      <c r="Z149" s="32">
        <f>_xll.SRS1Splines.Functions25.OneWay_Spline($D$83:$D$86,Z$83:Z$86,$D149)</f>
        <v>8.4497908585226202</v>
      </c>
      <c r="AB149" s="32">
        <f t="shared" si="35"/>
        <v>9.75</v>
      </c>
      <c r="AC149" s="32">
        <f>_xll.SRS1Splines.Functions25.OneWay_Spline($D$77:$D$81,AC$77:AC$81,AB149)</f>
        <v>0.177969652321428</v>
      </c>
      <c r="AD149" s="32">
        <f>_xll.SRS1Splines.Functions25.OneWay_Spline($D$77:$D$81,AD$77:AD$81,$D149)</f>
        <v>3.7744976841350399</v>
      </c>
      <c r="AE149" s="32">
        <f>_xll.SRS1Splines.Functions25.OneWay_Spline($D$77:$D$81,AE$77:AE$81,$D149)</f>
        <v>5.0868327690895603</v>
      </c>
      <c r="AF149" s="32">
        <f>_xll.SRS1Splines.Functions25.OneWay_Spline($D$77:$D$81,AF$77:AF$81,$D149)</f>
        <v>6.3478491344602004</v>
      </c>
      <c r="AG149" s="32">
        <f>_xll.SRS1Splines.Functions25.OneWay_Spline($D$77:$D$81,AG$77:AG$81,$D149)</f>
        <v>7.31213623268407</v>
      </c>
      <c r="AH149" s="32">
        <f>_xll.SRS1Splines.Functions25.OneWay_Spline($D$77:$D$81,AH$77:AH$81,$D149)</f>
        <v>490.62307634702199</v>
      </c>
      <c r="AI149" s="32">
        <f>_xll.SRS1Splines.Functions25.OneWay_Spline($D$77:$D$81,AI$77:AI$81,$D149)</f>
        <v>54.236809749198599</v>
      </c>
      <c r="AJ149" s="32">
        <f>_xll.SRS1Splines.Functions25.OneWay_Spline($D$77:$D$81,AJ$77:AJ$81,$D149)</f>
        <v>3.1207587156190102</v>
      </c>
      <c r="AK149" s="32">
        <f>_xll.SRS1Splines.Functions25.OneWay_Spline($D$77:$D$81,AK$77:AK$81,$D149)</f>
        <v>4.4151671361372102</v>
      </c>
      <c r="AL149" s="32">
        <f>_xll.SRS1Splines.Functions25.OneWay_Spline($D$83:$D$86,AL$83:AL$86,$D149)</f>
        <v>20.030371151759599</v>
      </c>
      <c r="AO149" s="32">
        <v>9.75</v>
      </c>
      <c r="AP149" s="32">
        <v>6878.5717674291373</v>
      </c>
      <c r="AT149" s="32">
        <f t="shared" si="23"/>
        <v>4.7767859496035676</v>
      </c>
    </row>
    <row r="150" spans="1:46">
      <c r="A150" s="48" t="s">
        <v>32</v>
      </c>
      <c r="B150" s="32">
        <v>3.038337516613582</v>
      </c>
      <c r="C150" s="96">
        <f t="shared" si="22"/>
        <v>1</v>
      </c>
      <c r="D150" s="32">
        <f t="shared" si="33"/>
        <v>10</v>
      </c>
      <c r="E150" s="32">
        <f>_xll.SRS1Splines.Functions25.OneWay_Spline($D$77:$D$81,$E$77:$E$81,D150)</f>
        <v>0.13610519374951</v>
      </c>
      <c r="F150" s="32">
        <f>_xll.SRS1Splines.Functions25.OneWay_Spline($D$77:$D$81,F$77:F$81,$D150)</f>
        <v>3.17812546474575</v>
      </c>
      <c r="G150" s="32">
        <f>_xll.SRS1Splines.Functions25.OneWay_Spline($D$77:$D$81,G$77:G$81,$D150)</f>
        <v>4.1829297767773603</v>
      </c>
      <c r="H150" s="32">
        <f>_xll.SRS1Splines.Functions25.OneWay_Spline($D$77:$D$81,H$77:H$81,$D150)</f>
        <v>5.0236223232894597</v>
      </c>
      <c r="I150" s="32">
        <f>_xll.SRS1Splines.Functions25.OneWay_Spline($D$77:$D$81,I$77:I$81,$D150)</f>
        <v>6.0696877977152299</v>
      </c>
      <c r="J150" s="32">
        <f>_xll.SRS1Splines.Functions25.OneWay_Spline($D$77:$D$81,J$77:J$81,$D150)</f>
        <v>351.28153083912002</v>
      </c>
      <c r="K150" s="32">
        <f>_xll.SRS1Splines.Functions25.OneWay_Spline($D$77:$D$81,K$77:K$81,$D150)</f>
        <v>50.9488759911711</v>
      </c>
      <c r="L150" s="32">
        <f>_xll.SRS1Splines.Functions25.OneWay_Spline($D$77:$D$81,L$77:L$81,$D150)</f>
        <v>2.8596686858886899</v>
      </c>
      <c r="M150" s="32">
        <f>_xll.SRS1Splines.Functions25.OneWay_Spline($D$77:$D$81,M$77:M$81,$D150)</f>
        <v>4.1441396918946296</v>
      </c>
      <c r="N150" s="32">
        <f>_xll.SRS1Splines.Functions25.OneWay_Spline(($D$83:$D$86),N$83:N$86,$D150)</f>
        <v>13.8865601829225</v>
      </c>
      <c r="P150" s="32">
        <f t="shared" si="34"/>
        <v>10</v>
      </c>
      <c r="Q150" s="32">
        <f>_xll.SRS1Splines.Functions25.OneWay_Spline($D$77:$D$81,Q$77:Q$81,P150)</f>
        <v>9.4992120203525293E-2</v>
      </c>
      <c r="R150" s="32">
        <f>_xll.SRS1Splines.Functions25.OneWay_Spline($D$77:$D$81,R$77:R$81,$D150)</f>
        <v>2.9051668609234498</v>
      </c>
      <c r="S150" s="32">
        <f>_xll.SRS1Splines.Functions25.OneWay_Spline($D$77:$D$81,S$77:S$81,$D150)</f>
        <v>3.28048652406147</v>
      </c>
      <c r="T150" s="32">
        <f>_xll.SRS1Splines.Functions25.OneWay_Spline($D$77:$D$81,T$77:T$81,$D150)</f>
        <v>3.3013669612587999</v>
      </c>
      <c r="U150" s="32">
        <f>_xll.SRS1Splines.Functions25.OneWay_Spline($D$77:$D$81,U$77:U$81,$D150)</f>
        <v>4.8211990269825602</v>
      </c>
      <c r="V150" s="32">
        <f>_xll.SRS1Splines.Functions25.OneWay_Spline($D$77:$D$81,V$77:V$81,$D150)</f>
        <v>218.97583820791999</v>
      </c>
      <c r="W150" s="32">
        <f>_xll.SRS1Splines.Functions25.OneWay_Spline($D$77:$D$81,W$77:W$81,$D150)</f>
        <v>47.025055633756701</v>
      </c>
      <c r="X150" s="32">
        <f>_xll.SRS1Splines.Functions25.OneWay_Spline($D$77:$D$81,X$77:X$81,$D150)</f>
        <v>2.5993813564286801</v>
      </c>
      <c r="Y150" s="32">
        <f>_xll.SRS1Splines.Functions25.OneWay_Spline($D$77:$D$81,Y$77:Y$81,$D150)</f>
        <v>3.8410769474411102</v>
      </c>
      <c r="Z150" s="32">
        <f>_xll.SRS1Splines.Functions25.OneWay_Spline($D$83:$D$86,Z$83:Z$86,$D150)</f>
        <v>9.0270234248944003</v>
      </c>
      <c r="AB150" s="32">
        <f t="shared" si="35"/>
        <v>10</v>
      </c>
      <c r="AC150" s="32">
        <f>_xll.SRS1Splines.Functions25.OneWay_Spline($D$77:$D$81,AC$77:AC$81,AB150)</f>
        <v>0.177218267295495</v>
      </c>
      <c r="AD150" s="32">
        <f>_xll.SRS1Splines.Functions25.OneWay_Spline($D$77:$D$81,AD$77:AD$81,$D150)</f>
        <v>3.4510840685680502</v>
      </c>
      <c r="AE150" s="32">
        <f>_xll.SRS1Splines.Functions25.OneWay_Spline($D$77:$D$81,AE$77:AE$81,$D150)</f>
        <v>5.0853730294932502</v>
      </c>
      <c r="AF150" s="32">
        <f>_xll.SRS1Splines.Functions25.OneWay_Spline($D$77:$D$81,AF$77:AF$81,$D150)</f>
        <v>6.7458776853201297</v>
      </c>
      <c r="AG150" s="32">
        <f>_xll.SRS1Splines.Functions25.OneWay_Spline($D$77:$D$81,AG$77:AG$81,$D150)</f>
        <v>7.3181765684479103</v>
      </c>
      <c r="AH150" s="32">
        <f>_xll.SRS1Splines.Functions25.OneWay_Spline($D$77:$D$81,AH$77:AH$81,$D150)</f>
        <v>483.58722347032</v>
      </c>
      <c r="AI150" s="32">
        <f>_xll.SRS1Splines.Functions25.OneWay_Spline($D$77:$D$81,AI$77:AI$81,$D150)</f>
        <v>54.872696348585499</v>
      </c>
      <c r="AJ150" s="32">
        <f>_xll.SRS1Splines.Functions25.OneWay_Spline($D$77:$D$81,AJ$77:AJ$81,$D150)</f>
        <v>3.1199560153486998</v>
      </c>
      <c r="AK150" s="32">
        <f>_xll.SRS1Splines.Functions25.OneWay_Spline($D$77:$D$81,AK$77:AK$81,$D150)</f>
        <v>4.4472024363481601</v>
      </c>
      <c r="AL150" s="32">
        <f>_xll.SRS1Splines.Functions25.OneWay_Spline($D$83:$D$86,AL$83:AL$86,$D150)</f>
        <v>18.746096940950601</v>
      </c>
      <c r="AO150" s="32">
        <v>10</v>
      </c>
      <c r="AP150" s="32">
        <v>6878.5717674291363</v>
      </c>
      <c r="AT150" s="32">
        <f t="shared" si="23"/>
        <v>4.7767859496035667</v>
      </c>
    </row>
    <row r="151" spans="1:46" s="46" customFormat="1">
      <c r="A151" s="48" t="s">
        <v>37</v>
      </c>
      <c r="B151" s="49">
        <v>2.9858806734771233</v>
      </c>
      <c r="C151" s="46">
        <f>B151/$B$150</f>
        <v>0.98273501780179928</v>
      </c>
      <c r="D151" s="46">
        <f t="shared" si="33"/>
        <v>10.25</v>
      </c>
      <c r="E151" s="46">
        <f>E$150*$C151*(2^(-($D151-$D$151)/$E$90))</f>
        <v>0.13375534000234204</v>
      </c>
      <c r="F151" s="46">
        <f t="shared" ref="F151:N151" si="36">F$150*$C151*(2^(-($D151-$D$151)/$E$90))</f>
        <v>3.1232551851732664</v>
      </c>
      <c r="G151" s="46">
        <f t="shared" si="36"/>
        <v>4.1107115686449758</v>
      </c>
      <c r="H151" s="46">
        <f t="shared" si="36"/>
        <v>4.9368895733073836</v>
      </c>
      <c r="I151" s="46">
        <f t="shared" si="36"/>
        <v>5.9648947459390405</v>
      </c>
      <c r="J151" s="46">
        <f t="shared" si="36"/>
        <v>345.21666146262589</v>
      </c>
      <c r="K151" s="46">
        <f t="shared" si="36"/>
        <v>50.069244554165195</v>
      </c>
      <c r="L151" s="46">
        <f t="shared" si="36"/>
        <v>2.8102965569340697</v>
      </c>
      <c r="M151" s="46">
        <f t="shared" si="36"/>
        <v>4.0725911938872121</v>
      </c>
      <c r="N151" s="46">
        <f t="shared" si="36"/>
        <v>13.646808968570101</v>
      </c>
      <c r="P151" s="46">
        <f t="shared" si="34"/>
        <v>10.25</v>
      </c>
      <c r="Q151" s="46">
        <f>Q$150*$C151*(2^(-($D151-$D$151)/$E$90))</f>
        <v>9.335208293924209E-2</v>
      </c>
      <c r="R151" s="46">
        <f t="shared" ref="R151:Z151" si="37">R$150*$C151*(2^(-($D151-$D$151)/$E$90))</f>
        <v>2.8550092067868036</v>
      </c>
      <c r="S151" s="46">
        <f t="shared" si="37"/>
        <v>3.2238489826221115</v>
      </c>
      <c r="T151" s="46">
        <f t="shared" si="37"/>
        <v>3.2443689194429388</v>
      </c>
      <c r="U151" s="46">
        <f t="shared" si="37"/>
        <v>4.7379611116077234</v>
      </c>
      <c r="V151" s="46">
        <f t="shared" si="37"/>
        <v>215.19522425942418</v>
      </c>
      <c r="W151" s="46">
        <f t="shared" si="37"/>
        <v>46.213168885370493</v>
      </c>
      <c r="X151" s="46">
        <f t="shared" si="37"/>
        <v>2.554503083583604</v>
      </c>
      <c r="Y151" s="46">
        <f t="shared" si="37"/>
        <v>3.7747608223216202</v>
      </c>
      <c r="Z151" s="46">
        <f t="shared" si="37"/>
        <v>8.871172026160858</v>
      </c>
      <c r="AB151" s="46">
        <f t="shared" si="35"/>
        <v>10.25</v>
      </c>
      <c r="AC151" s="46">
        <f>AC$150*$C151*(2^(-($D151-$D$151)/$E$90))</f>
        <v>0.17415859706544232</v>
      </c>
      <c r="AD151" s="46">
        <f t="shared" ref="AD151:AL151" si="38">AD$150*$C151*(2^(-($D151-$D$151)/$E$90))</f>
        <v>3.3915011635597287</v>
      </c>
      <c r="AE151" s="46">
        <f t="shared" si="38"/>
        <v>4.9975741546678396</v>
      </c>
      <c r="AF151" s="46">
        <f t="shared" si="38"/>
        <v>6.6294102271718378</v>
      </c>
      <c r="AG151" s="46">
        <f t="shared" si="38"/>
        <v>7.1918283802703673</v>
      </c>
      <c r="AH151" s="46">
        <f t="shared" si="38"/>
        <v>475.23809866582764</v>
      </c>
      <c r="AI151" s="46">
        <f t="shared" si="38"/>
        <v>53.925320222959897</v>
      </c>
      <c r="AJ151" s="46">
        <f t="shared" si="38"/>
        <v>3.0660900302845353</v>
      </c>
      <c r="AK151" s="46">
        <f t="shared" si="38"/>
        <v>4.3704215654528147</v>
      </c>
      <c r="AL151" s="46">
        <f t="shared" si="38"/>
        <v>18.422445910979345</v>
      </c>
      <c r="AO151" s="46">
        <v>10.25</v>
      </c>
      <c r="AP151" s="46">
        <v>6878.5717674291354</v>
      </c>
      <c r="AT151" s="46">
        <f t="shared" si="23"/>
        <v>4.7767859496035658</v>
      </c>
    </row>
    <row r="152" spans="1:46" s="46" customFormat="1">
      <c r="A152" s="48" t="s">
        <v>38</v>
      </c>
      <c r="B152" s="49">
        <v>2.9343294969232629</v>
      </c>
      <c r="C152" s="46">
        <f t="shared" ref="C152:C183" si="39">B152/$B$150</f>
        <v>0.96576811525329076</v>
      </c>
      <c r="D152" s="46">
        <f t="shared" si="33"/>
        <v>10.5</v>
      </c>
      <c r="E152" s="46">
        <f t="shared" ref="E152:N177" si="40">E$150*$C152*(2^(-($D152-$D$151)/$E$90))</f>
        <v>0.13144605416586169</v>
      </c>
      <c r="F152" s="46">
        <f t="shared" si="40"/>
        <v>3.0693321869385177</v>
      </c>
      <c r="G152" s="46">
        <f t="shared" si="40"/>
        <v>4.0397401367517771</v>
      </c>
      <c r="H152" s="46">
        <f t="shared" si="40"/>
        <v>4.8516541788348588</v>
      </c>
      <c r="I152" s="46">
        <f t="shared" si="40"/>
        <v>5.8619108429961599</v>
      </c>
      <c r="J152" s="46">
        <f t="shared" si="40"/>
        <v>339.25649608292059</v>
      </c>
      <c r="K152" s="46">
        <f t="shared" si="40"/>
        <v>49.204799087612756</v>
      </c>
      <c r="L152" s="46">
        <f t="shared" si="40"/>
        <v>2.7617767891616296</v>
      </c>
      <c r="M152" s="46">
        <f t="shared" si="40"/>
        <v>4.0022779102332375</v>
      </c>
      <c r="N152" s="46">
        <f t="shared" si="40"/>
        <v>13.411196822814123</v>
      </c>
      <c r="P152" s="46">
        <f t="shared" si="34"/>
        <v>10.5</v>
      </c>
      <c r="Q152" s="46">
        <f t="shared" ref="Q152:Z177" si="41">Q$150*$C152*(2^(-($D152-$D$151)/$E$90))</f>
        <v>9.1740359303133387E-2</v>
      </c>
      <c r="R152" s="46">
        <f t="shared" si="41"/>
        <v>2.8057174751509799</v>
      </c>
      <c r="S152" s="46">
        <f t="shared" si="41"/>
        <v>3.1681892325561289</v>
      </c>
      <c r="T152" s="46">
        <f t="shared" si="41"/>
        <v>3.1883548926844147</v>
      </c>
      <c r="U152" s="46">
        <f t="shared" si="41"/>
        <v>4.6561602168648379</v>
      </c>
      <c r="V152" s="46">
        <f t="shared" si="41"/>
        <v>211.47987888740539</v>
      </c>
      <c r="W152" s="46">
        <f t="shared" si="41"/>
        <v>45.415298562107196</v>
      </c>
      <c r="X152" s="46">
        <f t="shared" si="41"/>
        <v>2.5103995899207585</v>
      </c>
      <c r="Y152" s="46">
        <f t="shared" si="41"/>
        <v>3.7095895797907752</v>
      </c>
      <c r="Z152" s="46">
        <f t="shared" si="41"/>
        <v>8.718011248335948</v>
      </c>
      <c r="AB152" s="46">
        <f t="shared" si="35"/>
        <v>10.5</v>
      </c>
      <c r="AC152" s="46">
        <f t="shared" ref="AC152:AL177" si="42">AC$150*$C152*(2^(-($D152-$D$151)/$E$90))</f>
        <v>0.17115174902859029</v>
      </c>
      <c r="AD152" s="46">
        <f t="shared" si="42"/>
        <v>3.3329468987260555</v>
      </c>
      <c r="AE152" s="46">
        <f t="shared" si="42"/>
        <v>4.9112910409474253</v>
      </c>
      <c r="AF152" s="46">
        <f t="shared" si="42"/>
        <v>6.5149534649853127</v>
      </c>
      <c r="AG152" s="46">
        <f t="shared" si="42"/>
        <v>7.0676614691274917</v>
      </c>
      <c r="AH152" s="46">
        <f t="shared" si="42"/>
        <v>467.03311327843574</v>
      </c>
      <c r="AI152" s="46">
        <f t="shared" si="42"/>
        <v>52.994299613118315</v>
      </c>
      <c r="AJ152" s="46">
        <f t="shared" si="42"/>
        <v>3.0131539884025011</v>
      </c>
      <c r="AK152" s="46">
        <f t="shared" si="42"/>
        <v>4.2949662406757119</v>
      </c>
      <c r="AL152" s="46">
        <f t="shared" si="42"/>
        <v>18.104382397292298</v>
      </c>
      <c r="AO152" s="46">
        <v>10.5</v>
      </c>
      <c r="AP152" s="46">
        <v>6878.5717674291363</v>
      </c>
      <c r="AT152" s="46">
        <f t="shared" si="23"/>
        <v>4.7767859496035667</v>
      </c>
    </row>
    <row r="153" spans="1:46" s="46" customFormat="1">
      <c r="B153" s="49">
        <v>2.8836683505124281</v>
      </c>
      <c r="C153" s="46">
        <f t="shared" si="39"/>
        <v>0.94909414597442665</v>
      </c>
      <c r="D153" s="46">
        <f t="shared" si="33"/>
        <v>10.75</v>
      </c>
      <c r="E153" s="46">
        <f t="shared" si="40"/>
        <v>0.12917663814745386</v>
      </c>
      <c r="F153" s="46">
        <f t="shared" si="40"/>
        <v>3.0163401692240592</v>
      </c>
      <c r="G153" s="46">
        <f t="shared" si="40"/>
        <v>3.9699940265719968</v>
      </c>
      <c r="H153" s="46">
        <f t="shared" si="40"/>
        <v>4.7678903733779832</v>
      </c>
      <c r="I153" s="46">
        <f t="shared" si="40"/>
        <v>5.7607049570531119</v>
      </c>
      <c r="J153" s="46">
        <f t="shared" si="40"/>
        <v>333.39923295360671</v>
      </c>
      <c r="K153" s="46">
        <f t="shared" si="40"/>
        <v>48.35527827133123</v>
      </c>
      <c r="L153" s="46">
        <f t="shared" si="40"/>
        <v>2.7140947151399804</v>
      </c>
      <c r="M153" s="46">
        <f t="shared" si="40"/>
        <v>3.9331785853638723</v>
      </c>
      <c r="N153" s="46">
        <f t="shared" si="40"/>
        <v>13.179652520561351</v>
      </c>
      <c r="P153" s="46">
        <f t="shared" si="34"/>
        <v>10.75</v>
      </c>
      <c r="Q153" s="46">
        <f t="shared" si="41"/>
        <v>9.0156462074279992E-2</v>
      </c>
      <c r="R153" s="46">
        <f t="shared" si="41"/>
        <v>2.7572767652214152</v>
      </c>
      <c r="S153" s="46">
        <f t="shared" si="41"/>
        <v>3.1134904480293781</v>
      </c>
      <c r="T153" s="46">
        <f t="shared" si="41"/>
        <v>3.1333079480519284</v>
      </c>
      <c r="U153" s="46">
        <f t="shared" si="41"/>
        <v>4.5757716145025871</v>
      </c>
      <c r="V153" s="46">
        <f t="shared" si="41"/>
        <v>207.8286789501868</v>
      </c>
      <c r="W153" s="46">
        <f t="shared" si="41"/>
        <v>44.631203469320553</v>
      </c>
      <c r="X153" s="46">
        <f t="shared" si="41"/>
        <v>2.4670575430398243</v>
      </c>
      <c r="Y153" s="46">
        <f t="shared" si="41"/>
        <v>3.6455435187087653</v>
      </c>
      <c r="Z153" s="46">
        <f t="shared" si="41"/>
        <v>8.5674947912145463</v>
      </c>
      <c r="AB153" s="46">
        <f t="shared" si="35"/>
        <v>10.75</v>
      </c>
      <c r="AC153" s="46">
        <f t="shared" si="42"/>
        <v>0.16819681422062802</v>
      </c>
      <c r="AD153" s="46">
        <f t="shared" si="42"/>
        <v>3.2754035732267037</v>
      </c>
      <c r="AE153" s="46">
        <f t="shared" si="42"/>
        <v>4.826497605114616</v>
      </c>
      <c r="AF153" s="46">
        <f t="shared" si="42"/>
        <v>6.4024727987040482</v>
      </c>
      <c r="AG153" s="46">
        <f t="shared" si="42"/>
        <v>6.9456382996036456</v>
      </c>
      <c r="AH153" s="46">
        <f t="shared" si="42"/>
        <v>458.9697869570266</v>
      </c>
      <c r="AI153" s="46">
        <f t="shared" si="42"/>
        <v>52.07935307334192</v>
      </c>
      <c r="AJ153" s="46">
        <f t="shared" si="42"/>
        <v>2.9611318872401364</v>
      </c>
      <c r="AK153" s="46">
        <f t="shared" si="42"/>
        <v>4.2208136520189896</v>
      </c>
      <c r="AL153" s="46">
        <f t="shared" si="42"/>
        <v>17.791810249908153</v>
      </c>
      <c r="AO153" s="46">
        <v>10.75</v>
      </c>
      <c r="AP153" s="46">
        <v>6878.5717674291345</v>
      </c>
      <c r="AT153" s="46">
        <f t="shared" si="23"/>
        <v>4.7767859496035658</v>
      </c>
    </row>
    <row r="154" spans="1:46" s="46" customFormat="1">
      <c r="A154" s="46" t="s">
        <v>78</v>
      </c>
      <c r="B154" s="49">
        <v>2.8338818678880977</v>
      </c>
      <c r="C154" s="46">
        <f t="shared" si="39"/>
        <v>0.93270805247688116</v>
      </c>
      <c r="D154" s="46">
        <f t="shared" si="33"/>
        <v>11</v>
      </c>
      <c r="E154" s="46">
        <f t="shared" si="40"/>
        <v>0.12694640359465326</v>
      </c>
      <c r="F154" s="46">
        <f t="shared" si="40"/>
        <v>2.9642630586498933</v>
      </c>
      <c r="G154" s="46">
        <f t="shared" si="40"/>
        <v>3.9014520829245232</v>
      </c>
      <c r="H154" s="46">
        <f t="shared" si="40"/>
        <v>4.6855727499503246</v>
      </c>
      <c r="I154" s="46">
        <f t="shared" si="40"/>
        <v>5.661246390643881</v>
      </c>
      <c r="J154" s="46">
        <f t="shared" si="40"/>
        <v>327.64309546718607</v>
      </c>
      <c r="K154" s="46">
        <f t="shared" si="40"/>
        <v>47.520424431212639</v>
      </c>
      <c r="L154" s="46">
        <f t="shared" si="40"/>
        <v>2.6672358720853313</v>
      </c>
      <c r="M154" s="46">
        <f t="shared" si="40"/>
        <v>3.8652722602789842</v>
      </c>
      <c r="N154" s="46">
        <f t="shared" si="40"/>
        <v>12.952105830487957</v>
      </c>
      <c r="P154" s="46">
        <f t="shared" si="34"/>
        <v>11</v>
      </c>
      <c r="Q154" s="46">
        <f t="shared" si="41"/>
        <v>8.8599910829721365E-2</v>
      </c>
      <c r="R154" s="46">
        <f t="shared" si="41"/>
        <v>2.7096723841071482</v>
      </c>
      <c r="S154" s="46">
        <f t="shared" si="41"/>
        <v>3.0597360379704668</v>
      </c>
      <c r="T154" s="46">
        <f t="shared" si="41"/>
        <v>3.079211388871208</v>
      </c>
      <c r="U154" s="46">
        <f t="shared" si="41"/>
        <v>4.4967709212910254</v>
      </c>
      <c r="V154" s="46">
        <f t="shared" si="41"/>
        <v>204.24051697674599</v>
      </c>
      <c r="W154" s="46">
        <f t="shared" si="41"/>
        <v>43.860645777636918</v>
      </c>
      <c r="X154" s="46">
        <f t="shared" si="41"/>
        <v>2.4244637965610361</v>
      </c>
      <c r="Y154" s="46">
        <f t="shared" si="41"/>
        <v>3.5826032128162875</v>
      </c>
      <c r="Z154" s="46">
        <f t="shared" si="41"/>
        <v>8.4195770005959751</v>
      </c>
      <c r="AB154" s="46">
        <f t="shared" si="35"/>
        <v>11</v>
      </c>
      <c r="AC154" s="46">
        <f t="shared" si="42"/>
        <v>0.16529289635958538</v>
      </c>
      <c r="AD154" s="46">
        <f t="shared" si="42"/>
        <v>3.2188537331926388</v>
      </c>
      <c r="AE154" s="46">
        <f t="shared" si="42"/>
        <v>4.7431681278785796</v>
      </c>
      <c r="AF154" s="46">
        <f t="shared" si="42"/>
        <v>6.2919341110294509</v>
      </c>
      <c r="AG154" s="46">
        <f t="shared" si="42"/>
        <v>6.8257218599967464</v>
      </c>
      <c r="AH154" s="46">
        <f t="shared" si="42"/>
        <v>451.04567395762604</v>
      </c>
      <c r="AI154" s="46">
        <f t="shared" si="42"/>
        <v>51.180203084788367</v>
      </c>
      <c r="AJ154" s="46">
        <f t="shared" si="42"/>
        <v>2.9100079476096266</v>
      </c>
      <c r="AK154" s="46">
        <f t="shared" si="42"/>
        <v>4.1479413077416911</v>
      </c>
      <c r="AL154" s="46">
        <f t="shared" si="42"/>
        <v>17.484634660379939</v>
      </c>
      <c r="AO154" s="46">
        <v>11</v>
      </c>
      <c r="AP154" s="46">
        <v>6878.5717674291363</v>
      </c>
      <c r="AT154" s="46">
        <f t="shared" si="23"/>
        <v>4.7767859496035667</v>
      </c>
    </row>
    <row r="155" spans="1:46" s="46" customFormat="1">
      <c r="B155" s="49">
        <v>2.6431844378555978</v>
      </c>
      <c r="C155" s="46">
        <f t="shared" si="39"/>
        <v>0.86994431112498416</v>
      </c>
      <c r="D155" s="46">
        <f>D154+1</f>
        <v>12</v>
      </c>
      <c r="E155" s="46">
        <f t="shared" si="40"/>
        <v>0.11840392465446346</v>
      </c>
      <c r="F155" s="46">
        <f t="shared" si="40"/>
        <v>2.7647918327256504</v>
      </c>
      <c r="G155" s="46">
        <f t="shared" si="40"/>
        <v>3.6389155217395324</v>
      </c>
      <c r="H155" s="46">
        <f t="shared" si="40"/>
        <v>4.3702711312689146</v>
      </c>
      <c r="I155" s="46">
        <f t="shared" si="40"/>
        <v>5.2802897294239202</v>
      </c>
      <c r="J155" s="46">
        <f t="shared" si="40"/>
        <v>305.59533228782095</v>
      </c>
      <c r="K155" s="46">
        <f t="shared" si="40"/>
        <v>44.322679450356716</v>
      </c>
      <c r="L155" s="46">
        <f t="shared" si="40"/>
        <v>2.4877522032248822</v>
      </c>
      <c r="M155" s="46">
        <f t="shared" si="40"/>
        <v>3.6051703121610648</v>
      </c>
      <c r="N155" s="46">
        <f t="shared" si="40"/>
        <v>12.080532566850319</v>
      </c>
      <c r="P155" s="46">
        <f>P154+1</f>
        <v>12</v>
      </c>
      <c r="Q155" s="46">
        <f t="shared" si="41"/>
        <v>8.2637844548723846E-2</v>
      </c>
      <c r="R155" s="46">
        <f t="shared" si="41"/>
        <v>2.5273330769617504</v>
      </c>
      <c r="S155" s="46">
        <f t="shared" si="41"/>
        <v>2.8538402431564478</v>
      </c>
      <c r="T155" s="46">
        <f t="shared" si="41"/>
        <v>2.8720050585066619</v>
      </c>
      <c r="U155" s="46">
        <f t="shared" si="41"/>
        <v>4.1941741575682583</v>
      </c>
      <c r="V155" s="46">
        <f t="shared" si="41"/>
        <v>190.49676161540225</v>
      </c>
      <c r="W155" s="46">
        <f t="shared" si="41"/>
        <v>40.909174666608394</v>
      </c>
      <c r="X155" s="46">
        <f t="shared" si="41"/>
        <v>2.2613167491700259</v>
      </c>
      <c r="Y155" s="46">
        <f t="shared" si="41"/>
        <v>3.3415226336904658</v>
      </c>
      <c r="Z155" s="46">
        <f t="shared" si="41"/>
        <v>7.8530067223031406</v>
      </c>
      <c r="AB155" s="46">
        <f>AB154+1</f>
        <v>12</v>
      </c>
      <c r="AC155" s="46">
        <f t="shared" si="42"/>
        <v>0.15417000476020337</v>
      </c>
      <c r="AD155" s="46">
        <f t="shared" si="42"/>
        <v>3.0022505884895505</v>
      </c>
      <c r="AE155" s="46">
        <f t="shared" si="42"/>
        <v>4.423990800322616</v>
      </c>
      <c r="AF155" s="46">
        <f t="shared" si="42"/>
        <v>5.8685372040311776</v>
      </c>
      <c r="AG155" s="46">
        <f t="shared" si="42"/>
        <v>6.3664053012795918</v>
      </c>
      <c r="AH155" s="46">
        <f t="shared" si="42"/>
        <v>420.69390296023954</v>
      </c>
      <c r="AI155" s="46">
        <f t="shared" si="42"/>
        <v>47.736184234105039</v>
      </c>
      <c r="AJ155" s="46">
        <f t="shared" si="42"/>
        <v>2.7141876572797394</v>
      </c>
      <c r="AK155" s="46">
        <f t="shared" si="42"/>
        <v>3.868817990631674</v>
      </c>
      <c r="AL155" s="46">
        <f t="shared" si="42"/>
        <v>16.3080584113975</v>
      </c>
      <c r="AO155" s="46">
        <v>12</v>
      </c>
      <c r="AP155" s="46">
        <v>6878.5717674291345</v>
      </c>
      <c r="AT155" s="46">
        <f t="shared" si="23"/>
        <v>4.7767859496035658</v>
      </c>
    </row>
    <row r="156" spans="1:46" s="46" customFormat="1">
      <c r="B156" s="49">
        <v>2.4653194082907532</v>
      </c>
      <c r="C156" s="46">
        <f t="shared" si="39"/>
        <v>0.81140406383768271</v>
      </c>
      <c r="D156" s="46">
        <f t="shared" ref="D156:D163" si="43">D155+1</f>
        <v>13</v>
      </c>
      <c r="E156" s="46">
        <f t="shared" si="40"/>
        <v>0.11043628626690047</v>
      </c>
      <c r="F156" s="46">
        <f t="shared" si="40"/>
        <v>2.5787434259322768</v>
      </c>
      <c r="G156" s="46">
        <f t="shared" si="40"/>
        <v>3.3940455726671321</v>
      </c>
      <c r="H156" s="46">
        <f t="shared" si="40"/>
        <v>4.0761867913184142</v>
      </c>
      <c r="I156" s="46">
        <f t="shared" si="40"/>
        <v>4.9249684065168529</v>
      </c>
      <c r="J156" s="46">
        <f t="shared" si="40"/>
        <v>285.03120734262023</v>
      </c>
      <c r="K156" s="46">
        <f t="shared" si="40"/>
        <v>41.340117147131572</v>
      </c>
      <c r="L156" s="46">
        <f t="shared" si="40"/>
        <v>2.3203463506654862</v>
      </c>
      <c r="M156" s="46">
        <f t="shared" si="40"/>
        <v>3.3625711461561889</v>
      </c>
      <c r="N156" s="46">
        <f t="shared" si="40"/>
        <v>11.267609217368987</v>
      </c>
      <c r="P156" s="46">
        <f t="shared" ref="P156:P163" si="44">P155+1</f>
        <v>13</v>
      </c>
      <c r="Q156" s="46">
        <f t="shared" si="41"/>
        <v>7.7076977673631988E-2</v>
      </c>
      <c r="R156" s="46">
        <f t="shared" si="41"/>
        <v>2.3572637477488603</v>
      </c>
      <c r="S156" s="46">
        <f t="shared" si="41"/>
        <v>2.6617995896079902</v>
      </c>
      <c r="T156" s="46">
        <f t="shared" si="41"/>
        <v>2.6787420579751147</v>
      </c>
      <c r="U156" s="46">
        <f t="shared" si="41"/>
        <v>3.9119397373876104</v>
      </c>
      <c r="V156" s="46">
        <f t="shared" si="41"/>
        <v>177.67785113601803</v>
      </c>
      <c r="W156" s="46">
        <f t="shared" si="41"/>
        <v>38.156313970238713</v>
      </c>
      <c r="X156" s="46">
        <f t="shared" si="41"/>
        <v>2.1091481940338164</v>
      </c>
      <c r="Y156" s="46">
        <f t="shared" si="41"/>
        <v>3.1166648505823518</v>
      </c>
      <c r="Z156" s="46">
        <f t="shared" si="41"/>
        <v>7.3245620951422605</v>
      </c>
      <c r="AB156" s="46">
        <f t="shared" ref="AB156:AB163" si="45">AB155+1</f>
        <v>13</v>
      </c>
      <c r="AC156" s="46">
        <f t="shared" si="42"/>
        <v>0.14379559486016916</v>
      </c>
      <c r="AD156" s="46">
        <f t="shared" si="42"/>
        <v>2.8002231041156929</v>
      </c>
      <c r="AE156" s="46">
        <f t="shared" si="42"/>
        <v>4.1262915557262732</v>
      </c>
      <c r="AF156" s="46">
        <f t="shared" si="42"/>
        <v>5.473631524661724</v>
      </c>
      <c r="AG156" s="46">
        <f t="shared" si="42"/>
        <v>5.9379970756461029</v>
      </c>
      <c r="AH156" s="46">
        <f t="shared" si="42"/>
        <v>392.38456354922238</v>
      </c>
      <c r="AI156" s="46">
        <f t="shared" si="42"/>
        <v>44.523920324024431</v>
      </c>
      <c r="AJ156" s="46">
        <f t="shared" si="42"/>
        <v>2.5315445072971552</v>
      </c>
      <c r="AK156" s="46">
        <f t="shared" si="42"/>
        <v>3.6084774417300349</v>
      </c>
      <c r="AL156" s="46">
        <f t="shared" si="42"/>
        <v>15.210656339595715</v>
      </c>
      <c r="AO156" s="46">
        <v>13</v>
      </c>
      <c r="AP156" s="46">
        <v>6878.5717674291363</v>
      </c>
      <c r="AT156" s="46">
        <f t="shared" si="23"/>
        <v>4.7767859496035667</v>
      </c>
    </row>
    <row r="157" spans="1:46" s="46" customFormat="1">
      <c r="B157" s="49">
        <v>2.2994232641078143</v>
      </c>
      <c r="C157" s="46">
        <f t="shared" si="39"/>
        <v>0.75680310417608443</v>
      </c>
      <c r="D157" s="46">
        <f t="shared" si="43"/>
        <v>14</v>
      </c>
      <c r="E157" s="46">
        <f t="shared" si="40"/>
        <v>0.10300480635005393</v>
      </c>
      <c r="F157" s="46">
        <f t="shared" si="40"/>
        <v>2.4052145919926713</v>
      </c>
      <c r="G157" s="46">
        <f t="shared" si="40"/>
        <v>3.165653416766673</v>
      </c>
      <c r="H157" s="46">
        <f t="shared" si="40"/>
        <v>3.8018919802470932</v>
      </c>
      <c r="I157" s="46">
        <f t="shared" si="40"/>
        <v>4.5935573726861794</v>
      </c>
      <c r="J157" s="46">
        <f t="shared" si="40"/>
        <v>265.85088387609255</v>
      </c>
      <c r="K157" s="46">
        <f t="shared" si="40"/>
        <v>38.558257481944068</v>
      </c>
      <c r="L157" s="46">
        <f t="shared" si="40"/>
        <v>2.1642055758532592</v>
      </c>
      <c r="M157" s="46">
        <f t="shared" si="40"/>
        <v>3.1362969677467971</v>
      </c>
      <c r="N157" s="46">
        <f t="shared" si="40"/>
        <v>10.50938912105587</v>
      </c>
      <c r="P157" s="46">
        <f t="shared" si="44"/>
        <v>14</v>
      </c>
      <c r="Q157" s="46">
        <f t="shared" si="41"/>
        <v>7.1890312755830424E-2</v>
      </c>
      <c r="R157" s="46">
        <f t="shared" si="41"/>
        <v>2.1986387270036958</v>
      </c>
      <c r="S157" s="46">
        <f t="shared" si="41"/>
        <v>2.4826817392935072</v>
      </c>
      <c r="T157" s="46">
        <f t="shared" si="41"/>
        <v>2.4984841148734853</v>
      </c>
      <c r="U157" s="46">
        <f t="shared" si="41"/>
        <v>3.6486974410643676</v>
      </c>
      <c r="V157" s="46">
        <f t="shared" si="41"/>
        <v>165.72155101927362</v>
      </c>
      <c r="W157" s="46">
        <f t="shared" si="41"/>
        <v>35.588698827101595</v>
      </c>
      <c r="X157" s="46">
        <f t="shared" si="41"/>
        <v>1.9672193681428902</v>
      </c>
      <c r="Y157" s="46">
        <f t="shared" si="41"/>
        <v>2.9069382016015259</v>
      </c>
      <c r="Z157" s="46">
        <f t="shared" si="41"/>
        <v>6.8316775736708131</v>
      </c>
      <c r="AB157" s="46">
        <f t="shared" si="45"/>
        <v>14</v>
      </c>
      <c r="AC157" s="46">
        <f t="shared" si="42"/>
        <v>0.13411929994427768</v>
      </c>
      <c r="AD157" s="46">
        <f t="shared" si="42"/>
        <v>2.6117904569816468</v>
      </c>
      <c r="AE157" s="46">
        <f t="shared" si="42"/>
        <v>3.8486250942398383</v>
      </c>
      <c r="AF157" s="46">
        <f t="shared" si="42"/>
        <v>5.1052998456207082</v>
      </c>
      <c r="AG157" s="46">
        <f t="shared" si="42"/>
        <v>5.5384173043080001</v>
      </c>
      <c r="AH157" s="46">
        <f t="shared" si="42"/>
        <v>365.9802167329114</v>
      </c>
      <c r="AI157" s="46">
        <f t="shared" si="42"/>
        <v>41.527816136786548</v>
      </c>
      <c r="AJ157" s="46">
        <f t="shared" si="42"/>
        <v>2.3611917835636285</v>
      </c>
      <c r="AK157" s="46">
        <f t="shared" si="42"/>
        <v>3.3656557338920763</v>
      </c>
      <c r="AL157" s="46">
        <f t="shared" si="42"/>
        <v>14.187100668440927</v>
      </c>
      <c r="AO157" s="46">
        <v>14</v>
      </c>
      <c r="AP157" s="46">
        <v>6878.5717674291373</v>
      </c>
      <c r="AT157" s="46">
        <f t="shared" si="23"/>
        <v>4.7767859496035676</v>
      </c>
    </row>
    <row r="158" spans="1:46" s="46" customFormat="1">
      <c r="B158" s="49">
        <v>2.1446905945198971</v>
      </c>
      <c r="C158" s="46">
        <f t="shared" si="39"/>
        <v>0.70587634941567967</v>
      </c>
      <c r="D158" s="46">
        <f t="shared" si="43"/>
        <v>15</v>
      </c>
      <c r="E158" s="46">
        <f t="shared" si="40"/>
        <v>9.6073405668732792E-2</v>
      </c>
      <c r="F158" s="46">
        <f t="shared" si="40"/>
        <v>2.2433628624238127</v>
      </c>
      <c r="G158" s="46">
        <f t="shared" si="40"/>
        <v>2.9526302285551105</v>
      </c>
      <c r="H158" s="46">
        <f t="shared" si="40"/>
        <v>3.5460550188859181</v>
      </c>
      <c r="I158" s="46">
        <f t="shared" si="40"/>
        <v>4.2844476541113039</v>
      </c>
      <c r="J158" s="46">
        <f t="shared" si="40"/>
        <v>247.96124296587877</v>
      </c>
      <c r="K158" s="46">
        <f t="shared" si="40"/>
        <v>35.963594750647523</v>
      </c>
      <c r="L158" s="46">
        <f t="shared" si="40"/>
        <v>2.0185718279288314</v>
      </c>
      <c r="M158" s="46">
        <f t="shared" si="40"/>
        <v>2.9252492340596183</v>
      </c>
      <c r="N158" s="46">
        <f t="shared" si="40"/>
        <v>9.8021911805403743</v>
      </c>
      <c r="P158" s="46">
        <f t="shared" si="44"/>
        <v>15</v>
      </c>
      <c r="Q158" s="46">
        <f t="shared" si="41"/>
        <v>6.7052668955766212E-2</v>
      </c>
      <c r="R158" s="46">
        <f t="shared" si="41"/>
        <v>2.0506879030533871</v>
      </c>
      <c r="S158" s="46">
        <f t="shared" si="41"/>
        <v>2.3156170895065751</v>
      </c>
      <c r="T158" s="46">
        <f t="shared" si="41"/>
        <v>2.330356091436887</v>
      </c>
      <c r="U158" s="46">
        <f t="shared" si="41"/>
        <v>3.4031692484965359</v>
      </c>
      <c r="V158" s="46">
        <f t="shared" si="41"/>
        <v>154.5698143931119</v>
      </c>
      <c r="W158" s="46">
        <f t="shared" si="41"/>
        <v>33.193863672912933</v>
      </c>
      <c r="X158" s="46">
        <f t="shared" si="41"/>
        <v>1.8348412185028216</v>
      </c>
      <c r="Y158" s="46">
        <f t="shared" si="41"/>
        <v>2.7113244807945192</v>
      </c>
      <c r="Z158" s="46">
        <f t="shared" si="41"/>
        <v>6.3719602433184575</v>
      </c>
      <c r="AB158" s="46">
        <f t="shared" si="45"/>
        <v>15</v>
      </c>
      <c r="AC158" s="46">
        <f t="shared" si="42"/>
        <v>0.12509414238169961</v>
      </c>
      <c r="AD158" s="46">
        <f t="shared" si="42"/>
        <v>2.4360378217942387</v>
      </c>
      <c r="AE158" s="46">
        <f t="shared" si="42"/>
        <v>3.5896433676036459</v>
      </c>
      <c r="AF158" s="46">
        <f t="shared" si="42"/>
        <v>4.7617539463349567</v>
      </c>
      <c r="AG158" s="46">
        <f t="shared" si="42"/>
        <v>5.1657260597260803</v>
      </c>
      <c r="AH158" s="46">
        <f t="shared" si="42"/>
        <v>341.3526715386455</v>
      </c>
      <c r="AI158" s="46">
        <f t="shared" si="42"/>
        <v>38.733325828382114</v>
      </c>
      <c r="AJ158" s="46">
        <f t="shared" si="42"/>
        <v>2.2023024373548412</v>
      </c>
      <c r="AK158" s="46">
        <f t="shared" si="42"/>
        <v>3.139173987324726</v>
      </c>
      <c r="AL158" s="46">
        <f t="shared" si="42"/>
        <v>13.23242211776229</v>
      </c>
      <c r="AO158" s="46">
        <v>15</v>
      </c>
      <c r="AP158" s="46">
        <v>6878.5717674291345</v>
      </c>
      <c r="AT158" s="46">
        <f t="shared" si="23"/>
        <v>4.7767859496035658</v>
      </c>
    </row>
    <row r="159" spans="1:46" s="46" customFormat="1">
      <c r="B159" s="49">
        <v>2.0017641908686312</v>
      </c>
      <c r="C159" s="46">
        <f t="shared" si="39"/>
        <v>0.65883535977257823</v>
      </c>
      <c r="D159" s="46">
        <f t="shared" si="43"/>
        <v>16</v>
      </c>
      <c r="E159" s="46">
        <f t="shared" si="40"/>
        <v>8.9670878551675687E-2</v>
      </c>
      <c r="F159" s="46">
        <f t="shared" si="40"/>
        <v>2.0938605994396888</v>
      </c>
      <c r="G159" s="46">
        <f t="shared" si="40"/>
        <v>2.7558609460114076</v>
      </c>
      <c r="H159" s="46">
        <f t="shared" si="40"/>
        <v>3.3097387015974751</v>
      </c>
      <c r="I159" s="46">
        <f t="shared" si="40"/>
        <v>3.9989233501052173</v>
      </c>
      <c r="J159" s="46">
        <f t="shared" si="40"/>
        <v>231.43660151054928</v>
      </c>
      <c r="K159" s="46">
        <f t="shared" si="40"/>
        <v>33.566907665234751</v>
      </c>
      <c r="L159" s="46">
        <f t="shared" si="40"/>
        <v>1.884050096591394</v>
      </c>
      <c r="M159" s="46">
        <f t="shared" si="40"/>
        <v>2.7303046766677843</v>
      </c>
      <c r="N159" s="46">
        <f t="shared" si="40"/>
        <v>9.1489532277151753</v>
      </c>
      <c r="P159" s="46">
        <f t="shared" si="44"/>
        <v>16</v>
      </c>
      <c r="Q159" s="46">
        <f t="shared" si="41"/>
        <v>6.2584142746331908E-2</v>
      </c>
      <c r="R159" s="46">
        <f t="shared" si="41"/>
        <v>1.9140258911622718</v>
      </c>
      <c r="S159" s="46">
        <f t="shared" si="41"/>
        <v>2.1612996579021719</v>
      </c>
      <c r="T159" s="46">
        <f t="shared" si="41"/>
        <v>2.1750564227723914</v>
      </c>
      <c r="U159" s="46">
        <f t="shared" si="41"/>
        <v>3.1763751295021141</v>
      </c>
      <c r="V159" s="46">
        <f t="shared" si="41"/>
        <v>144.26896764741917</v>
      </c>
      <c r="W159" s="46">
        <f t="shared" si="41"/>
        <v>30.98175709871153</v>
      </c>
      <c r="X159" s="46">
        <f t="shared" si="41"/>
        <v>1.7125636685899455</v>
      </c>
      <c r="Y159" s="46">
        <f t="shared" si="41"/>
        <v>2.5306363039718529</v>
      </c>
      <c r="Z159" s="46">
        <f t="shared" si="41"/>
        <v>5.9473198554537268</v>
      </c>
      <c r="AB159" s="46">
        <f t="shared" si="45"/>
        <v>16</v>
      </c>
      <c r="AC159" s="46">
        <f t="shared" si="42"/>
        <v>0.11675761435701966</v>
      </c>
      <c r="AD159" s="46">
        <f t="shared" si="42"/>
        <v>2.2736953077171056</v>
      </c>
      <c r="AE159" s="46">
        <f t="shared" si="42"/>
        <v>3.3504222341206433</v>
      </c>
      <c r="AF159" s="46">
        <f t="shared" si="42"/>
        <v>4.4444209804225654</v>
      </c>
      <c r="AG159" s="46">
        <f t="shared" si="42"/>
        <v>4.8214715707083275</v>
      </c>
      <c r="AH159" s="46">
        <f t="shared" si="42"/>
        <v>318.60423537367933</v>
      </c>
      <c r="AI159" s="46">
        <f t="shared" si="42"/>
        <v>36.152058231757984</v>
      </c>
      <c r="AJ159" s="46">
        <f t="shared" si="42"/>
        <v>2.055536524592843</v>
      </c>
      <c r="AK159" s="46">
        <f t="shared" si="42"/>
        <v>2.9299730493637224</v>
      </c>
      <c r="AL159" s="46">
        <f t="shared" si="42"/>
        <v>12.350586599976625</v>
      </c>
      <c r="AO159" s="46">
        <v>16</v>
      </c>
      <c r="AP159" s="46">
        <v>6878.5717674291373</v>
      </c>
      <c r="AT159" s="46">
        <f t="shared" si="23"/>
        <v>4.7767859496035676</v>
      </c>
    </row>
    <row r="160" spans="1:46" s="46" customFormat="1">
      <c r="B160" s="49">
        <v>1.865761381033862</v>
      </c>
      <c r="C160" s="46">
        <f t="shared" si="39"/>
        <v>0.61407311427117894</v>
      </c>
      <c r="D160" s="46">
        <f t="shared" si="43"/>
        <v>17</v>
      </c>
      <c r="E160" s="46">
        <f t="shared" si="40"/>
        <v>8.3578501089998036E-2</v>
      </c>
      <c r="F160" s="46">
        <f t="shared" si="40"/>
        <v>1.9516004885769431</v>
      </c>
      <c r="G160" s="46">
        <f t="shared" si="40"/>
        <v>2.5686235130099919</v>
      </c>
      <c r="H160" s="46">
        <f t="shared" si="40"/>
        <v>3.0848699616527182</v>
      </c>
      <c r="I160" s="46">
        <f t="shared" si="40"/>
        <v>3.7272303447208941</v>
      </c>
      <c r="J160" s="46">
        <f t="shared" si="40"/>
        <v>215.71244270198378</v>
      </c>
      <c r="K160" s="46">
        <f t="shared" si="40"/>
        <v>31.286320310444431</v>
      </c>
      <c r="L160" s="46">
        <f t="shared" si="40"/>
        <v>1.7560448341189157</v>
      </c>
      <c r="M160" s="46">
        <f t="shared" si="40"/>
        <v>2.5448035759279497</v>
      </c>
      <c r="N160" s="46">
        <f t="shared" si="40"/>
        <v>8.5273592683077908</v>
      </c>
      <c r="P160" s="46">
        <f t="shared" si="44"/>
        <v>17</v>
      </c>
      <c r="Q160" s="46">
        <f t="shared" si="41"/>
        <v>5.8332079792510837E-2</v>
      </c>
      <c r="R160" s="46">
        <f t="shared" si="41"/>
        <v>1.7839840270841312</v>
      </c>
      <c r="S160" s="46">
        <f t="shared" si="41"/>
        <v>2.0144576336417916</v>
      </c>
      <c r="T160" s="46">
        <f t="shared" si="41"/>
        <v>2.0272797427397626</v>
      </c>
      <c r="U160" s="46">
        <f t="shared" si="41"/>
        <v>2.9605673158465353</v>
      </c>
      <c r="V160" s="46">
        <f t="shared" si="41"/>
        <v>134.46711200475235</v>
      </c>
      <c r="W160" s="46">
        <f t="shared" si="41"/>
        <v>28.876808851075186</v>
      </c>
      <c r="X160" s="46">
        <f t="shared" si="41"/>
        <v>1.5962094578949688</v>
      </c>
      <c r="Y160" s="46">
        <f t="shared" si="41"/>
        <v>2.3587009796944578</v>
      </c>
      <c r="Z160" s="46">
        <f t="shared" si="41"/>
        <v>5.5432497935788048</v>
      </c>
      <c r="AB160" s="46">
        <f t="shared" si="45"/>
        <v>17</v>
      </c>
      <c r="AC160" s="46">
        <f t="shared" si="42"/>
        <v>0.10882492238748545</v>
      </c>
      <c r="AD160" s="46">
        <f t="shared" si="42"/>
        <v>2.1192169500697551</v>
      </c>
      <c r="AE160" s="46">
        <f t="shared" si="42"/>
        <v>3.1227893923781913</v>
      </c>
      <c r="AF160" s="46">
        <f t="shared" si="42"/>
        <v>4.1424601805656796</v>
      </c>
      <c r="AG160" s="46">
        <f t="shared" si="42"/>
        <v>4.4938933735952586</v>
      </c>
      <c r="AH160" s="46">
        <f t="shared" si="42"/>
        <v>296.95777339921523</v>
      </c>
      <c r="AI160" s="46">
        <f t="shared" si="42"/>
        <v>33.69583176981368</v>
      </c>
      <c r="AJ160" s="46">
        <f t="shared" si="42"/>
        <v>1.9158802103428625</v>
      </c>
      <c r="AK160" s="46">
        <f t="shared" si="42"/>
        <v>2.7309061721614487</v>
      </c>
      <c r="AL160" s="46">
        <f t="shared" si="42"/>
        <v>11.511468743036778</v>
      </c>
      <c r="AO160" s="46">
        <v>17</v>
      </c>
      <c r="AP160" s="46">
        <v>6878.5717674291373</v>
      </c>
      <c r="AT160" s="46">
        <f t="shared" si="23"/>
        <v>4.7767859496035676</v>
      </c>
    </row>
    <row r="161" spans="2:46" s="46" customFormat="1">
      <c r="B161" s="49">
        <v>1.7402106641484119</v>
      </c>
      <c r="C161" s="46">
        <f t="shared" si="39"/>
        <v>0.57275093850928915</v>
      </c>
      <c r="D161" s="46">
        <f t="shared" si="43"/>
        <v>18</v>
      </c>
      <c r="E161" s="46">
        <f t="shared" si="40"/>
        <v>7.7954335579792616E-2</v>
      </c>
      <c r="F161" s="46">
        <f t="shared" si="40"/>
        <v>1.8202733648021898</v>
      </c>
      <c r="G161" s="46">
        <f t="shared" si="40"/>
        <v>2.3957756683828482</v>
      </c>
      <c r="H161" s="46">
        <f t="shared" si="40"/>
        <v>2.8772828547349527</v>
      </c>
      <c r="I161" s="46">
        <f t="shared" si="40"/>
        <v>3.476417515105803</v>
      </c>
      <c r="J161" s="46">
        <f t="shared" si="40"/>
        <v>201.19671838837976</v>
      </c>
      <c r="K161" s="46">
        <f t="shared" si="40"/>
        <v>29.181000864217861</v>
      </c>
      <c r="L161" s="46">
        <f t="shared" si="40"/>
        <v>1.6378770438184989</v>
      </c>
      <c r="M161" s="46">
        <f t="shared" si="40"/>
        <v>2.3735586227961663</v>
      </c>
      <c r="N161" s="46">
        <f t="shared" si="40"/>
        <v>7.9535361048808175</v>
      </c>
      <c r="P161" s="46">
        <f t="shared" si="44"/>
        <v>18</v>
      </c>
      <c r="Q161" s="46">
        <f t="shared" si="41"/>
        <v>5.4406796770812192E-2</v>
      </c>
      <c r="R161" s="46">
        <f t="shared" si="41"/>
        <v>1.6639361522714458</v>
      </c>
      <c r="S161" s="46">
        <f t="shared" si="41"/>
        <v>1.8789007260980874</v>
      </c>
      <c r="T161" s="46">
        <f t="shared" si="41"/>
        <v>1.8908600096749446</v>
      </c>
      <c r="U161" s="46">
        <f t="shared" si="41"/>
        <v>2.7613447840797121</v>
      </c>
      <c r="V161" s="46">
        <f t="shared" si="41"/>
        <v>125.41854947095302</v>
      </c>
      <c r="W161" s="46">
        <f t="shared" si="41"/>
        <v>26.933630279230137</v>
      </c>
      <c r="X161" s="46">
        <f t="shared" si="41"/>
        <v>1.4887973116722251</v>
      </c>
      <c r="Y161" s="46">
        <f t="shared" si="41"/>
        <v>2.1999792447281807</v>
      </c>
      <c r="Z161" s="46">
        <f t="shared" si="41"/>
        <v>5.1702333611600348</v>
      </c>
      <c r="AB161" s="46">
        <f t="shared" si="45"/>
        <v>18</v>
      </c>
      <c r="AC161" s="46">
        <f t="shared" si="42"/>
        <v>0.1015018743887732</v>
      </c>
      <c r="AD161" s="46">
        <f t="shared" si="42"/>
        <v>1.9766105773329339</v>
      </c>
      <c r="AE161" s="46">
        <f t="shared" si="42"/>
        <v>2.9126506106676082</v>
      </c>
      <c r="AF161" s="46">
        <f t="shared" si="42"/>
        <v>3.8637056997949664</v>
      </c>
      <c r="AG161" s="46">
        <f t="shared" si="42"/>
        <v>4.1914902461318997</v>
      </c>
      <c r="AH161" s="46">
        <f t="shared" si="42"/>
        <v>276.97488730580648</v>
      </c>
      <c r="AI161" s="46">
        <f t="shared" si="42"/>
        <v>31.428371449205585</v>
      </c>
      <c r="AJ161" s="46">
        <f t="shared" si="42"/>
        <v>1.7869567759647726</v>
      </c>
      <c r="AK161" s="46">
        <f t="shared" si="42"/>
        <v>2.5471380008641575</v>
      </c>
      <c r="AL161" s="46">
        <f t="shared" si="42"/>
        <v>10.7368388486016</v>
      </c>
      <c r="AO161" s="46">
        <v>18</v>
      </c>
      <c r="AP161" s="46">
        <v>6878.5717674291336</v>
      </c>
      <c r="AT161" s="46">
        <f t="shared" si="23"/>
        <v>4.776785949603565</v>
      </c>
    </row>
    <row r="162" spans="2:46" s="46" customFormat="1">
      <c r="B162" s="49">
        <v>1.6231084990247604</v>
      </c>
      <c r="C162" s="46">
        <f t="shared" si="39"/>
        <v>0.53420941226892293</v>
      </c>
      <c r="D162" s="46">
        <f t="shared" si="43"/>
        <v>19</v>
      </c>
      <c r="E162" s="46">
        <f t="shared" si="40"/>
        <v>7.2708631461600212E-2</v>
      </c>
      <c r="F162" s="46">
        <f t="shared" si="40"/>
        <v>1.697783506926293</v>
      </c>
      <c r="G162" s="46">
        <f t="shared" si="40"/>
        <v>2.2345591023454507</v>
      </c>
      <c r="H162" s="46">
        <f t="shared" si="40"/>
        <v>2.6836647011322166</v>
      </c>
      <c r="I162" s="46">
        <f t="shared" si="40"/>
        <v>3.2424823844948776</v>
      </c>
      <c r="J162" s="46">
        <f t="shared" si="40"/>
        <v>187.65778631530202</v>
      </c>
      <c r="K162" s="46">
        <f t="shared" si="40"/>
        <v>27.217352591573437</v>
      </c>
      <c r="L162" s="46">
        <f t="shared" si="40"/>
        <v>1.5276610014399827</v>
      </c>
      <c r="M162" s="46">
        <f t="shared" si="40"/>
        <v>2.2138370864663708</v>
      </c>
      <c r="N162" s="46">
        <f t="shared" si="40"/>
        <v>7.4183266545115121</v>
      </c>
      <c r="P162" s="46">
        <f t="shared" si="44"/>
        <v>19</v>
      </c>
      <c r="Q162" s="46">
        <f t="shared" si="41"/>
        <v>5.074565392666372E-2</v>
      </c>
      <c r="R162" s="46">
        <f t="shared" si="41"/>
        <v>1.5519665400432048</v>
      </c>
      <c r="S162" s="46">
        <f t="shared" si="41"/>
        <v>1.7524657150975917</v>
      </c>
      <c r="T162" s="46">
        <f t="shared" si="41"/>
        <v>1.7636202344154353</v>
      </c>
      <c r="U162" s="46">
        <f t="shared" si="41"/>
        <v>2.5755283365677037</v>
      </c>
      <c r="V162" s="46">
        <f t="shared" si="41"/>
        <v>116.9788828819912</v>
      </c>
      <c r="W162" s="46">
        <f t="shared" si="41"/>
        <v>25.121212095907783</v>
      </c>
      <c r="X162" s="46">
        <f t="shared" si="41"/>
        <v>1.3886131444811805</v>
      </c>
      <c r="Y162" s="46">
        <f t="shared" si="41"/>
        <v>2.0519382140635574</v>
      </c>
      <c r="Z162" s="46">
        <f t="shared" si="41"/>
        <v>4.8223179535956691</v>
      </c>
      <c r="AB162" s="46">
        <f t="shared" si="45"/>
        <v>19</v>
      </c>
      <c r="AC162" s="46">
        <f t="shared" si="42"/>
        <v>9.4671608996536871E-2</v>
      </c>
      <c r="AD162" s="46">
        <f t="shared" si="42"/>
        <v>1.8436004738093807</v>
      </c>
      <c r="AE162" s="46">
        <f t="shared" si="42"/>
        <v>2.7166524895933097</v>
      </c>
      <c r="AF162" s="46">
        <f t="shared" si="42"/>
        <v>3.603709167849003</v>
      </c>
      <c r="AG162" s="46">
        <f t="shared" si="42"/>
        <v>3.9094364324220567</v>
      </c>
      <c r="AH162" s="46">
        <f t="shared" si="42"/>
        <v>258.33668974861286</v>
      </c>
      <c r="AI162" s="46">
        <f t="shared" si="42"/>
        <v>29.313493087239095</v>
      </c>
      <c r="AJ162" s="46">
        <f t="shared" si="42"/>
        <v>1.6667088583987855</v>
      </c>
      <c r="AK162" s="46">
        <f t="shared" si="42"/>
        <v>2.3757359588691895</v>
      </c>
      <c r="AL162" s="46">
        <f t="shared" si="42"/>
        <v>10.014335355427356</v>
      </c>
      <c r="AO162" s="46">
        <v>19</v>
      </c>
      <c r="AP162" s="46">
        <v>6878.5717674291363</v>
      </c>
      <c r="AT162" s="46">
        <f t="shared" si="23"/>
        <v>4.7767859496035667</v>
      </c>
    </row>
    <row r="163" spans="2:46" s="46" customFormat="1">
      <c r="B163" s="49">
        <v>1.5128321147522239</v>
      </c>
      <c r="C163" s="46">
        <f t="shared" si="39"/>
        <v>0.49791443724737017</v>
      </c>
      <c r="D163" s="46">
        <f t="shared" si="43"/>
        <v>20</v>
      </c>
      <c r="E163" s="46">
        <f t="shared" si="40"/>
        <v>6.7768695152878103E-2</v>
      </c>
      <c r="F163" s="46">
        <f t="shared" si="40"/>
        <v>1.5824334828422311</v>
      </c>
      <c r="G163" s="46">
        <f t="shared" si="40"/>
        <v>2.0827397182948566</v>
      </c>
      <c r="H163" s="46">
        <f t="shared" si="40"/>
        <v>2.5013323915967192</v>
      </c>
      <c r="I163" s="46">
        <f t="shared" si="40"/>
        <v>3.0221831416186373</v>
      </c>
      <c r="J163" s="46">
        <f t="shared" si="40"/>
        <v>174.90802753703423</v>
      </c>
      <c r="K163" s="46">
        <f t="shared" si="40"/>
        <v>25.368163773249801</v>
      </c>
      <c r="L163" s="46">
        <f t="shared" si="40"/>
        <v>1.4238693621706104</v>
      </c>
      <c r="M163" s="46">
        <f t="shared" si="40"/>
        <v>2.0634255880625454</v>
      </c>
      <c r="N163" s="46">
        <f t="shared" si="40"/>
        <v>6.9143141259586072</v>
      </c>
      <c r="P163" s="46">
        <f t="shared" si="44"/>
        <v>20</v>
      </c>
      <c r="Q163" s="46">
        <f t="shared" si="41"/>
        <v>4.7297916109255267E-2</v>
      </c>
      <c r="R163" s="46">
        <f t="shared" si="41"/>
        <v>1.4465235450787042</v>
      </c>
      <c r="S163" s="46">
        <f t="shared" si="41"/>
        <v>1.6334004976429994</v>
      </c>
      <c r="T163" s="46">
        <f t="shared" si="41"/>
        <v>1.6437971617533265</v>
      </c>
      <c r="U163" s="46">
        <f t="shared" si="41"/>
        <v>2.4005429780456846</v>
      </c>
      <c r="V163" s="46">
        <f t="shared" si="41"/>
        <v>109.03115756676928</v>
      </c>
      <c r="W163" s="46">
        <f t="shared" si="41"/>
        <v>23.414438288492306</v>
      </c>
      <c r="X163" s="46">
        <f t="shared" si="41"/>
        <v>1.2942686305865105</v>
      </c>
      <c r="Y163" s="46">
        <f t="shared" si="41"/>
        <v>1.9125263741878427</v>
      </c>
      <c r="Z163" s="46">
        <f t="shared" si="41"/>
        <v>4.4946822510346758</v>
      </c>
      <c r="AB163" s="46">
        <f t="shared" si="45"/>
        <v>20</v>
      </c>
      <c r="AC163" s="46">
        <f t="shared" si="42"/>
        <v>8.8239474196501078E-2</v>
      </c>
      <c r="AD163" s="46">
        <f t="shared" si="42"/>
        <v>1.7183434206057582</v>
      </c>
      <c r="AE163" s="46">
        <f t="shared" si="42"/>
        <v>2.5320789389467144</v>
      </c>
      <c r="AF163" s="46">
        <f t="shared" si="42"/>
        <v>3.3588676214401159</v>
      </c>
      <c r="AG163" s="46">
        <f t="shared" si="42"/>
        <v>3.6438233051915954</v>
      </c>
      <c r="AH163" s="46">
        <f t="shared" si="42"/>
        <v>240.78489750729912</v>
      </c>
      <c r="AI163" s="46">
        <f t="shared" si="42"/>
        <v>27.321889258007289</v>
      </c>
      <c r="AJ163" s="46">
        <f t="shared" si="42"/>
        <v>1.5534700937547103</v>
      </c>
      <c r="AK163" s="46">
        <f t="shared" si="42"/>
        <v>2.2143248019372535</v>
      </c>
      <c r="AL163" s="46">
        <f t="shared" si="42"/>
        <v>9.3339460008825395</v>
      </c>
      <c r="AO163" s="46">
        <v>20</v>
      </c>
      <c r="AP163" s="46">
        <v>6878.5717674291373</v>
      </c>
      <c r="AT163" s="46">
        <f t="shared" si="23"/>
        <v>4.7767859496035676</v>
      </c>
    </row>
    <row r="164" spans="2:46" s="46" customFormat="1">
      <c r="B164" s="49">
        <v>1.0678724104406803</v>
      </c>
      <c r="C164" s="46">
        <f t="shared" si="39"/>
        <v>0.35146602528572635</v>
      </c>
      <c r="D164" s="46">
        <f>D163+5</f>
        <v>25</v>
      </c>
      <c r="E164" s="46">
        <f t="shared" si="40"/>
        <v>4.7836302560401549E-2</v>
      </c>
      <c r="F164" s="46">
        <f t="shared" si="40"/>
        <v>1.1170019829389635</v>
      </c>
      <c r="G164" s="46">
        <f t="shared" si="40"/>
        <v>1.4701561996164094</v>
      </c>
      <c r="H164" s="46">
        <f t="shared" si="40"/>
        <v>1.7656307653353391</v>
      </c>
      <c r="I164" s="46">
        <f t="shared" si="40"/>
        <v>2.1332868639315126</v>
      </c>
      <c r="J164" s="46">
        <f t="shared" si="40"/>
        <v>123.46339717224546</v>
      </c>
      <c r="K164" s="46">
        <f t="shared" si="40"/>
        <v>17.906780629632024</v>
      </c>
      <c r="L164" s="46">
        <f t="shared" si="40"/>
        <v>1.0050753590817305</v>
      </c>
      <c r="M164" s="46">
        <f t="shared" si="40"/>
        <v>1.4565228166008504</v>
      </c>
      <c r="N164" s="46">
        <f t="shared" si="40"/>
        <v>4.8806491224431863</v>
      </c>
      <c r="P164" s="46">
        <f>P163+5</f>
        <v>25</v>
      </c>
      <c r="Q164" s="46">
        <f t="shared" si="41"/>
        <v>3.3386468787317887E-2</v>
      </c>
      <c r="R164" s="46">
        <f t="shared" si="41"/>
        <v>1.0210664054698242</v>
      </c>
      <c r="S164" s="46">
        <f t="shared" si="41"/>
        <v>1.1529783808186926</v>
      </c>
      <c r="T164" s="46">
        <f t="shared" si="41"/>
        <v>1.1603171375835757</v>
      </c>
      <c r="U164" s="46">
        <f t="shared" si="41"/>
        <v>1.694485926695076</v>
      </c>
      <c r="V164" s="46">
        <f t="shared" si="41"/>
        <v>76.962488802667835</v>
      </c>
      <c r="W164" s="46">
        <f t="shared" si="41"/>
        <v>16.527692494645887</v>
      </c>
      <c r="X164" s="46">
        <f t="shared" si="41"/>
        <v>0.91359329949476664</v>
      </c>
      <c r="Y164" s="46">
        <f t="shared" si="41"/>
        <v>1.3500066672969122</v>
      </c>
      <c r="Z164" s="46">
        <f t="shared" si="41"/>
        <v>3.1726887995751842</v>
      </c>
      <c r="AB164" s="46">
        <f>AB163+5</f>
        <v>25</v>
      </c>
      <c r="AC164" s="46">
        <f t="shared" si="42"/>
        <v>6.2286136333485322E-2</v>
      </c>
      <c r="AD164" s="46">
        <f t="shared" si="42"/>
        <v>1.2129375604081027</v>
      </c>
      <c r="AE164" s="46">
        <f t="shared" si="42"/>
        <v>1.7873340184141264</v>
      </c>
      <c r="AF164" s="46">
        <f t="shared" si="42"/>
        <v>2.3709443930871061</v>
      </c>
      <c r="AG164" s="46">
        <f t="shared" si="42"/>
        <v>2.5720878011679527</v>
      </c>
      <c r="AH164" s="46">
        <f t="shared" si="42"/>
        <v>169.96430554182305</v>
      </c>
      <c r="AI164" s="46">
        <f t="shared" si="42"/>
        <v>19.285868764618158</v>
      </c>
      <c r="AJ164" s="46">
        <f t="shared" si="42"/>
        <v>1.0965574186686946</v>
      </c>
      <c r="AK164" s="46">
        <f t="shared" si="42"/>
        <v>1.5630389659047923</v>
      </c>
      <c r="AL164" s="46">
        <f t="shared" si="42"/>
        <v>6.5886094453111879</v>
      </c>
      <c r="AO164" s="46">
        <v>25</v>
      </c>
      <c r="AP164" s="46">
        <v>6878.5717674291373</v>
      </c>
      <c r="AT164" s="46">
        <f t="shared" si="23"/>
        <v>4.7767859496035676</v>
      </c>
    </row>
    <row r="165" spans="2:46" s="46" customFormat="1">
      <c r="B165" s="49">
        <v>0.75431117150150273</v>
      </c>
      <c r="C165" s="46">
        <f t="shared" si="39"/>
        <v>0.24826444309657536</v>
      </c>
      <c r="D165" s="46">
        <f>D164+5</f>
        <v>30</v>
      </c>
      <c r="E165" s="46">
        <f t="shared" si="40"/>
        <v>3.3790033871345174E-2</v>
      </c>
      <c r="F165" s="46">
        <f t="shared" si="40"/>
        <v>0.78901446846167944</v>
      </c>
      <c r="G165" s="46">
        <f t="shared" si="40"/>
        <v>1.0384713099111558</v>
      </c>
      <c r="H165" s="46">
        <f t="shared" si="40"/>
        <v>1.2471850910642246</v>
      </c>
      <c r="I165" s="46">
        <f t="shared" si="40"/>
        <v>1.5068855979937685</v>
      </c>
      <c r="J165" s="46">
        <f t="shared" si="40"/>
        <v>87.210594235494284</v>
      </c>
      <c r="K165" s="46">
        <f t="shared" si="40"/>
        <v>12.648777008591079</v>
      </c>
      <c r="L165" s="46">
        <f t="shared" si="40"/>
        <v>0.70995308184080119</v>
      </c>
      <c r="M165" s="46">
        <f t="shared" si="40"/>
        <v>1.0288411242734785</v>
      </c>
      <c r="N165" s="46">
        <f t="shared" si="40"/>
        <v>3.4475344107808068</v>
      </c>
      <c r="P165" s="46">
        <f>P164+5</f>
        <v>30</v>
      </c>
      <c r="Q165" s="46">
        <f t="shared" si="41"/>
        <v>2.3583133536368577E-2</v>
      </c>
      <c r="R165" s="46">
        <f t="shared" si="41"/>
        <v>0.72124864546446676</v>
      </c>
      <c r="S165" s="46">
        <f t="shared" si="41"/>
        <v>0.81442704505850294</v>
      </c>
      <c r="T165" s="46">
        <f t="shared" si="41"/>
        <v>0.81961090807437575</v>
      </c>
      <c r="U165" s="46">
        <f t="shared" si="41"/>
        <v>1.1969306529334676</v>
      </c>
      <c r="V165" s="46">
        <f t="shared" si="41"/>
        <v>54.363840102012681</v>
      </c>
      <c r="W165" s="46">
        <f t="shared" si="41"/>
        <v>11.674633266316853</v>
      </c>
      <c r="X165" s="46">
        <f t="shared" si="41"/>
        <v>0.6453330814099405</v>
      </c>
      <c r="Y165" s="46">
        <f t="shared" si="41"/>
        <v>0.95360152379890728</v>
      </c>
      <c r="Z165" s="46">
        <f t="shared" si="41"/>
        <v>2.2410858754293956</v>
      </c>
      <c r="AB165" s="46">
        <f>AB164+5</f>
        <v>30</v>
      </c>
      <c r="AC165" s="46">
        <f t="shared" si="42"/>
        <v>4.3996934206321843E-2</v>
      </c>
      <c r="AD165" s="46">
        <f t="shared" si="42"/>
        <v>0.8567802914588919</v>
      </c>
      <c r="AE165" s="46">
        <f t="shared" si="42"/>
        <v>1.2625155747638086</v>
      </c>
      <c r="AF165" s="46">
        <f t="shared" si="42"/>
        <v>1.6747592740540762</v>
      </c>
      <c r="AG165" s="46">
        <f t="shared" si="42"/>
        <v>1.8168405430540724</v>
      </c>
      <c r="AH165" s="46">
        <f t="shared" si="42"/>
        <v>120.05734836897588</v>
      </c>
      <c r="AI165" s="46">
        <f t="shared" si="42"/>
        <v>13.622920750865305</v>
      </c>
      <c r="AJ165" s="46">
        <f t="shared" si="42"/>
        <v>0.77457308227166188</v>
      </c>
      <c r="AK165" s="46">
        <f t="shared" si="42"/>
        <v>1.1040807247480526</v>
      </c>
      <c r="AL165" s="46">
        <f t="shared" si="42"/>
        <v>4.653982946132218</v>
      </c>
      <c r="AO165" s="46">
        <v>30</v>
      </c>
      <c r="AP165" s="46">
        <v>6878.5717674291354</v>
      </c>
      <c r="AT165" s="46">
        <f t="shared" si="23"/>
        <v>4.7767859496035658</v>
      </c>
    </row>
    <row r="166" spans="2:46" s="46" customFormat="1">
      <c r="B166" s="49">
        <v>0.37532087143131643</v>
      </c>
      <c r="C166" s="46">
        <f t="shared" si="39"/>
        <v>0.12352836687137876</v>
      </c>
      <c r="D166" s="46">
        <f>D165+10</f>
        <v>40</v>
      </c>
      <c r="E166" s="46">
        <f t="shared" si="40"/>
        <v>1.6812817636626315E-2</v>
      </c>
      <c r="F166" s="46">
        <f t="shared" si="40"/>
        <v>0.39258783881111747</v>
      </c>
      <c r="G166" s="46">
        <f t="shared" si="40"/>
        <v>0.51670941854873165</v>
      </c>
      <c r="H166" s="46">
        <f t="shared" si="40"/>
        <v>0.620558581711396</v>
      </c>
      <c r="I166" s="46">
        <f t="shared" si="40"/>
        <v>0.74977707494435375</v>
      </c>
      <c r="J166" s="46">
        <f t="shared" si="40"/>
        <v>43.393144334981045</v>
      </c>
      <c r="K166" s="46">
        <f t="shared" si="40"/>
        <v>6.2936184669567927</v>
      </c>
      <c r="L166" s="46">
        <f t="shared" si="40"/>
        <v>0.35324947412001645</v>
      </c>
      <c r="M166" s="46">
        <f t="shared" si="40"/>
        <v>0.51191775259333194</v>
      </c>
      <c r="N166" s="46">
        <f t="shared" si="40"/>
        <v>1.7153805635455601</v>
      </c>
      <c r="P166" s="46">
        <f>P165+10</f>
        <v>40</v>
      </c>
      <c r="Q166" s="46">
        <f t="shared" si="41"/>
        <v>1.1734197277127101E-2</v>
      </c>
      <c r="R166" s="46">
        <f t="shared" si="41"/>
        <v>0.35886977778797607</v>
      </c>
      <c r="S166" s="46">
        <f t="shared" si="41"/>
        <v>0.40523230722526488</v>
      </c>
      <c r="T166" s="46">
        <f t="shared" si="41"/>
        <v>0.40781162821295497</v>
      </c>
      <c r="U166" s="46">
        <f t="shared" si="41"/>
        <v>0.59555361406500207</v>
      </c>
      <c r="V166" s="46">
        <f t="shared" si="41"/>
        <v>27.049671898581767</v>
      </c>
      <c r="W166" s="46">
        <f t="shared" si="41"/>
        <v>5.8089163458202311</v>
      </c>
      <c r="X166" s="46">
        <f t="shared" si="41"/>
        <v>0.32109667169728473</v>
      </c>
      <c r="Y166" s="46">
        <f t="shared" si="41"/>
        <v>0.47448098391035248</v>
      </c>
      <c r="Z166" s="46">
        <f t="shared" si="41"/>
        <v>1.1150911619406871</v>
      </c>
      <c r="AB166" s="46">
        <f>AB165+10</f>
        <v>40</v>
      </c>
      <c r="AC166" s="46">
        <f t="shared" si="42"/>
        <v>2.189143799612556E-2</v>
      </c>
      <c r="AD166" s="46">
        <f t="shared" si="42"/>
        <v>0.42630589983425887</v>
      </c>
      <c r="AE166" s="46">
        <f t="shared" si="42"/>
        <v>0.62818652987219825</v>
      </c>
      <c r="AF166" s="46">
        <f t="shared" si="42"/>
        <v>0.8333055352098383</v>
      </c>
      <c r="AG166" s="46">
        <f t="shared" si="42"/>
        <v>0.90400053582370676</v>
      </c>
      <c r="AH166" s="46">
        <f t="shared" si="42"/>
        <v>59.736616771380312</v>
      </c>
      <c r="AI166" s="46">
        <f t="shared" si="42"/>
        <v>6.7783205880933552</v>
      </c>
      <c r="AJ166" s="46">
        <f t="shared" si="42"/>
        <v>0.38540227654274822</v>
      </c>
      <c r="AK166" s="46">
        <f t="shared" si="42"/>
        <v>0.54935452127631268</v>
      </c>
      <c r="AL166" s="46">
        <f t="shared" si="42"/>
        <v>2.3156699651504336</v>
      </c>
      <c r="AO166" s="46">
        <v>40</v>
      </c>
      <c r="AP166" s="46">
        <v>6878.5717674291363</v>
      </c>
      <c r="AT166" s="46">
        <f t="shared" si="23"/>
        <v>4.7767859496035667</v>
      </c>
    </row>
    <row r="167" spans="2:46" s="46" customFormat="1">
      <c r="B167" s="49">
        <v>0.18700790935510928</v>
      </c>
      <c r="C167" s="46">
        <f t="shared" si="39"/>
        <v>6.1549419158521051E-2</v>
      </c>
      <c r="D167" s="46">
        <f t="shared" ref="D167:D168" si="46">D166+10</f>
        <v>50</v>
      </c>
      <c r="E167" s="46">
        <f t="shared" si="40"/>
        <v>8.3771725384197467E-3</v>
      </c>
      <c r="F167" s="46">
        <f t="shared" si="40"/>
        <v>0.19561123740743688</v>
      </c>
      <c r="G167" s="46">
        <f t="shared" si="40"/>
        <v>0.25745618878180176</v>
      </c>
      <c r="H167" s="46">
        <f t="shared" si="40"/>
        <v>0.30920018414216011</v>
      </c>
      <c r="I167" s="46">
        <f t="shared" si="40"/>
        <v>0.37358472909844059</v>
      </c>
      <c r="J167" s="46">
        <f t="shared" si="40"/>
        <v>21.621114612388702</v>
      </c>
      <c r="K167" s="46">
        <f t="shared" si="40"/>
        <v>3.1358650839004318</v>
      </c>
      <c r="L167" s="46">
        <f t="shared" si="40"/>
        <v>0.17601046164699991</v>
      </c>
      <c r="M167" s="46">
        <f t="shared" si="40"/>
        <v>0.25506868816635403</v>
      </c>
      <c r="N167" s="46">
        <f t="shared" si="40"/>
        <v>0.85470735842444867</v>
      </c>
      <c r="P167" s="46">
        <f t="shared" ref="P167:P168" si="47">P166+10</f>
        <v>50</v>
      </c>
      <c r="Q167" s="46">
        <f t="shared" si="41"/>
        <v>5.8466937139796307E-3</v>
      </c>
      <c r="R167" s="46">
        <f t="shared" si="41"/>
        <v>0.17881084017738039</v>
      </c>
      <c r="S167" s="46">
        <f t="shared" si="41"/>
        <v>0.20191148379392934</v>
      </c>
      <c r="T167" s="46">
        <f t="shared" si="41"/>
        <v>0.20319665903420409</v>
      </c>
      <c r="U167" s="46">
        <f t="shared" si="41"/>
        <v>0.29674118215815487</v>
      </c>
      <c r="V167" s="46">
        <f t="shared" si="41"/>
        <v>13.477798516556883</v>
      </c>
      <c r="W167" s="46">
        <f t="shared" si="41"/>
        <v>2.8943568854380008</v>
      </c>
      <c r="X167" s="46">
        <f t="shared" si="41"/>
        <v>0.15998997184508992</v>
      </c>
      <c r="Y167" s="46">
        <f t="shared" si="41"/>
        <v>0.23641540367137284</v>
      </c>
      <c r="Z167" s="46">
        <f t="shared" si="41"/>
        <v>0.55560651769006708</v>
      </c>
      <c r="AB167" s="46">
        <f t="shared" ref="AB167:AB168" si="48">AB166+10</f>
        <v>50</v>
      </c>
      <c r="AC167" s="46">
        <f t="shared" si="42"/>
        <v>1.0907651362859884E-2</v>
      </c>
      <c r="AD167" s="46">
        <f t="shared" si="42"/>
        <v>0.21241163463749335</v>
      </c>
      <c r="AE167" s="46">
        <f t="shared" si="42"/>
        <v>0.3130008937696741</v>
      </c>
      <c r="AF167" s="46">
        <f t="shared" si="42"/>
        <v>0.41520370925011674</v>
      </c>
      <c r="AG167" s="46">
        <f t="shared" si="42"/>
        <v>0.45042827603872687</v>
      </c>
      <c r="AH167" s="46">
        <f t="shared" si="42"/>
        <v>29.764430708220516</v>
      </c>
      <c r="AI167" s="46">
        <f t="shared" si="42"/>
        <v>3.3773732823628628</v>
      </c>
      <c r="AJ167" s="46">
        <f t="shared" si="42"/>
        <v>0.19203095144890989</v>
      </c>
      <c r="AK167" s="46">
        <f t="shared" si="42"/>
        <v>0.27372197266133591</v>
      </c>
      <c r="AL167" s="46">
        <f t="shared" si="42"/>
        <v>1.1538081991588303</v>
      </c>
      <c r="AO167" s="46">
        <v>50</v>
      </c>
      <c r="AP167" s="46">
        <v>6878.5717674291363</v>
      </c>
      <c r="AT167" s="46">
        <f t="shared" ref="AT167:AT183" si="49">AP167/(60*24)</f>
        <v>4.7767859496035667</v>
      </c>
    </row>
    <row r="168" spans="2:46" s="46" customFormat="1">
      <c r="B168" s="49">
        <v>9.324375629594954E-2</v>
      </c>
      <c r="C168" s="46">
        <f t="shared" si="39"/>
        <v>3.0689071173328881E-2</v>
      </c>
      <c r="D168" s="46">
        <f t="shared" si="46"/>
        <v>60</v>
      </c>
      <c r="E168" s="46">
        <f t="shared" si="40"/>
        <v>4.1769275742663762E-3</v>
      </c>
      <c r="F168" s="46">
        <f t="shared" si="40"/>
        <v>9.7533382249951478E-2</v>
      </c>
      <c r="G168" s="46">
        <f t="shared" si="40"/>
        <v>0.12836978696049323</v>
      </c>
      <c r="H168" s="46">
        <f t="shared" si="40"/>
        <v>0.1541697713862841</v>
      </c>
      <c r="I168" s="46">
        <f t="shared" si="40"/>
        <v>0.18627243847963862</v>
      </c>
      <c r="J168" s="46">
        <f t="shared" si="40"/>
        <v>10.78046672629425</v>
      </c>
      <c r="K168" s="46">
        <f t="shared" si="40"/>
        <v>1.5635682896646763</v>
      </c>
      <c r="L168" s="46">
        <f t="shared" si="40"/>
        <v>8.7760273199696051E-2</v>
      </c>
      <c r="M168" s="46">
        <f t="shared" si="40"/>
        <v>0.12717935938979374</v>
      </c>
      <c r="N168" s="46">
        <f t="shared" si="40"/>
        <v>0.42616416421630748</v>
      </c>
      <c r="P168" s="46">
        <f t="shared" si="47"/>
        <v>60</v>
      </c>
      <c r="Q168" s="46">
        <f t="shared" si="41"/>
        <v>2.9152098849832418E-3</v>
      </c>
      <c r="R168" s="46">
        <f t="shared" si="41"/>
        <v>8.9156565116602943E-2</v>
      </c>
      <c r="S168" s="46">
        <f t="shared" si="41"/>
        <v>0.10067473725197898</v>
      </c>
      <c r="T168" s="46">
        <f t="shared" si="41"/>
        <v>0.10131553626551831</v>
      </c>
      <c r="U168" s="46">
        <f t="shared" si="41"/>
        <v>0.14795760986088144</v>
      </c>
      <c r="V168" s="46">
        <f t="shared" si="41"/>
        <v>6.7201419101763458</v>
      </c>
      <c r="W168" s="46">
        <f t="shared" si="41"/>
        <v>1.443150302695601</v>
      </c>
      <c r="X168" s="46">
        <f t="shared" si="41"/>
        <v>7.9772324366130062E-2</v>
      </c>
      <c r="Y168" s="46">
        <f t="shared" si="41"/>
        <v>0.11787867732786982</v>
      </c>
      <c r="Z168" s="46">
        <f t="shared" si="41"/>
        <v>0.27703000905595981</v>
      </c>
      <c r="AB168" s="46">
        <f t="shared" si="48"/>
        <v>60</v>
      </c>
      <c r="AC168" s="46">
        <f t="shared" si="42"/>
        <v>5.4386452635495196E-3</v>
      </c>
      <c r="AD168" s="46">
        <f t="shared" si="42"/>
        <v>0.10591019938330001</v>
      </c>
      <c r="AE168" s="46">
        <f t="shared" si="42"/>
        <v>0.15606483666900747</v>
      </c>
      <c r="AF168" s="46">
        <f t="shared" si="42"/>
        <v>0.20702400650705022</v>
      </c>
      <c r="AG168" s="46">
        <f t="shared" si="42"/>
        <v>0.22458726709839616</v>
      </c>
      <c r="AH168" s="46">
        <f t="shared" si="42"/>
        <v>14.840791542412155</v>
      </c>
      <c r="AI168" s="46">
        <f t="shared" si="42"/>
        <v>1.6839862766337514</v>
      </c>
      <c r="AJ168" s="46">
        <f t="shared" si="42"/>
        <v>9.5748222033262054E-2</v>
      </c>
      <c r="AK168" s="46">
        <f t="shared" si="42"/>
        <v>0.13648004145171802</v>
      </c>
      <c r="AL168" s="46">
        <f t="shared" si="42"/>
        <v>0.5752983193766551</v>
      </c>
      <c r="AO168" s="46">
        <v>60</v>
      </c>
      <c r="AP168" s="46">
        <v>6878.5717674291391</v>
      </c>
      <c r="AT168" s="46">
        <f t="shared" si="49"/>
        <v>4.7767859496035685</v>
      </c>
    </row>
    <row r="169" spans="2:46" s="46" customFormat="1">
      <c r="B169" s="49">
        <v>3.2845498356363717E-2</v>
      </c>
      <c r="C169" s="46">
        <f t="shared" si="39"/>
        <v>1.0810352101030596E-2</v>
      </c>
      <c r="D169" s="46">
        <f>D168+15</f>
        <v>75</v>
      </c>
      <c r="E169" s="46">
        <f t="shared" si="40"/>
        <v>1.4713384636410253E-3</v>
      </c>
      <c r="F169" s="46">
        <f t="shared" si="40"/>
        <v>3.4356501098432669E-2</v>
      </c>
      <c r="G169" s="46">
        <f t="shared" si="40"/>
        <v>4.5218740752896919E-2</v>
      </c>
      <c r="H169" s="46">
        <f t="shared" si="40"/>
        <v>5.4306882400570279E-2</v>
      </c>
      <c r="I169" s="46">
        <f t="shared" si="40"/>
        <v>6.5615167746698538E-2</v>
      </c>
      <c r="J169" s="46">
        <f t="shared" si="40"/>
        <v>3.7974599914351845</v>
      </c>
      <c r="K169" s="46">
        <f t="shared" si="40"/>
        <v>0.55077281667185962</v>
      </c>
      <c r="L169" s="46">
        <f t="shared" si="40"/>
        <v>3.0913886640956807E-2</v>
      </c>
      <c r="M169" s="46">
        <f t="shared" si="40"/>
        <v>4.4799408159308308E-2</v>
      </c>
      <c r="N169" s="46">
        <f t="shared" si="40"/>
        <v>0.15011793129954223</v>
      </c>
      <c r="P169" s="46">
        <f>P168+15</f>
        <v>75</v>
      </c>
      <c r="Q169" s="46">
        <f t="shared" si="41"/>
        <v>1.0268936573830172E-3</v>
      </c>
      <c r="R169" s="46">
        <f t="shared" si="41"/>
        <v>3.1405735725550284E-2</v>
      </c>
      <c r="S169" s="46">
        <f t="shared" si="41"/>
        <v>3.5463055224702382E-2</v>
      </c>
      <c r="T169" s="46">
        <f t="shared" si="41"/>
        <v>3.5688779089749108E-2</v>
      </c>
      <c r="U169" s="46">
        <f t="shared" si="41"/>
        <v>5.2118625115242269E-2</v>
      </c>
      <c r="V169" s="46">
        <f t="shared" si="41"/>
        <v>2.3671952883466405</v>
      </c>
      <c r="W169" s="46">
        <f t="shared" si="41"/>
        <v>0.50835512740346411</v>
      </c>
      <c r="X169" s="46">
        <f t="shared" si="41"/>
        <v>2.8100101590712939E-2</v>
      </c>
      <c r="Y169" s="46">
        <f t="shared" si="41"/>
        <v>4.1523207887100261E-2</v>
      </c>
      <c r="Z169" s="46">
        <f t="shared" si="41"/>
        <v>9.7584863673018288E-2</v>
      </c>
      <c r="AB169" s="46">
        <f>AB168+15</f>
        <v>75</v>
      </c>
      <c r="AC169" s="46">
        <f t="shared" si="42"/>
        <v>1.9157832698990366E-3</v>
      </c>
      <c r="AD169" s="46">
        <f t="shared" si="42"/>
        <v>3.7307266471315055E-2</v>
      </c>
      <c r="AE169" s="46">
        <f t="shared" si="42"/>
        <v>5.4974426281091442E-2</v>
      </c>
      <c r="AF169" s="46">
        <f t="shared" si="42"/>
        <v>7.2924985711391554E-2</v>
      </c>
      <c r="AG169" s="46">
        <f t="shared" si="42"/>
        <v>7.911171037815494E-2</v>
      </c>
      <c r="AH169" s="46">
        <f t="shared" si="42"/>
        <v>5.2277246945237277</v>
      </c>
      <c r="AI169" s="46">
        <f t="shared" si="42"/>
        <v>0.59319050594025524</v>
      </c>
      <c r="AJ169" s="46">
        <f t="shared" si="42"/>
        <v>3.3727671691200681E-2</v>
      </c>
      <c r="AK169" s="46">
        <f t="shared" si="42"/>
        <v>4.8075608431516481E-2</v>
      </c>
      <c r="AL169" s="46">
        <f t="shared" si="42"/>
        <v>0.20265099892606619</v>
      </c>
      <c r="AO169" s="46">
        <v>75</v>
      </c>
      <c r="AP169" s="46">
        <v>6878.5717674291373</v>
      </c>
      <c r="AT169" s="46">
        <f t="shared" si="49"/>
        <v>4.7767859496035676</v>
      </c>
    </row>
    <row r="170" spans="2:46" s="46" customFormat="1">
      <c r="B170" s="49">
        <v>5.7474486684709692E-3</v>
      </c>
      <c r="C170" s="46">
        <f t="shared" si="39"/>
        <v>1.8916425963356638E-3</v>
      </c>
      <c r="D170" s="46">
        <f>D169+25</f>
        <v>100</v>
      </c>
      <c r="E170" s="46">
        <f t="shared" si="40"/>
        <v>2.5746078041163857E-4</v>
      </c>
      <c r="F170" s="46">
        <f t="shared" si="40"/>
        <v>6.0118401058628828E-3</v>
      </c>
      <c r="G170" s="46">
        <f t="shared" si="40"/>
        <v>7.9125589190828186E-3</v>
      </c>
      <c r="H170" s="46">
        <f t="shared" si="40"/>
        <v>9.5028388573311848E-3</v>
      </c>
      <c r="I170" s="46">
        <f t="shared" si="40"/>
        <v>1.1481608557354478E-2</v>
      </c>
      <c r="J170" s="46">
        <f t="shared" si="40"/>
        <v>0.66449497320788709</v>
      </c>
      <c r="K170" s="46">
        <f t="shared" si="40"/>
        <v>9.6376464500862832E-2</v>
      </c>
      <c r="L170" s="46">
        <f t="shared" si="40"/>
        <v>5.4094374454411861E-3</v>
      </c>
      <c r="M170" s="46">
        <f t="shared" si="40"/>
        <v>7.8391823986796259E-3</v>
      </c>
      <c r="N170" s="46">
        <f t="shared" si="40"/>
        <v>2.6268245343438888E-2</v>
      </c>
      <c r="P170" s="46">
        <f>P169+25</f>
        <v>100</v>
      </c>
      <c r="Q170" s="46">
        <f t="shared" si="41"/>
        <v>1.7969002303884417E-4</v>
      </c>
      <c r="R170" s="46">
        <f t="shared" si="41"/>
        <v>5.4955031959761239E-3</v>
      </c>
      <c r="S170" s="46">
        <f t="shared" si="41"/>
        <v>6.205469441299483E-3</v>
      </c>
      <c r="T170" s="46">
        <f t="shared" si="41"/>
        <v>6.2449675200139118E-3</v>
      </c>
      <c r="U170" s="46">
        <f t="shared" si="41"/>
        <v>9.1199287096362658E-3</v>
      </c>
      <c r="V170" s="46">
        <f t="shared" si="41"/>
        <v>0.414221446244455</v>
      </c>
      <c r="W170" s="46">
        <f t="shared" si="41"/>
        <v>8.8954044947394298E-2</v>
      </c>
      <c r="X170" s="46">
        <f t="shared" si="41"/>
        <v>4.9170699087741536E-3</v>
      </c>
      <c r="Y170" s="46">
        <f t="shared" si="41"/>
        <v>7.2658995683102141E-3</v>
      </c>
      <c r="Z170" s="46">
        <f t="shared" si="41"/>
        <v>1.7075795799863239E-2</v>
      </c>
      <c r="AB170" s="46">
        <f>AB169+25</f>
        <v>100</v>
      </c>
      <c r="AC170" s="46">
        <f t="shared" si="42"/>
        <v>3.3523153778443354E-4</v>
      </c>
      <c r="AD170" s="46">
        <f t="shared" si="42"/>
        <v>6.5281770157496425E-3</v>
      </c>
      <c r="AE170" s="46">
        <f t="shared" si="42"/>
        <v>9.6196483968661543E-3</v>
      </c>
      <c r="AF170" s="46">
        <f t="shared" si="42"/>
        <v>1.2760710194648479E-2</v>
      </c>
      <c r="AG170" s="46">
        <f t="shared" si="42"/>
        <v>1.3843288405072708E-2</v>
      </c>
      <c r="AH170" s="46">
        <f t="shared" si="42"/>
        <v>0.91476850017131917</v>
      </c>
      <c r="AI170" s="46">
        <f t="shared" si="42"/>
        <v>0.10379888405433135</v>
      </c>
      <c r="AJ170" s="46">
        <f t="shared" si="42"/>
        <v>5.9018049821082195E-3</v>
      </c>
      <c r="AK170" s="46">
        <f t="shared" si="42"/>
        <v>8.4124652290490567E-3</v>
      </c>
      <c r="AL170" s="46">
        <f t="shared" si="42"/>
        <v>3.5460694887014539E-2</v>
      </c>
      <c r="AO170" s="46">
        <v>100</v>
      </c>
      <c r="AP170" s="46">
        <v>6878.5717674291409</v>
      </c>
      <c r="AT170" s="46">
        <f t="shared" si="49"/>
        <v>4.7767859496035703</v>
      </c>
    </row>
    <row r="171" spans="2:46" s="46" customFormat="1">
      <c r="B171" s="49">
        <v>1.0099246464449004E-3</v>
      </c>
      <c r="C171" s="46">
        <f t="shared" si="39"/>
        <v>3.3239383081130658E-4</v>
      </c>
      <c r="D171" s="46">
        <f t="shared" ref="D171:D175" si="50">D170+25</f>
        <v>125</v>
      </c>
      <c r="E171" s="46">
        <f t="shared" si="40"/>
        <v>4.524016690815343E-5</v>
      </c>
      <c r="F171" s="46">
        <f t="shared" si="40"/>
        <v>1.056380895682521E-3</v>
      </c>
      <c r="G171" s="46">
        <f t="shared" si="40"/>
        <v>1.3903689936679881E-3</v>
      </c>
      <c r="H171" s="46">
        <f t="shared" si="40"/>
        <v>1.6698077871106875E-3</v>
      </c>
      <c r="I171" s="46">
        <f t="shared" si="40"/>
        <v>2.0175107318416187E-3</v>
      </c>
      <c r="J171" s="46">
        <f t="shared" si="40"/>
        <v>0.11676288500908621</v>
      </c>
      <c r="K171" s="46">
        <f t="shared" si="40"/>
        <v>1.693495736735388E-2</v>
      </c>
      <c r="L171" s="46">
        <f t="shared" si="40"/>
        <v>9.5052866894794659E-4</v>
      </c>
      <c r="M171" s="46">
        <f t="shared" si="40"/>
        <v>1.3774755113097332E-3</v>
      </c>
      <c r="N171" s="46">
        <f t="shared" si="40"/>
        <v>4.6157702226392316E-3</v>
      </c>
      <c r="P171" s="46">
        <f t="shared" ref="P171:P175" si="51">P170+25</f>
        <v>125</v>
      </c>
      <c r="Q171" s="46">
        <f t="shared" si="41"/>
        <v>3.1574543590716791E-5</v>
      </c>
      <c r="R171" s="46">
        <f t="shared" si="41"/>
        <v>9.6565186135438125E-4</v>
      </c>
      <c r="S171" s="46">
        <f t="shared" si="41"/>
        <v>1.090404809691719E-3</v>
      </c>
      <c r="T171" s="46">
        <f t="shared" si="41"/>
        <v>1.0973452829969547E-3</v>
      </c>
      <c r="U171" s="46">
        <f t="shared" si="41"/>
        <v>1.6025240673734626E-3</v>
      </c>
      <c r="V171" s="46">
        <f t="shared" si="41"/>
        <v>7.2785638787680476E-2</v>
      </c>
      <c r="W171" s="46">
        <f t="shared" si="41"/>
        <v>1.5630714061152521E-2</v>
      </c>
      <c r="X171" s="46">
        <f t="shared" si="41"/>
        <v>8.6401145454597413E-4</v>
      </c>
      <c r="Y171" s="46">
        <f t="shared" si="41"/>
        <v>1.2767401259433709E-3</v>
      </c>
      <c r="Z171" s="46">
        <f t="shared" si="41"/>
        <v>3.0005030313364051E-3</v>
      </c>
      <c r="AB171" s="46">
        <f t="shared" ref="AB171:AB175" si="52">AB170+25</f>
        <v>125</v>
      </c>
      <c r="AC171" s="46">
        <f t="shared" si="42"/>
        <v>5.890579022559017E-5</v>
      </c>
      <c r="AD171" s="46">
        <f t="shared" si="42"/>
        <v>1.1471099300106606E-3</v>
      </c>
      <c r="AE171" s="46">
        <f t="shared" si="42"/>
        <v>1.690333177644257E-3</v>
      </c>
      <c r="AF171" s="46">
        <f t="shared" si="42"/>
        <v>2.2422702912244237E-3</v>
      </c>
      <c r="AG171" s="46">
        <f t="shared" si="42"/>
        <v>2.4324973963097784E-3</v>
      </c>
      <c r="AH171" s="46">
        <f t="shared" si="42"/>
        <v>0.16074013123049194</v>
      </c>
      <c r="AI171" s="46">
        <f t="shared" si="42"/>
        <v>1.823920067355524E-2</v>
      </c>
      <c r="AJ171" s="46">
        <f t="shared" si="42"/>
        <v>1.0370458833499191E-3</v>
      </c>
      <c r="AK171" s="46">
        <f t="shared" si="42"/>
        <v>1.478210896676099E-3</v>
      </c>
      <c r="AL171" s="46">
        <f t="shared" si="42"/>
        <v>6.2310374139420586E-3</v>
      </c>
      <c r="AO171" s="46">
        <v>125</v>
      </c>
      <c r="AP171" s="46">
        <v>6878.57176742913</v>
      </c>
      <c r="AT171" s="46">
        <f t="shared" si="49"/>
        <v>4.7767859496035623</v>
      </c>
    </row>
    <row r="172" spans="2:46" s="46" customFormat="1">
      <c r="B172" s="49">
        <v>1.7746096578330768E-4</v>
      </c>
      <c r="C172" s="46">
        <f t="shared" si="39"/>
        <v>5.8407258842361619E-5</v>
      </c>
      <c r="D172" s="46">
        <f t="shared" si="50"/>
        <v>150</v>
      </c>
      <c r="E172" s="46">
        <f t="shared" si="40"/>
        <v>7.9494542765125299E-6</v>
      </c>
      <c r="F172" s="46">
        <f t="shared" si="40"/>
        <v>1.8562379855623573E-4</v>
      </c>
      <c r="G172" s="46">
        <f t="shared" si="40"/>
        <v>2.4431109560412427E-4</v>
      </c>
      <c r="H172" s="46">
        <f t="shared" si="40"/>
        <v>2.9341316713419675E-4</v>
      </c>
      <c r="I172" s="46">
        <f t="shared" si="40"/>
        <v>3.5451039222973788E-4</v>
      </c>
      <c r="J172" s="46">
        <f t="shared" si="40"/>
        <v>2.0517192552756382E-2</v>
      </c>
      <c r="K172" s="46">
        <f t="shared" si="40"/>
        <v>2.9757553622598611E-3</v>
      </c>
      <c r="L172" s="46">
        <f t="shared" si="40"/>
        <v>1.670237912175828E-4</v>
      </c>
      <c r="M172" s="46">
        <f t="shared" si="40"/>
        <v>2.4204549502223301E-4</v>
      </c>
      <c r="N172" s="46">
        <f t="shared" si="40"/>
        <v>8.1106805839714191E-4</v>
      </c>
      <c r="P172" s="46">
        <f t="shared" si="51"/>
        <v>150</v>
      </c>
      <c r="Q172" s="46">
        <f t="shared" si="41"/>
        <v>5.5481756087623594E-6</v>
      </c>
      <c r="R172" s="46">
        <f t="shared" si="41"/>
        <v>1.6968118916206712E-4</v>
      </c>
      <c r="S172" s="46">
        <f t="shared" si="41"/>
        <v>1.9160236952997295E-4</v>
      </c>
      <c r="T172" s="46">
        <f t="shared" si="41"/>
        <v>1.9282192681651744E-4</v>
      </c>
      <c r="U172" s="46">
        <f t="shared" si="41"/>
        <v>2.8159029179665337E-4</v>
      </c>
      <c r="V172" s="46">
        <f t="shared" si="41"/>
        <v>1.2789654571878764E-2</v>
      </c>
      <c r="W172" s="46">
        <f t="shared" si="41"/>
        <v>2.7465779909839239E-3</v>
      </c>
      <c r="X172" s="46">
        <f t="shared" si="41"/>
        <v>1.5182126905589381E-4</v>
      </c>
      <c r="Y172" s="46">
        <f t="shared" si="41"/>
        <v>2.2434460232609131E-4</v>
      </c>
      <c r="Z172" s="46">
        <f t="shared" si="41"/>
        <v>5.2723858651032508E-4</v>
      </c>
      <c r="AB172" s="46">
        <f t="shared" si="52"/>
        <v>150</v>
      </c>
      <c r="AC172" s="46">
        <f t="shared" si="42"/>
        <v>1.0350732944262719E-5</v>
      </c>
      <c r="AD172" s="46">
        <f t="shared" si="42"/>
        <v>2.0156640795040431E-4</v>
      </c>
      <c r="AE172" s="46">
        <f t="shared" si="42"/>
        <v>2.9701982167827553E-4</v>
      </c>
      <c r="AF172" s="46">
        <f t="shared" si="42"/>
        <v>3.940044074518767E-4</v>
      </c>
      <c r="AG172" s="46">
        <f t="shared" si="42"/>
        <v>4.2743049266282299E-4</v>
      </c>
      <c r="AH172" s="46">
        <f t="shared" si="42"/>
        <v>2.8244730533633997E-2</v>
      </c>
      <c r="AI172" s="46">
        <f t="shared" si="42"/>
        <v>3.2049327335357983E-3</v>
      </c>
      <c r="AJ172" s="46">
        <f t="shared" si="42"/>
        <v>1.8222631337927179E-4</v>
      </c>
      <c r="AK172" s="46">
        <f t="shared" si="42"/>
        <v>2.5974638771837535E-4</v>
      </c>
      <c r="AL172" s="46">
        <f t="shared" si="42"/>
        <v>1.0948975302839589E-3</v>
      </c>
      <c r="AO172" s="46">
        <v>150</v>
      </c>
      <c r="AP172" s="46">
        <v>6878.5717674291318</v>
      </c>
      <c r="AT172" s="46">
        <f t="shared" si="49"/>
        <v>4.7767859496035641</v>
      </c>
    </row>
    <row r="173" spans="2:46" s="46" customFormat="1">
      <c r="B173" s="49">
        <v>3.0858879304284029E-5</v>
      </c>
      <c r="C173" s="46">
        <f t="shared" si="39"/>
        <v>1.0156501420776383E-5</v>
      </c>
      <c r="D173" s="46">
        <f t="shared" si="50"/>
        <v>175</v>
      </c>
      <c r="E173" s="46">
        <f t="shared" si="40"/>
        <v>1.3823368078686749E-6</v>
      </c>
      <c r="F173" s="46">
        <f t="shared" si="40"/>
        <v>3.2278267191097587E-5</v>
      </c>
      <c r="G173" s="46">
        <f t="shared" si="40"/>
        <v>4.2483447074113312E-5</v>
      </c>
      <c r="H173" s="46">
        <f t="shared" si="40"/>
        <v>5.1021844611560018E-5</v>
      </c>
      <c r="I173" s="46">
        <f t="shared" si="40"/>
        <v>6.1646088763481346E-5</v>
      </c>
      <c r="J173" s="46">
        <f t="shared" si="40"/>
        <v>3.5677506245430763E-3</v>
      </c>
      <c r="K173" s="46">
        <f t="shared" si="40"/>
        <v>5.1745642221229335E-4</v>
      </c>
      <c r="L173" s="46">
        <f t="shared" si="40"/>
        <v>2.9043897399599506E-5</v>
      </c>
      <c r="M173" s="46">
        <f t="shared" si="40"/>
        <v>4.2089480020861591E-5</v>
      </c>
      <c r="N173" s="46">
        <f t="shared" si="40"/>
        <v>1.4103725762931396E-4</v>
      </c>
      <c r="P173" s="46">
        <f t="shared" si="51"/>
        <v>175</v>
      </c>
      <c r="Q173" s="46">
        <f t="shared" si="41"/>
        <v>9.6477658638424574E-7</v>
      </c>
      <c r="R173" s="46">
        <f t="shared" si="41"/>
        <v>2.9505994401989811E-5</v>
      </c>
      <c r="S173" s="46">
        <f t="shared" si="41"/>
        <v>3.3317885563376332E-5</v>
      </c>
      <c r="T173" s="46">
        <f t="shared" si="41"/>
        <v>3.3529955331671732E-5</v>
      </c>
      <c r="U173" s="46">
        <f t="shared" si="41"/>
        <v>4.8965955592584638E-5</v>
      </c>
      <c r="V173" s="46">
        <f t="shared" si="41"/>
        <v>2.2240030145050456E-3</v>
      </c>
      <c r="W173" s="46">
        <f t="shared" si="41"/>
        <v>4.7760459027191329E-4</v>
      </c>
      <c r="X173" s="46">
        <f t="shared" si="41"/>
        <v>2.6400318956909053E-5</v>
      </c>
      <c r="Y173" s="46">
        <f t="shared" si="41"/>
        <v>3.9011457976215656E-5</v>
      </c>
      <c r="Z173" s="46">
        <f t="shared" si="41"/>
        <v>9.1681929263402588E-5</v>
      </c>
      <c r="AB173" s="46">
        <f t="shared" si="52"/>
        <v>175</v>
      </c>
      <c r="AC173" s="46">
        <f t="shared" si="42"/>
        <v>1.7998970293531075E-6</v>
      </c>
      <c r="AD173" s="46">
        <f t="shared" si="42"/>
        <v>3.5050539980205371E-5</v>
      </c>
      <c r="AE173" s="46">
        <f t="shared" si="42"/>
        <v>5.1649008584850285E-5</v>
      </c>
      <c r="AF173" s="46">
        <f t="shared" si="42"/>
        <v>6.8513733891448398E-5</v>
      </c>
      <c r="AG173" s="46">
        <f t="shared" si="42"/>
        <v>7.4326221934378162E-5</v>
      </c>
      <c r="AH173" s="46">
        <f t="shared" si="42"/>
        <v>4.9114982345811057E-3</v>
      </c>
      <c r="AI173" s="46">
        <f t="shared" si="42"/>
        <v>5.5730825415267347E-4</v>
      </c>
      <c r="AJ173" s="46">
        <f t="shared" si="42"/>
        <v>3.1687475842289959E-5</v>
      </c>
      <c r="AK173" s="46">
        <f t="shared" si="42"/>
        <v>4.5167502065507641E-5</v>
      </c>
      <c r="AL173" s="46">
        <f t="shared" si="42"/>
        <v>1.9039258599522533E-4</v>
      </c>
      <c r="AO173" s="46">
        <v>175</v>
      </c>
      <c r="AP173" s="46">
        <v>6878.57176742913</v>
      </c>
      <c r="AT173" s="46">
        <f t="shared" si="49"/>
        <v>4.7767859496035623</v>
      </c>
    </row>
    <row r="174" spans="2:46" s="46" customFormat="1">
      <c r="B174" s="49">
        <v>5.4337710011669821E-6</v>
      </c>
      <c r="C174" s="46">
        <f t="shared" si="39"/>
        <v>1.7884026943863897E-6</v>
      </c>
      <c r="D174" s="46">
        <f t="shared" si="50"/>
        <v>200</v>
      </c>
      <c r="E174" s="46">
        <f t="shared" si="40"/>
        <v>2.4340769378870899E-7</v>
      </c>
      <c r="F174" s="46">
        <f t="shared" si="40"/>
        <v>5.6836933891636814E-6</v>
      </c>
      <c r="G174" s="46">
        <f t="shared" si="40"/>
        <v>7.4806644933721508E-6</v>
      </c>
      <c r="H174" s="46">
        <f t="shared" si="40"/>
        <v>8.9841415341416106E-6</v>
      </c>
      <c r="I174" s="46">
        <f t="shared" si="40"/>
        <v>1.0854903241814394E-5</v>
      </c>
      <c r="J174" s="46">
        <f t="shared" si="40"/>
        <v>6.2822457348307693E-4</v>
      </c>
      <c r="K174" s="46">
        <f t="shared" si="40"/>
        <v>9.1115908691636759E-5</v>
      </c>
      <c r="L174" s="46">
        <f t="shared" si="40"/>
        <v>5.1141719184721422E-6</v>
      </c>
      <c r="M174" s="46">
        <f t="shared" si="40"/>
        <v>7.411293113463236E-6</v>
      </c>
      <c r="N174" s="46">
        <f t="shared" si="40"/>
        <v>2.4834435010643728E-5</v>
      </c>
      <c r="P174" s="46">
        <f t="shared" si="51"/>
        <v>200</v>
      </c>
      <c r="Q174" s="46">
        <f t="shared" si="41"/>
        <v>1.6988192933616956E-7</v>
      </c>
      <c r="R174" s="46">
        <f t="shared" si="41"/>
        <v>5.1955399070970857E-6</v>
      </c>
      <c r="S174" s="46">
        <f t="shared" si="41"/>
        <v>5.8667537757324955E-6</v>
      </c>
      <c r="T174" s="46">
        <f t="shared" si="41"/>
        <v>5.9040959147316579E-6</v>
      </c>
      <c r="U174" s="46">
        <f t="shared" si="41"/>
        <v>8.6221319269707717E-6</v>
      </c>
      <c r="V174" s="46">
        <f t="shared" si="41"/>
        <v>3.9161182836074663E-4</v>
      </c>
      <c r="W174" s="46">
        <f t="shared" si="41"/>
        <v>8.4098630087286186E-5</v>
      </c>
      <c r="X174" s="46">
        <f t="shared" si="41"/>
        <v>4.6486794795657763E-6</v>
      </c>
      <c r="Y174" s="46">
        <f t="shared" si="41"/>
        <v>6.8693020132817732E-6</v>
      </c>
      <c r="Z174" s="46">
        <f t="shared" si="41"/>
        <v>1.6143740683945134E-5</v>
      </c>
      <c r="AB174" s="46">
        <f t="shared" si="52"/>
        <v>200</v>
      </c>
      <c r="AC174" s="46">
        <f t="shared" si="42"/>
        <v>3.1693345824124903E-7</v>
      </c>
      <c r="AD174" s="46">
        <f t="shared" si="42"/>
        <v>6.171846871230278E-6</v>
      </c>
      <c r="AE174" s="46">
        <f t="shared" si="42"/>
        <v>9.0945752110118052E-6</v>
      </c>
      <c r="AF174" s="46">
        <f t="shared" si="42"/>
        <v>1.2064187153551579E-5</v>
      </c>
      <c r="AG174" s="46">
        <f t="shared" si="42"/>
        <v>1.3087674556658036E-5</v>
      </c>
      <c r="AH174" s="46">
        <f t="shared" si="42"/>
        <v>8.6483731860540717E-4</v>
      </c>
      <c r="AI174" s="46">
        <f t="shared" si="42"/>
        <v>9.8133187295987344E-5</v>
      </c>
      <c r="AJ174" s="46">
        <f t="shared" si="42"/>
        <v>5.579664357378508E-6</v>
      </c>
      <c r="AK174" s="46">
        <f t="shared" si="42"/>
        <v>7.9532842136447182E-6</v>
      </c>
      <c r="AL174" s="46">
        <f t="shared" si="42"/>
        <v>3.3525129337342324E-5</v>
      </c>
      <c r="AO174" s="46">
        <v>200</v>
      </c>
      <c r="AP174" s="46">
        <v>6878.57176742913</v>
      </c>
      <c r="AT174" s="46">
        <f t="shared" si="49"/>
        <v>4.7767859496035623</v>
      </c>
    </row>
    <row r="175" spans="2:46" s="46" customFormat="1">
      <c r="B175" s="49">
        <v>9.4620124594085837E-7</v>
      </c>
      <c r="C175" s="46">
        <f t="shared" si="39"/>
        <v>3.1142071635130884E-7</v>
      </c>
      <c r="D175" s="46">
        <f t="shared" si="50"/>
        <v>225</v>
      </c>
      <c r="E175" s="46">
        <f t="shared" si="40"/>
        <v>4.2385346011806081E-8</v>
      </c>
      <c r="F175" s="46">
        <f t="shared" si="40"/>
        <v>9.8971937647063968E-7</v>
      </c>
      <c r="G175" s="46">
        <f t="shared" si="40"/>
        <v>1.3026315972782891E-6</v>
      </c>
      <c r="H175" s="46">
        <f t="shared" si="40"/>
        <v>1.5644367752573255E-6</v>
      </c>
      <c r="I175" s="46">
        <f t="shared" si="40"/>
        <v>1.890198385546352E-6</v>
      </c>
      <c r="J175" s="46">
        <f t="shared" si="40"/>
        <v>1.0939471758568827E-4</v>
      </c>
      <c r="K175" s="46">
        <f t="shared" si="40"/>
        <v>1.5866299281515562E-5</v>
      </c>
      <c r="L175" s="46">
        <f t="shared" si="40"/>
        <v>8.9054681449990813E-7</v>
      </c>
      <c r="M175" s="46">
        <f t="shared" si="40"/>
        <v>1.2905517410708341E-6</v>
      </c>
      <c r="N175" s="46">
        <f t="shared" si="40"/>
        <v>4.3244981477355151E-6</v>
      </c>
      <c r="P175" s="46">
        <f t="shared" si="51"/>
        <v>225</v>
      </c>
      <c r="Q175" s="46">
        <f t="shared" si="41"/>
        <v>2.958207377913519E-8</v>
      </c>
      <c r="R175" s="46">
        <f t="shared" si="41"/>
        <v>9.0471567785205289E-7</v>
      </c>
      <c r="S175" s="46">
        <f t="shared" si="41"/>
        <v>1.0215962563876297E-6</v>
      </c>
      <c r="T175" s="46">
        <f t="shared" si="41"/>
        <v>1.0280987603046766E-6</v>
      </c>
      <c r="U175" s="46">
        <f t="shared" si="41"/>
        <v>1.5013989056620722E-6</v>
      </c>
      <c r="V175" s="46">
        <f t="shared" si="41"/>
        <v>6.8192597321080334E-5</v>
      </c>
      <c r="W175" s="46">
        <f t="shared" si="41"/>
        <v>1.4644358524109476E-5</v>
      </c>
      <c r="X175" s="46">
        <f t="shared" si="41"/>
        <v>8.0948915448176342E-7</v>
      </c>
      <c r="Y175" s="46">
        <f t="shared" si="41"/>
        <v>1.1961731289615057E-6</v>
      </c>
      <c r="Z175" s="46">
        <f t="shared" si="41"/>
        <v>2.8111602561250929E-6</v>
      </c>
      <c r="AB175" s="46">
        <f t="shared" si="52"/>
        <v>225</v>
      </c>
      <c r="AC175" s="46">
        <f t="shared" si="42"/>
        <v>5.5188618244477064E-8</v>
      </c>
      <c r="AD175" s="46">
        <f t="shared" si="42"/>
        <v>1.074723075089226E-6</v>
      </c>
      <c r="AE175" s="46">
        <f t="shared" si="42"/>
        <v>1.583666938168948E-6</v>
      </c>
      <c r="AF175" s="46">
        <f t="shared" si="42"/>
        <v>2.1007747902099775E-6</v>
      </c>
      <c r="AG175" s="46">
        <f t="shared" si="42"/>
        <v>2.2789978654306357E-6</v>
      </c>
      <c r="AH175" s="46">
        <f t="shared" si="42"/>
        <v>1.5059683785029619E-4</v>
      </c>
      <c r="AI175" s="46">
        <f t="shared" si="42"/>
        <v>1.7088240038921645E-5</v>
      </c>
      <c r="AJ175" s="46">
        <f t="shared" si="42"/>
        <v>9.7160447451805262E-7</v>
      </c>
      <c r="AK175" s="46">
        <f t="shared" si="42"/>
        <v>1.3849303531801658E-6</v>
      </c>
      <c r="AL175" s="46">
        <f t="shared" si="42"/>
        <v>5.8378360393459369E-6</v>
      </c>
      <c r="AO175" s="46">
        <v>225</v>
      </c>
      <c r="AP175" s="46">
        <v>6878.5717674291373</v>
      </c>
      <c r="AT175" s="46">
        <f t="shared" si="49"/>
        <v>4.7767859496035676</v>
      </c>
    </row>
    <row r="176" spans="2:46" s="46" customFormat="1">
      <c r="B176" s="49">
        <v>1.6800954125845271E-7</v>
      </c>
      <c r="C176" s="46">
        <f t="shared" si="39"/>
        <v>5.5296536457776389E-8</v>
      </c>
      <c r="D176" s="46">
        <v>250</v>
      </c>
      <c r="E176" s="46">
        <f t="shared" si="40"/>
        <v>7.526020738277949E-9</v>
      </c>
      <c r="F176" s="46">
        <f t="shared" si="40"/>
        <v>1.7573641018098088E-7</v>
      </c>
      <c r="G176" s="46">
        <f t="shared" si="40"/>
        <v>2.3129768511791348E-7</v>
      </c>
      <c r="H176" s="46">
        <f t="shared" si="40"/>
        <v>2.7778429863547108E-7</v>
      </c>
      <c r="I176" s="46">
        <f t="shared" si="40"/>
        <v>3.3562713502725459E-7</v>
      </c>
      <c r="J176" s="46">
        <f t="shared" si="40"/>
        <v>1.942432917684863E-5</v>
      </c>
      <c r="K176" s="46">
        <f t="shared" si="40"/>
        <v>2.8172495607125628E-6</v>
      </c>
      <c r="L176" s="46">
        <f t="shared" si="40"/>
        <v>1.5812714593545638E-7</v>
      </c>
      <c r="M176" s="46">
        <f t="shared" si="40"/>
        <v>2.291527634200371E-7</v>
      </c>
      <c r="N176" s="46">
        <f t="shared" si="40"/>
        <v>7.6786592076980041E-7</v>
      </c>
      <c r="P176" s="46">
        <v>250</v>
      </c>
      <c r="Q176" s="46">
        <f t="shared" si="41"/>
        <v>5.2526479477370938E-9</v>
      </c>
      <c r="R176" s="46">
        <f t="shared" si="41"/>
        <v>1.6064299562077846E-7</v>
      </c>
      <c r="S176" s="46">
        <f t="shared" si="41"/>
        <v>1.8139652816751424E-7</v>
      </c>
      <c r="T176" s="46">
        <f t="shared" si="41"/>
        <v>1.8255112483676869E-7</v>
      </c>
      <c r="U176" s="46">
        <f t="shared" si="41"/>
        <v>2.6659117746244604E-7</v>
      </c>
      <c r="V176" s="46">
        <f t="shared" si="41"/>
        <v>1.210840419923752E-5</v>
      </c>
      <c r="W176" s="46">
        <f t="shared" si="41"/>
        <v>2.6002794909477979E-6</v>
      </c>
      <c r="X176" s="46">
        <f t="shared" si="41"/>
        <v>1.4373439731608879E-7</v>
      </c>
      <c r="Y176" s="46">
        <f t="shared" si="41"/>
        <v>2.1239472181323158E-7</v>
      </c>
      <c r="Z176" s="46">
        <f t="shared" si="41"/>
        <v>4.9915483479425039E-7</v>
      </c>
      <c r="AB176" s="46">
        <v>250</v>
      </c>
      <c r="AC176" s="46">
        <f t="shared" si="42"/>
        <v>9.7993935288188223E-9</v>
      </c>
      <c r="AD176" s="46">
        <f t="shared" si="42"/>
        <v>1.9082982474118331E-7</v>
      </c>
      <c r="AE176" s="46">
        <f t="shared" si="42"/>
        <v>2.8119884206831272E-7</v>
      </c>
      <c r="AF176" s="46">
        <f t="shared" si="42"/>
        <v>3.7301747243417398E-7</v>
      </c>
      <c r="AG176" s="46">
        <f t="shared" si="42"/>
        <v>4.0466309259206377E-7</v>
      </c>
      <c r="AH176" s="46">
        <f t="shared" si="42"/>
        <v>2.6740254154459734E-5</v>
      </c>
      <c r="AI176" s="46">
        <f t="shared" si="42"/>
        <v>3.0342196304773272E-6</v>
      </c>
      <c r="AJ176" s="46">
        <f t="shared" si="42"/>
        <v>1.72519894554824E-7</v>
      </c>
      <c r="AK176" s="46">
        <f t="shared" si="42"/>
        <v>2.4591080502684323E-7</v>
      </c>
      <c r="AL176" s="46">
        <f t="shared" si="42"/>
        <v>1.0365770067453504E-6</v>
      </c>
      <c r="AO176" s="46">
        <v>250</v>
      </c>
      <c r="AP176" s="46">
        <v>6878.5717674291336</v>
      </c>
      <c r="AT176" s="46">
        <f t="shared" si="49"/>
        <v>4.776785949603565</v>
      </c>
    </row>
    <row r="177" spans="2:46" s="46" customFormat="1">
      <c r="B177" s="49">
        <v>5.1947728286328469E-9</v>
      </c>
      <c r="C177" s="46">
        <f t="shared" si="39"/>
        <v>1.7097418572584219E-9</v>
      </c>
      <c r="D177" s="46">
        <v>300</v>
      </c>
      <c r="E177" s="46">
        <f t="shared" si="40"/>
        <v>2.3270007316266855E-10</v>
      </c>
      <c r="F177" s="46">
        <f t="shared" si="40"/>
        <v>5.4336650041992874E-9</v>
      </c>
      <c r="G177" s="46">
        <f t="shared" si="40"/>
        <v>7.1515864918556854E-9</v>
      </c>
      <c r="H177" s="46">
        <f t="shared" si="40"/>
        <v>8.5889248600057984E-9</v>
      </c>
      <c r="I177" s="46">
        <f t="shared" si="40"/>
        <v>1.0377390867260535E-8</v>
      </c>
      <c r="J177" s="46">
        <f t="shared" ref="F177:N183" si="53">J$150*$C177*(2^(-($D177-$D$151)/$E$90))</f>
        <v>6.0058867464968964E-7</v>
      </c>
      <c r="K177" s="46">
        <f t="shared" si="53"/>
        <v>8.7107676379498386E-8</v>
      </c>
      <c r="L177" s="46">
        <f t="shared" si="53"/>
        <v>4.8891970548308786E-9</v>
      </c>
      <c r="M177" s="46">
        <f t="shared" si="53"/>
        <v>7.0852667920592912E-9</v>
      </c>
      <c r="N177" s="46">
        <f t="shared" si="53"/>
        <v>2.3741956361275885E-8</v>
      </c>
      <c r="P177" s="46">
        <v>300</v>
      </c>
      <c r="Q177" s="46">
        <f t="shared" si="41"/>
        <v>1.6240874218157397E-10</v>
      </c>
      <c r="R177" s="46">
        <f t="shared" si="41"/>
        <v>4.9669856268000111E-9</v>
      </c>
      <c r="S177" s="46">
        <f t="shared" si="41"/>
        <v>5.6086724769898841E-9</v>
      </c>
      <c r="T177" s="46">
        <f t="shared" si="41"/>
        <v>5.6443719174714105E-9</v>
      </c>
      <c r="U177" s="46">
        <f t="shared" si="41"/>
        <v>8.2428402282382935E-9</v>
      </c>
      <c r="V177" s="46">
        <f t="shared" ref="R177:Z183" si="54">V$150*$C177*(2^(-($D177-$D$151)/$E$90))</f>
        <v>3.7438463711839878E-7</v>
      </c>
      <c r="W177" s="46">
        <f t="shared" si="54"/>
        <v>8.0399091210236334E-8</v>
      </c>
      <c r="X177" s="46">
        <f t="shared" si="54"/>
        <v>4.4441818504873045E-9</v>
      </c>
      <c r="Y177" s="46">
        <f t="shared" si="54"/>
        <v>6.5671181390622269E-9</v>
      </c>
      <c r="Z177" s="46">
        <f t="shared" si="54"/>
        <v>1.5433569825998005E-8</v>
      </c>
      <c r="AB177" s="46">
        <v>300</v>
      </c>
      <c r="AC177" s="46">
        <f t="shared" si="42"/>
        <v>3.0299140414376364E-10</v>
      </c>
      <c r="AD177" s="46">
        <f t="shared" si="42"/>
        <v>5.9003443815985629E-9</v>
      </c>
      <c r="AE177" s="46">
        <f t="shared" si="42"/>
        <v>8.6945005067214867E-9</v>
      </c>
      <c r="AF177" s="46">
        <f t="shared" si="42"/>
        <v>1.1533477802540204E-8</v>
      </c>
      <c r="AG177" s="46">
        <f t="shared" si="42"/>
        <v>1.2511941506282793E-8</v>
      </c>
      <c r="AH177" s="46">
        <f t="shared" ref="AD177:AL183" si="55">AH$150*$C177*(2^(-($D177-$D$151)/$E$90))</f>
        <v>8.2679271218098055E-7</v>
      </c>
      <c r="AI177" s="46">
        <f t="shared" si="55"/>
        <v>9.3816261548760411E-8</v>
      </c>
      <c r="AJ177" s="46">
        <f t="shared" si="55"/>
        <v>5.3342122591744527E-9</v>
      </c>
      <c r="AK177" s="46">
        <f t="shared" si="55"/>
        <v>7.6034154450563745E-9</v>
      </c>
      <c r="AL177" s="46">
        <f t="shared" si="55"/>
        <v>3.2050342896553765E-8</v>
      </c>
      <c r="AO177" s="46">
        <v>300</v>
      </c>
      <c r="AP177" s="46">
        <v>6878.5717674291336</v>
      </c>
      <c r="AT177" s="46">
        <f t="shared" si="49"/>
        <v>4.776785949603565</v>
      </c>
    </row>
    <row r="178" spans="2:46" s="46" customFormat="1">
      <c r="B178" s="49">
        <v>5.4957015487708952E-11</v>
      </c>
      <c r="C178" s="46">
        <f t="shared" si="39"/>
        <v>1.8087857319078229E-11</v>
      </c>
      <c r="D178" s="46">
        <v>365</v>
      </c>
      <c r="E178" s="46">
        <f t="shared" ref="E178:E183" si="56">E$150*$C178*(2^(-($D178-$D$151)/$E$90))</f>
        <v>2.4617907902332053E-12</v>
      </c>
      <c r="F178" s="46">
        <f t="shared" si="53"/>
        <v>5.7484066432585197E-11</v>
      </c>
      <c r="G178" s="46">
        <f t="shared" si="53"/>
        <v>7.5658376561400069E-11</v>
      </c>
      <c r="H178" s="46">
        <f t="shared" si="53"/>
        <v>9.0864329482124929E-11</v>
      </c>
      <c r="I178" s="46">
        <f t="shared" si="53"/>
        <v>1.0978494727766414E-10</v>
      </c>
      <c r="J178" s="46">
        <f t="shared" si="53"/>
        <v>6.353773971258761E-9</v>
      </c>
      <c r="K178" s="46">
        <f t="shared" si="53"/>
        <v>9.2153333926869501E-10</v>
      </c>
      <c r="L178" s="46">
        <f t="shared" si="53"/>
        <v>5.1724007292443343E-11</v>
      </c>
      <c r="M178" s="46">
        <f t="shared" si="53"/>
        <v>7.4956764293080468E-11</v>
      </c>
      <c r="N178" s="46">
        <f t="shared" si="53"/>
        <v>2.5117194299913199E-10</v>
      </c>
      <c r="P178" s="46">
        <v>365</v>
      </c>
      <c r="Q178" s="46">
        <f t="shared" ref="Q178:Q183" si="57">Q$150*$C178*(2^(-($D178-$D$151)/$E$90))</f>
        <v>1.718161667600624E-12</v>
      </c>
      <c r="R178" s="46">
        <f t="shared" si="54"/>
        <v>5.2546951554799187E-11</v>
      </c>
      <c r="S178" s="46">
        <f t="shared" si="54"/>
        <v>5.9335513142001165E-11</v>
      </c>
      <c r="T178" s="46">
        <f t="shared" si="54"/>
        <v>5.9713186223919211E-11</v>
      </c>
      <c r="U178" s="46">
        <f t="shared" si="54"/>
        <v>8.7203015811067724E-11</v>
      </c>
      <c r="V178" s="46">
        <f t="shared" si="54"/>
        <v>3.9607063252558248E-9</v>
      </c>
      <c r="W178" s="46">
        <f t="shared" si="54"/>
        <v>8.5056158167221376E-10</v>
      </c>
      <c r="X178" s="46">
        <f t="shared" si="54"/>
        <v>4.7016082981646378E-11</v>
      </c>
      <c r="Y178" s="46">
        <f t="shared" si="54"/>
        <v>6.9475143404082185E-11</v>
      </c>
      <c r="Z178" s="46">
        <f t="shared" si="54"/>
        <v>1.6327549683021881E-10</v>
      </c>
      <c r="AB178" s="46">
        <v>365</v>
      </c>
      <c r="AC178" s="46">
        <f t="shared" ref="AC178:AC183" si="58">AC$150*$C178*(2^(-($D178-$D$151)/$E$90))</f>
        <v>3.2054199128657914E-12</v>
      </c>
      <c r="AD178" s="46">
        <f t="shared" si="55"/>
        <v>6.24211813103712E-11</v>
      </c>
      <c r="AE178" s="46">
        <f t="shared" si="55"/>
        <v>9.1981239980798948E-11</v>
      </c>
      <c r="AF178" s="46">
        <f t="shared" si="55"/>
        <v>1.2201547274033087E-10</v>
      </c>
      <c r="AG178" s="46">
        <f t="shared" si="55"/>
        <v>1.3236687874426074E-10</v>
      </c>
      <c r="AH178" s="46">
        <f t="shared" si="55"/>
        <v>8.7468416172616957E-9</v>
      </c>
      <c r="AI178" s="46">
        <f t="shared" si="55"/>
        <v>9.9250509686517636E-10</v>
      </c>
      <c r="AJ178" s="46">
        <f t="shared" si="55"/>
        <v>5.6431931603240295E-11</v>
      </c>
      <c r="AK178" s="46">
        <f t="shared" si="55"/>
        <v>8.0438385182078971E-11</v>
      </c>
      <c r="AL178" s="46">
        <f t="shared" si="55"/>
        <v>3.3906838916804517E-10</v>
      </c>
      <c r="AO178" s="46">
        <v>365</v>
      </c>
      <c r="AP178" s="46">
        <v>6878.5717674291363</v>
      </c>
      <c r="AT178" s="46">
        <f t="shared" si="49"/>
        <v>4.7767859496035667</v>
      </c>
    </row>
    <row r="179" spans="2:46" s="46" customFormat="1">
      <c r="B179" s="49">
        <v>4.9728735484983645E-22</v>
      </c>
      <c r="C179" s="46">
        <f t="shared" si="39"/>
        <v>1.6367087334131807E-22</v>
      </c>
      <c r="D179" s="46">
        <f>365*2</f>
        <v>730</v>
      </c>
      <c r="E179" s="46">
        <f t="shared" si="56"/>
        <v>2.2275344598906522E-23</v>
      </c>
      <c r="F179" s="46">
        <f t="shared" si="53"/>
        <v>5.2014062032093758E-22</v>
      </c>
      <c r="G179" s="46">
        <f t="shared" si="53"/>
        <v>6.8458961516358956E-22</v>
      </c>
      <c r="H179" s="46">
        <f t="shared" si="53"/>
        <v>8.221796340261628E-22</v>
      </c>
      <c r="I179" s="46">
        <f t="shared" si="53"/>
        <v>9.9338154244662355E-22</v>
      </c>
      <c r="J179" s="46">
        <f t="shared" si="53"/>
        <v>5.7491686651384527E-20</v>
      </c>
      <c r="K179" s="46">
        <f t="shared" si="53"/>
        <v>8.3384310206338267E-21</v>
      </c>
      <c r="L179" s="46">
        <f t="shared" si="53"/>
        <v>4.6802112147246458E-22</v>
      </c>
      <c r="M179" s="46">
        <f t="shared" si="53"/>
        <v>6.7824112482328786E-22</v>
      </c>
      <c r="N179" s="46">
        <f t="shared" si="53"/>
        <v>2.2727120460762484E-21</v>
      </c>
      <c r="P179" s="46">
        <f>365*2</f>
        <v>730</v>
      </c>
      <c r="Q179" s="46">
        <f t="shared" si="57"/>
        <v>1.5546667643033235E-23</v>
      </c>
      <c r="R179" s="46">
        <f t="shared" si="54"/>
        <v>4.7546747601339333E-22</v>
      </c>
      <c r="S179" s="46">
        <f t="shared" si="54"/>
        <v>5.3689330849507992E-22</v>
      </c>
      <c r="T179" s="46">
        <f t="shared" si="54"/>
        <v>5.4031065739362651E-22</v>
      </c>
      <c r="U179" s="46">
        <f t="shared" si="54"/>
        <v>7.8905048916501021E-22</v>
      </c>
      <c r="V179" s="46">
        <f t="shared" si="54"/>
        <v>3.5838178695024121E-20</v>
      </c>
      <c r="W179" s="46">
        <f t="shared" si="54"/>
        <v>7.6962479547438457E-21</v>
      </c>
      <c r="X179" s="46">
        <f t="shared" si="54"/>
        <v>4.254217922424461E-22</v>
      </c>
      <c r="Y179" s="46">
        <f t="shared" si="54"/>
        <v>6.2864105533426587E-22</v>
      </c>
      <c r="Z179" s="46">
        <f t="shared" si="54"/>
        <v>1.477387100024962E-21</v>
      </c>
      <c r="AB179" s="46">
        <f>365*2</f>
        <v>730</v>
      </c>
      <c r="AC179" s="46">
        <f t="shared" si="58"/>
        <v>2.9004021554779865E-23</v>
      </c>
      <c r="AD179" s="46">
        <f t="shared" si="55"/>
        <v>5.6481376462848193E-22</v>
      </c>
      <c r="AE179" s="46">
        <f t="shared" si="55"/>
        <v>8.322859218320991E-22</v>
      </c>
      <c r="AF179" s="46">
        <f t="shared" si="55"/>
        <v>1.1040486106587008E-21</v>
      </c>
      <c r="AG179" s="46">
        <f t="shared" si="55"/>
        <v>1.1977125957282386E-21</v>
      </c>
      <c r="AH179" s="46">
        <f t="shared" si="55"/>
        <v>7.9145194607744915E-20</v>
      </c>
      <c r="AI179" s="46">
        <f t="shared" si="55"/>
        <v>8.9806140865238077E-21</v>
      </c>
      <c r="AJ179" s="46">
        <f t="shared" si="55"/>
        <v>5.1062045070248316E-22</v>
      </c>
      <c r="AK179" s="46">
        <f t="shared" si="55"/>
        <v>7.2784119431231163E-22</v>
      </c>
      <c r="AL179" s="46">
        <f t="shared" si="55"/>
        <v>3.0680369921275353E-21</v>
      </c>
      <c r="AO179" s="46">
        <v>730</v>
      </c>
      <c r="AP179" s="46">
        <v>6878.5717674291373</v>
      </c>
      <c r="AT179" s="46">
        <f t="shared" si="49"/>
        <v>4.7767859496035676</v>
      </c>
    </row>
    <row r="180" spans="2:46" s="46" customFormat="1">
      <c r="B180" s="49">
        <v>4.1173392527644639E-44</v>
      </c>
      <c r="C180" s="46">
        <f t="shared" si="39"/>
        <v>1.3551289908546754E-44</v>
      </c>
      <c r="D180" s="46">
        <f>D179*2</f>
        <v>1460</v>
      </c>
      <c r="E180" s="46">
        <f t="shared" si="56"/>
        <v>1.8442156058416693E-45</v>
      </c>
      <c r="F180" s="46">
        <f t="shared" si="53"/>
        <v>4.3063371925349633E-44</v>
      </c>
      <c r="G180" s="46">
        <f t="shared" si="53"/>
        <v>5.6678398229754495E-44</v>
      </c>
      <c r="H180" s="46">
        <f t="shared" si="53"/>
        <v>6.8069721891111603E-44</v>
      </c>
      <c r="I180" s="46">
        <f t="shared" si="53"/>
        <v>8.2243833984281594E-44</v>
      </c>
      <c r="J180" s="46">
        <f t="shared" si="53"/>
        <v>4.7598395283118223E-42</v>
      </c>
      <c r="K180" s="46">
        <f t="shared" si="53"/>
        <v>6.9035361263242001E-43</v>
      </c>
      <c r="L180" s="46">
        <f t="shared" si="53"/>
        <v>3.8748305430274208E-44</v>
      </c>
      <c r="M180" s="46">
        <f t="shared" si="53"/>
        <v>5.6152795363898291E-44</v>
      </c>
      <c r="N180" s="46">
        <f t="shared" si="53"/>
        <v>1.881618937183095E-43</v>
      </c>
      <c r="P180" s="46">
        <f>P179*2</f>
        <v>1460</v>
      </c>
      <c r="Q180" s="46">
        <f t="shared" si="57"/>
        <v>1.2871364103396663E-45</v>
      </c>
      <c r="R180" s="46">
        <f t="shared" si="54"/>
        <v>3.9364802436191893E-44</v>
      </c>
      <c r="S180" s="46">
        <f t="shared" si="54"/>
        <v>4.4450356931726106E-44</v>
      </c>
      <c r="T180" s="46">
        <f t="shared" si="54"/>
        <v>4.4733285356977704E-44</v>
      </c>
      <c r="U180" s="46">
        <f t="shared" si="54"/>
        <v>6.5326900755849512E-44</v>
      </c>
      <c r="V180" s="46">
        <f t="shared" si="54"/>
        <v>2.9671068898997134E-42</v>
      </c>
      <c r="W180" s="46">
        <f t="shared" si="54"/>
        <v>6.3718612843647672E-43</v>
      </c>
      <c r="X180" s="46">
        <f t="shared" si="54"/>
        <v>3.5221430799196945E-44</v>
      </c>
      <c r="Y180" s="46">
        <f t="shared" si="54"/>
        <v>5.2046316930025908E-44</v>
      </c>
      <c r="Z180" s="46">
        <f t="shared" si="54"/>
        <v>1.2231551945862834E-43</v>
      </c>
      <c r="AB180" s="46">
        <f>AB179*2</f>
        <v>1460</v>
      </c>
      <c r="AC180" s="46">
        <f t="shared" si="58"/>
        <v>2.4012948013436768E-45</v>
      </c>
      <c r="AD180" s="46">
        <f t="shared" si="55"/>
        <v>4.6761941414507368E-44</v>
      </c>
      <c r="AE180" s="46">
        <f t="shared" si="55"/>
        <v>6.8906439527782863E-44</v>
      </c>
      <c r="AF180" s="46">
        <f t="shared" si="55"/>
        <v>9.1406158425245636E-44</v>
      </c>
      <c r="AG180" s="46">
        <f t="shared" si="55"/>
        <v>9.9160767212713825E-44</v>
      </c>
      <c r="AH180" s="46">
        <f t="shared" si="55"/>
        <v>6.5525721667239307E-42</v>
      </c>
      <c r="AI180" s="46">
        <f t="shared" si="55"/>
        <v>7.4352109682836337E-43</v>
      </c>
      <c r="AJ180" s="46">
        <f t="shared" si="55"/>
        <v>4.227518006135147E-44</v>
      </c>
      <c r="AK180" s="46">
        <f t="shared" si="55"/>
        <v>6.0259273797770833E-44</v>
      </c>
      <c r="AL180" s="46">
        <f t="shared" si="55"/>
        <v>2.5400826797799066E-43</v>
      </c>
      <c r="AO180" s="46">
        <v>1460</v>
      </c>
      <c r="AP180" s="46">
        <v>6878.5717674291354</v>
      </c>
      <c r="AT180" s="46">
        <f t="shared" si="49"/>
        <v>4.7767859496035658</v>
      </c>
    </row>
    <row r="181" spans="2:46" s="46" customFormat="1">
      <c r="B181" s="49">
        <v>2.8781029399252821E-88</v>
      </c>
      <c r="C181" s="46">
        <f t="shared" si="39"/>
        <v>9.4726241709087954E-89</v>
      </c>
      <c r="D181" s="46">
        <f>D180*2</f>
        <v>2920</v>
      </c>
      <c r="E181" s="46">
        <f t="shared" si="56"/>
        <v>1.2890133427099819E-89</v>
      </c>
      <c r="F181" s="46">
        <f t="shared" si="53"/>
        <v>3.0099116837548178E-88</v>
      </c>
      <c r="G181" s="46">
        <f t="shared" si="53"/>
        <v>3.9615330946210238E-88</v>
      </c>
      <c r="H181" s="46">
        <f t="shared" si="53"/>
        <v>4.7577289485171792E-88</v>
      </c>
      <c r="I181" s="46">
        <f t="shared" si="53"/>
        <v>5.7484276255747687E-88</v>
      </c>
      <c r="J181" s="46">
        <f t="shared" si="53"/>
        <v>3.3268868573271759E-86</v>
      </c>
      <c r="K181" s="46">
        <f t="shared" si="53"/>
        <v>4.8252222519562915E-87</v>
      </c>
      <c r="L181" s="46">
        <f t="shared" si="53"/>
        <v>2.7083103813249681E-88</v>
      </c>
      <c r="M181" s="46">
        <f t="shared" si="53"/>
        <v>3.9247961152293961E-88</v>
      </c>
      <c r="N181" s="46">
        <f t="shared" si="53"/>
        <v>1.3151563777261593E-87</v>
      </c>
      <c r="P181" s="46">
        <f>P180*2</f>
        <v>2920</v>
      </c>
      <c r="Q181" s="46">
        <f t="shared" si="57"/>
        <v>8.9964318790072158E-90</v>
      </c>
      <c r="R181" s="46">
        <f t="shared" si="54"/>
        <v>2.7514004009436874E-88</v>
      </c>
      <c r="S181" s="46">
        <f t="shared" si="54"/>
        <v>3.1068549139115779E-88</v>
      </c>
      <c r="T181" s="46">
        <f t="shared" si="54"/>
        <v>3.1266301784753323E-88</v>
      </c>
      <c r="U181" s="46">
        <f t="shared" si="54"/>
        <v>4.5660196370450967E-88</v>
      </c>
      <c r="V181" s="46">
        <f t="shared" si="54"/>
        <v>2.0738575024593967E-86</v>
      </c>
      <c r="W181" s="46">
        <f t="shared" si="54"/>
        <v>4.4536084541454035E-87</v>
      </c>
      <c r="X181" s="46">
        <f t="shared" si="54"/>
        <v>2.4617996998664884E-88</v>
      </c>
      <c r="Y181" s="46">
        <f t="shared" si="54"/>
        <v>3.6377740622739052E-88</v>
      </c>
      <c r="Z181" s="46">
        <f t="shared" si="54"/>
        <v>8.5492355721997069E-88</v>
      </c>
      <c r="AB181" s="46">
        <f>AB180*2</f>
        <v>2920</v>
      </c>
      <c r="AC181" s="46">
        <f t="shared" si="58"/>
        <v>1.678383497519245E-89</v>
      </c>
      <c r="AD181" s="46">
        <f t="shared" si="55"/>
        <v>3.2684229665659482E-88</v>
      </c>
      <c r="AE181" s="46">
        <f t="shared" si="55"/>
        <v>4.816211275330469E-88</v>
      </c>
      <c r="AF181" s="46">
        <f t="shared" si="55"/>
        <v>6.3888277185590361E-88</v>
      </c>
      <c r="AG181" s="46">
        <f t="shared" si="55"/>
        <v>6.9308356141044524E-88</v>
      </c>
      <c r="AH181" s="46">
        <f t="shared" si="55"/>
        <v>4.5799162121949547E-86</v>
      </c>
      <c r="AI181" s="46">
        <f t="shared" si="55"/>
        <v>5.1968360497671795E-87</v>
      </c>
      <c r="AJ181" s="46">
        <f t="shared" si="55"/>
        <v>2.9548210627834484E-88</v>
      </c>
      <c r="AK181" s="46">
        <f t="shared" si="55"/>
        <v>4.2118181681848976E-88</v>
      </c>
      <c r="AL181" s="46">
        <f t="shared" si="55"/>
        <v>1.7753891982323485E-87</v>
      </c>
      <c r="AO181" s="46">
        <v>2920</v>
      </c>
      <c r="AP181" s="46">
        <v>6878.5717674291373</v>
      </c>
      <c r="AT181" s="46">
        <f t="shared" si="49"/>
        <v>4.7767859496035676</v>
      </c>
    </row>
    <row r="182" spans="2:46" s="46" customFormat="1">
      <c r="B182" s="49">
        <v>1.4683964131346018E-176</v>
      </c>
      <c r="C182" s="46">
        <f t="shared" si="39"/>
        <v>4.8328943216658226E-177</v>
      </c>
      <c r="D182" s="46">
        <f>D181*2</f>
        <v>5840</v>
      </c>
      <c r="E182" s="46">
        <f t="shared" si="56"/>
        <v>6.5751627024106033E-178</v>
      </c>
      <c r="F182" s="46">
        <f t="shared" si="53"/>
        <v>1.53533391663482E-176</v>
      </c>
      <c r="G182" s="46">
        <f t="shared" si="53"/>
        <v>2.0207490322292148E-176</v>
      </c>
      <c r="H182" s="46">
        <f t="shared" si="53"/>
        <v>2.426882708964152E-176</v>
      </c>
      <c r="I182" s="46">
        <f t="shared" si="53"/>
        <v>2.9322308519881608E-176</v>
      </c>
      <c r="J182" s="46">
        <f t="shared" si="53"/>
        <v>1.6970206323426197E-174</v>
      </c>
      <c r="K182" s="46">
        <f t="shared" si="53"/>
        <v>2.4613105489818777E-175</v>
      </c>
      <c r="L182" s="46">
        <f t="shared" si="53"/>
        <v>1.3814893000565272E-176</v>
      </c>
      <c r="M182" s="46">
        <f t="shared" si="53"/>
        <v>2.002009767964717E-176</v>
      </c>
      <c r="N182" s="46">
        <f t="shared" si="53"/>
        <v>6.7085164102975976E-176</v>
      </c>
      <c r="P182" s="46">
        <f>P181*2</f>
        <v>5840</v>
      </c>
      <c r="Q182" s="46">
        <f t="shared" si="57"/>
        <v>4.5890140455229535E-178</v>
      </c>
      <c r="R182" s="46">
        <f t="shared" si="54"/>
        <v>1.4034692036351428E-176</v>
      </c>
      <c r="S182" s="46">
        <f t="shared" si="54"/>
        <v>1.584783948690954E-176</v>
      </c>
      <c r="T182" s="46">
        <f t="shared" si="54"/>
        <v>1.5948711663854224E-176</v>
      </c>
      <c r="U182" s="46">
        <f t="shared" si="54"/>
        <v>2.3290931925386684E-176</v>
      </c>
      <c r="V182" s="46">
        <f t="shared" si="54"/>
        <v>1.0578595308887674E-174</v>
      </c>
      <c r="W182" s="46">
        <f t="shared" si="54"/>
        <v>2.2717530710173494E-175</v>
      </c>
      <c r="X182" s="46">
        <f t="shared" si="54"/>
        <v>1.255746005959664E-176</v>
      </c>
      <c r="Y182" s="46">
        <f t="shared" si="54"/>
        <v>1.855601919819822E-176</v>
      </c>
      <c r="Z182" s="46">
        <f t="shared" si="54"/>
        <v>4.3609024830006663E-176</v>
      </c>
      <c r="AB182" s="46">
        <f>AB181*2</f>
        <v>5840</v>
      </c>
      <c r="AC182" s="46">
        <f t="shared" si="58"/>
        <v>8.5613113592982679E-178</v>
      </c>
      <c r="AD182" s="46">
        <f t="shared" si="55"/>
        <v>1.6671986296344972E-176</v>
      </c>
      <c r="AE182" s="46">
        <f t="shared" si="55"/>
        <v>2.4567141157674756E-176</v>
      </c>
      <c r="AF182" s="46">
        <f t="shared" si="55"/>
        <v>3.2588942515428865E-176</v>
      </c>
      <c r="AG182" s="46">
        <f t="shared" si="55"/>
        <v>3.5353685114376581E-176</v>
      </c>
      <c r="AH182" s="46">
        <f t="shared" si="55"/>
        <v>2.3361817337964717E-174</v>
      </c>
      <c r="AI182" s="46">
        <f t="shared" si="55"/>
        <v>2.6508680269464057E-175</v>
      </c>
      <c r="AJ182" s="46">
        <f t="shared" si="55"/>
        <v>1.5072325941533905E-176</v>
      </c>
      <c r="AK182" s="46">
        <f t="shared" si="55"/>
        <v>2.1484176161096172E-176</v>
      </c>
      <c r="AL182" s="46">
        <f t="shared" si="55"/>
        <v>9.0561303375945303E-176</v>
      </c>
      <c r="AO182" s="46">
        <v>5840</v>
      </c>
      <c r="AP182" s="46">
        <v>6878.5717674291345</v>
      </c>
      <c r="AT182" s="46">
        <f t="shared" si="49"/>
        <v>4.7767859496035658</v>
      </c>
    </row>
    <row r="183" spans="2:46" s="46" customFormat="1">
      <c r="B183" s="49">
        <v>2.2748109281844941E-240</v>
      </c>
      <c r="C183" s="46">
        <f t="shared" si="39"/>
        <v>7.4870251107583131E-241</v>
      </c>
      <c r="D183" s="47">
        <f>365*21.772</f>
        <v>7946.78</v>
      </c>
      <c r="E183" s="46">
        <f t="shared" si="56"/>
        <v>1.0184625742302165E-241</v>
      </c>
      <c r="F183" s="46">
        <f t="shared" si="53"/>
        <v>2.3781618855843349E-240</v>
      </c>
      <c r="G183" s="46">
        <f t="shared" si="53"/>
        <v>3.1300476571976757E-240</v>
      </c>
      <c r="H183" s="46">
        <f t="shared" si="53"/>
        <v>3.7591301128111308E-240</v>
      </c>
      <c r="I183" s="46">
        <f t="shared" si="53"/>
        <v>4.5418912305519866E-240</v>
      </c>
      <c r="J183" s="46">
        <f t="shared" si="53"/>
        <v>2.6286071994899853E-238</v>
      </c>
      <c r="K183" s="46">
        <f t="shared" si="53"/>
        <v>3.8124572594637664E-239</v>
      </c>
      <c r="L183" s="46">
        <f t="shared" si="53"/>
        <v>2.1398636238936477E-240</v>
      </c>
      <c r="M183" s="46">
        <f t="shared" si="53"/>
        <v>3.1010213955129212E-240</v>
      </c>
      <c r="N183" s="46">
        <f t="shared" si="53"/>
        <v>1.0391184525353935E-239</v>
      </c>
      <c r="P183" s="47">
        <f>365*21.772</f>
        <v>7946.78</v>
      </c>
      <c r="Q183" s="46">
        <f t="shared" si="57"/>
        <v>7.108172481067925E-242</v>
      </c>
      <c r="R183" s="46">
        <f t="shared" si="54"/>
        <v>2.1739094873850585E-240</v>
      </c>
      <c r="S183" s="46">
        <f t="shared" si="54"/>
        <v>2.4547577193652889E-240</v>
      </c>
      <c r="T183" s="46">
        <f t="shared" si="54"/>
        <v>2.4703823573627068E-240</v>
      </c>
      <c r="U183" s="46">
        <f t="shared" si="54"/>
        <v>3.6076586327291057E-240</v>
      </c>
      <c r="V183" s="46">
        <f t="shared" si="54"/>
        <v>1.6385759406500275E-238</v>
      </c>
      <c r="W183" s="46">
        <f t="shared" si="54"/>
        <v>3.518841411902212E-239</v>
      </c>
      <c r="X183" s="46">
        <f t="shared" si="54"/>
        <v>1.9450930230823141E-240</v>
      </c>
      <c r="Y183" s="46">
        <f t="shared" si="54"/>
        <v>2.8742423473617794E-240</v>
      </c>
      <c r="Z183" s="46">
        <f t="shared" si="54"/>
        <v>6.7548381231318831E-240</v>
      </c>
      <c r="AB183" s="47">
        <f>365*21.772</f>
        <v>7946.78</v>
      </c>
      <c r="AC183" s="46">
        <f t="shared" si="58"/>
        <v>1.3261079003536425E-241</v>
      </c>
      <c r="AD183" s="46">
        <f t="shared" si="55"/>
        <v>2.5824142837836109E-240</v>
      </c>
      <c r="AE183" s="46">
        <f t="shared" si="55"/>
        <v>3.805337595030062E-240</v>
      </c>
      <c r="AF183" s="46">
        <f t="shared" si="55"/>
        <v>5.0478778682595618E-240</v>
      </c>
      <c r="AG183" s="46">
        <f t="shared" si="55"/>
        <v>5.4761238283748766E-240</v>
      </c>
      <c r="AH183" s="46">
        <f t="shared" si="55"/>
        <v>3.6186384583299427E-238</v>
      </c>
      <c r="AI183" s="46">
        <f t="shared" si="55"/>
        <v>4.1060731070253212E-239</v>
      </c>
      <c r="AJ183" s="46">
        <f t="shared" si="55"/>
        <v>2.3346342247049811E-240</v>
      </c>
      <c r="AK183" s="46">
        <f t="shared" si="55"/>
        <v>3.3278004436640709E-240</v>
      </c>
      <c r="AL183" s="46">
        <f t="shared" si="55"/>
        <v>1.4027530927575986E-239</v>
      </c>
      <c r="AO183" s="46">
        <v>7946.78</v>
      </c>
      <c r="AP183" s="46">
        <v>6878.5717674291363</v>
      </c>
      <c r="AT183" s="46">
        <f t="shared" si="49"/>
        <v>4.7767859496035667</v>
      </c>
    </row>
    <row r="188" spans="2:46"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</row>
    <row r="189" spans="2:46"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</row>
    <row r="190" spans="2:46"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32">
        <v>1</v>
      </c>
      <c r="P190" s="32" t="s">
        <v>25</v>
      </c>
      <c r="Q190" s="32" t="s">
        <v>26</v>
      </c>
      <c r="R190" s="32">
        <v>1</v>
      </c>
      <c r="S190" s="32" t="s">
        <v>27</v>
      </c>
    </row>
    <row r="191" spans="2:46">
      <c r="B191" s="105" t="s">
        <v>33</v>
      </c>
      <c r="C191" s="105" t="s">
        <v>103</v>
      </c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Q191" s="32" t="s">
        <v>26</v>
      </c>
      <c r="R191" s="44">
        <v>6242000000000</v>
      </c>
      <c r="S191" s="32" t="s">
        <v>29</v>
      </c>
    </row>
    <row r="192" spans="2:46"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Q192" s="32" t="s">
        <v>26</v>
      </c>
      <c r="R192" s="44">
        <f>R191/1000</f>
        <v>6242000000</v>
      </c>
      <c r="S192" s="32" t="s">
        <v>28</v>
      </c>
    </row>
    <row r="193" spans="2:38"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</row>
    <row r="194" spans="2:38"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43">
        <v>1</v>
      </c>
      <c r="P194" s="43" t="s">
        <v>34</v>
      </c>
      <c r="Q194" s="43" t="s">
        <v>26</v>
      </c>
      <c r="R194" s="45">
        <f>R192/1000</f>
        <v>6242000</v>
      </c>
      <c r="S194" s="43" t="s">
        <v>28</v>
      </c>
    </row>
    <row r="195" spans="2:38"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43">
        <v>1</v>
      </c>
      <c r="P195" s="43" t="s">
        <v>45</v>
      </c>
      <c r="Q195" s="43" t="s">
        <v>26</v>
      </c>
      <c r="R195" s="45">
        <f>R194/1000</f>
        <v>6242</v>
      </c>
      <c r="S195" s="43" t="s">
        <v>28</v>
      </c>
    </row>
    <row r="196" spans="2:38">
      <c r="D196" s="95"/>
      <c r="E196" s="55"/>
      <c r="F196" s="55"/>
      <c r="G196" s="95"/>
      <c r="H196" s="95"/>
      <c r="I196" s="95"/>
      <c r="J196" s="95"/>
      <c r="K196" s="95"/>
      <c r="L196" s="95"/>
      <c r="M196" s="95"/>
      <c r="N196" s="95"/>
    </row>
    <row r="197" spans="2:38"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</row>
    <row r="198" spans="2:38">
      <c r="D198" s="95"/>
      <c r="E198" s="55" t="s">
        <v>84</v>
      </c>
      <c r="F198" s="95"/>
      <c r="G198" s="95"/>
      <c r="H198" s="95"/>
      <c r="I198" s="95"/>
      <c r="J198" s="95"/>
      <c r="K198" s="95"/>
      <c r="L198" s="95"/>
      <c r="M198" s="95"/>
      <c r="N198" s="95"/>
      <c r="R198" s="32">
        <v>28089016730.294498</v>
      </c>
      <c r="S198" s="32" t="s">
        <v>28</v>
      </c>
    </row>
    <row r="199" spans="2:38">
      <c r="D199" s="95"/>
      <c r="E199" s="55" t="s">
        <v>85</v>
      </c>
      <c r="F199" s="95"/>
      <c r="G199" s="95"/>
      <c r="H199" s="95" t="s">
        <v>95</v>
      </c>
      <c r="I199" s="95"/>
      <c r="J199" s="95"/>
      <c r="K199" s="95"/>
      <c r="L199" s="95"/>
      <c r="M199" s="95"/>
      <c r="N199" s="95"/>
      <c r="S199" s="44">
        <f>R198/R195</f>
        <v>4500002.6802778756</v>
      </c>
    </row>
    <row r="200" spans="2:38">
      <c r="E200" s="43" t="s">
        <v>86</v>
      </c>
    </row>
    <row r="201" spans="2:38">
      <c r="E201" s="43"/>
      <c r="F201" s="76" t="s">
        <v>87</v>
      </c>
      <c r="G201" s="76" t="s">
        <v>97</v>
      </c>
    </row>
    <row r="202" spans="2:38">
      <c r="E202" s="43"/>
    </row>
    <row r="203" spans="2:38">
      <c r="D203" s="43" t="s">
        <v>88</v>
      </c>
    </row>
    <row r="204" spans="2:38">
      <c r="B204" s="32" t="s">
        <v>80</v>
      </c>
      <c r="D204" s="43" t="str">
        <f>D98</f>
        <v>Average</v>
      </c>
      <c r="E204" s="43"/>
      <c r="F204" s="43"/>
      <c r="P204" s="43" t="str">
        <f>P98</f>
        <v>Average -STDEV</v>
      </c>
      <c r="AB204" s="43" t="str">
        <f>AB98</f>
        <v>Average +STDEV</v>
      </c>
    </row>
    <row r="205" spans="2:38">
      <c r="E205" s="43" t="str">
        <f t="shared" ref="D205:N220" si="59">E101</f>
        <v>Blood</v>
      </c>
      <c r="F205" s="43" t="str">
        <f t="shared" si="59"/>
        <v>Thymus</v>
      </c>
      <c r="G205" s="43" t="str">
        <f t="shared" si="59"/>
        <v>Heart</v>
      </c>
      <c r="H205" s="43" t="str">
        <f t="shared" si="59"/>
        <v>Lungs</v>
      </c>
      <c r="I205" s="43" t="str">
        <f t="shared" si="59"/>
        <v>Kidneys</v>
      </c>
      <c r="J205" s="43" t="str">
        <f t="shared" si="59"/>
        <v>Spleen</v>
      </c>
      <c r="K205" s="43" t="str">
        <f t="shared" si="59"/>
        <v>Liver</v>
      </c>
      <c r="L205" s="43" t="str">
        <f t="shared" si="59"/>
        <v>ART</v>
      </c>
      <c r="M205" s="43" t="str">
        <f t="shared" si="59"/>
        <v>Carcass</v>
      </c>
      <c r="N205" s="43" t="str">
        <f t="shared" si="59"/>
        <v>Tumor</v>
      </c>
      <c r="O205" s="43"/>
      <c r="Q205" s="43" t="str">
        <f t="shared" ref="Q205:Z206" si="60">Q101</f>
        <v>Blood</v>
      </c>
      <c r="R205" s="43" t="str">
        <f t="shared" si="60"/>
        <v>Thymus</v>
      </c>
      <c r="S205" s="43" t="str">
        <f t="shared" si="60"/>
        <v>Heart</v>
      </c>
      <c r="T205" s="43" t="str">
        <f t="shared" si="60"/>
        <v>Lungs</v>
      </c>
      <c r="U205" s="43" t="str">
        <f t="shared" si="60"/>
        <v>Kidneys</v>
      </c>
      <c r="V205" s="43" t="str">
        <f t="shared" si="60"/>
        <v>Spleen</v>
      </c>
      <c r="W205" s="43" t="str">
        <f t="shared" si="60"/>
        <v>Liver</v>
      </c>
      <c r="X205" s="43" t="str">
        <f t="shared" si="60"/>
        <v>ART</v>
      </c>
      <c r="Y205" s="43" t="str">
        <f t="shared" si="60"/>
        <v>Carcass</v>
      </c>
      <c r="Z205" s="43" t="str">
        <f t="shared" si="60"/>
        <v>Tumor</v>
      </c>
      <c r="AA205" s="43"/>
      <c r="AC205" s="43" t="str">
        <f t="shared" ref="AC205:AL206" si="61">AC101</f>
        <v>Blood</v>
      </c>
      <c r="AD205" s="43" t="str">
        <f t="shared" si="61"/>
        <v>Thymus</v>
      </c>
      <c r="AE205" s="43" t="str">
        <f t="shared" si="61"/>
        <v>Heart</v>
      </c>
      <c r="AF205" s="43" t="str">
        <f t="shared" si="61"/>
        <v>Lungs</v>
      </c>
      <c r="AG205" s="43" t="str">
        <f t="shared" si="61"/>
        <v>Kidneys</v>
      </c>
      <c r="AH205" s="43" t="str">
        <f t="shared" si="61"/>
        <v>Spleen</v>
      </c>
      <c r="AI205" s="43" t="str">
        <f t="shared" si="61"/>
        <v>Liver</v>
      </c>
      <c r="AJ205" s="43" t="str">
        <f t="shared" si="61"/>
        <v>ART</v>
      </c>
      <c r="AK205" s="43" t="str">
        <f t="shared" si="61"/>
        <v>Carcass</v>
      </c>
      <c r="AL205" s="43" t="str">
        <f t="shared" si="61"/>
        <v>Tumor</v>
      </c>
    </row>
    <row r="206" spans="2:38">
      <c r="D206" s="32">
        <f t="shared" si="59"/>
        <v>0</v>
      </c>
      <c r="E206" s="32">
        <f t="shared" si="59"/>
        <v>0</v>
      </c>
      <c r="F206" s="32">
        <f t="shared" si="59"/>
        <v>0</v>
      </c>
      <c r="G206" s="32">
        <f t="shared" si="59"/>
        <v>0</v>
      </c>
      <c r="H206" s="32">
        <f t="shared" si="59"/>
        <v>0</v>
      </c>
      <c r="I206" s="32">
        <f t="shared" si="59"/>
        <v>0</v>
      </c>
      <c r="J206" s="32">
        <f t="shared" si="59"/>
        <v>0</v>
      </c>
      <c r="K206" s="32">
        <f t="shared" si="59"/>
        <v>0</v>
      </c>
      <c r="L206" s="32">
        <f t="shared" si="59"/>
        <v>0</v>
      </c>
      <c r="M206" s="32">
        <f t="shared" si="59"/>
        <v>0</v>
      </c>
      <c r="N206" s="32">
        <f t="shared" si="59"/>
        <v>0</v>
      </c>
      <c r="Q206" s="32">
        <f t="shared" si="60"/>
        <v>0</v>
      </c>
      <c r="R206" s="32">
        <f t="shared" si="60"/>
        <v>0</v>
      </c>
      <c r="S206" s="32">
        <f t="shared" si="60"/>
        <v>0</v>
      </c>
      <c r="T206" s="32">
        <f t="shared" si="60"/>
        <v>0</v>
      </c>
      <c r="U206" s="32">
        <f t="shared" si="60"/>
        <v>0</v>
      </c>
      <c r="V206" s="32">
        <f t="shared" si="60"/>
        <v>0</v>
      </c>
      <c r="W206" s="32">
        <f t="shared" si="60"/>
        <v>0</v>
      </c>
      <c r="X206" s="32">
        <f t="shared" si="60"/>
        <v>0</v>
      </c>
      <c r="Y206" s="32">
        <f t="shared" si="60"/>
        <v>0</v>
      </c>
      <c r="Z206" s="32">
        <f t="shared" si="60"/>
        <v>0</v>
      </c>
      <c r="AC206" s="32">
        <f t="shared" si="61"/>
        <v>0</v>
      </c>
      <c r="AD206" s="32">
        <f t="shared" si="61"/>
        <v>0</v>
      </c>
      <c r="AE206" s="32">
        <f t="shared" si="61"/>
        <v>0</v>
      </c>
      <c r="AF206" s="32">
        <f t="shared" si="61"/>
        <v>0</v>
      </c>
      <c r="AG206" s="32">
        <f t="shared" si="61"/>
        <v>0</v>
      </c>
      <c r="AH206" s="32">
        <f t="shared" si="61"/>
        <v>0</v>
      </c>
      <c r="AI206" s="32">
        <f t="shared" si="61"/>
        <v>0</v>
      </c>
      <c r="AJ206" s="32">
        <f t="shared" si="61"/>
        <v>0</v>
      </c>
      <c r="AK206" s="32">
        <f t="shared" si="61"/>
        <v>0</v>
      </c>
      <c r="AL206" s="32">
        <f t="shared" si="61"/>
        <v>0</v>
      </c>
    </row>
    <row r="207" spans="2:38">
      <c r="D207" s="32">
        <f t="shared" si="59"/>
        <v>4.1666666666666664E-2</v>
      </c>
      <c r="E207" s="32">
        <f>E103*2220*$AP103</f>
        <v>936300557.67648327</v>
      </c>
      <c r="F207" s="32">
        <f t="shared" ref="F207:N207" si="62">F103*2220*$AP103</f>
        <v>648226997.56085539</v>
      </c>
      <c r="G207" s="32">
        <f t="shared" si="62"/>
        <v>363043865.25120705</v>
      </c>
      <c r="H207" s="32">
        <f t="shared" si="62"/>
        <v>504337856.03369546</v>
      </c>
      <c r="I207" s="32">
        <f t="shared" si="62"/>
        <v>534950159.93072528</v>
      </c>
      <c r="J207" s="32">
        <f t="shared" si="62"/>
        <v>2508112248.1970754</v>
      </c>
      <c r="K207" s="32">
        <f t="shared" si="62"/>
        <v>691336521.29014814</v>
      </c>
      <c r="L207" s="32">
        <f t="shared" si="62"/>
        <v>58917245.960544221</v>
      </c>
      <c r="M207" s="32">
        <f t="shared" si="62"/>
        <v>117674727.93850394</v>
      </c>
      <c r="N207" s="32">
        <f t="shared" si="62"/>
        <v>98412801.528172329</v>
      </c>
      <c r="Q207" s="32">
        <f>Q103*$AP103*2220</f>
        <v>912368544.77867055</v>
      </c>
      <c r="R207" s="32">
        <f t="shared" ref="R207:Z207" si="63">R103*$AP103*2220</f>
        <v>334387491.24954528</v>
      </c>
      <c r="S207" s="32">
        <f t="shared" si="63"/>
        <v>291008215.92594284</v>
      </c>
      <c r="T207" s="32">
        <f t="shared" si="63"/>
        <v>479231210.40408456</v>
      </c>
      <c r="U207" s="32">
        <f t="shared" si="63"/>
        <v>468022794.65469879</v>
      </c>
      <c r="V207" s="32">
        <f t="shared" si="63"/>
        <v>2146835379.556402</v>
      </c>
      <c r="W207" s="32">
        <f t="shared" si="63"/>
        <v>637054408.60320914</v>
      </c>
      <c r="X207" s="32">
        <f t="shared" si="63"/>
        <v>44837900.263000198</v>
      </c>
      <c r="Y207" s="32">
        <f t="shared" si="63"/>
        <v>102150035.03225885</v>
      </c>
      <c r="Z207" s="32">
        <f t="shared" si="63"/>
        <v>96843736.881501898</v>
      </c>
      <c r="AC207" s="32">
        <f>AC103*$AP103*2220</f>
        <v>960232570.57429612</v>
      </c>
      <c r="AD207" s="32">
        <f t="shared" ref="AD207:AL207" si="64">AD103*$AP103*2220</f>
        <v>962066503.87216377</v>
      </c>
      <c r="AE207" s="32">
        <f t="shared" si="64"/>
        <v>435079514.57646942</v>
      </c>
      <c r="AF207" s="32">
        <f t="shared" si="64"/>
        <v>529444501.66330439</v>
      </c>
      <c r="AG207" s="32">
        <f t="shared" si="64"/>
        <v>601877525.2067517</v>
      </c>
      <c r="AH207" s="32">
        <f t="shared" si="64"/>
        <v>2869389116.8377681</v>
      </c>
      <c r="AI207" s="32">
        <f t="shared" si="64"/>
        <v>745618633.97708905</v>
      </c>
      <c r="AJ207" s="32">
        <f t="shared" si="64"/>
        <v>72996591.658088446</v>
      </c>
      <c r="AK207" s="32">
        <f t="shared" si="64"/>
        <v>133199420.84474881</v>
      </c>
      <c r="AL207" s="32">
        <f t="shared" si="64"/>
        <v>99981866.174842566</v>
      </c>
    </row>
    <row r="208" spans="2:38">
      <c r="D208" s="32">
        <f t="shared" si="59"/>
        <v>7.4999999999999997E-2</v>
      </c>
      <c r="E208" s="32">
        <f t="shared" ref="E208:N271" si="65">E104*2220*$AP104</f>
        <v>832905994.64571118</v>
      </c>
      <c r="F208" s="32">
        <f t="shared" si="65"/>
        <v>580188118.65529311</v>
      </c>
      <c r="G208" s="32">
        <f t="shared" si="65"/>
        <v>318950940.69651413</v>
      </c>
      <c r="H208" s="32">
        <f t="shared" si="65"/>
        <v>454794251.11190289</v>
      </c>
      <c r="I208" s="32">
        <f t="shared" si="65"/>
        <v>480556919.27420408</v>
      </c>
      <c r="J208" s="32">
        <f t="shared" si="65"/>
        <v>2740364323.2278953</v>
      </c>
      <c r="K208" s="32">
        <f t="shared" si="65"/>
        <v>719725109.37580907</v>
      </c>
      <c r="L208" s="32">
        <f t="shared" si="65"/>
        <v>71311256.262175798</v>
      </c>
      <c r="M208" s="32">
        <f t="shared" si="65"/>
        <v>110630162.46798614</v>
      </c>
      <c r="N208" s="32">
        <f t="shared" si="65"/>
        <v>148492689.71090016</v>
      </c>
      <c r="Q208" s="32">
        <f t="shared" ref="Q208:Z271" si="66">Q104*$AP104*2220</f>
        <v>723520003.43267035</v>
      </c>
      <c r="R208" s="32">
        <f t="shared" si="66"/>
        <v>242428470.6523326</v>
      </c>
      <c r="S208" s="32">
        <f t="shared" si="66"/>
        <v>252971803.2453748</v>
      </c>
      <c r="T208" s="32">
        <f t="shared" si="66"/>
        <v>394124024.21316934</v>
      </c>
      <c r="U208" s="32">
        <f t="shared" si="66"/>
        <v>416219007.41347551</v>
      </c>
      <c r="V208" s="32">
        <f t="shared" si="66"/>
        <v>2122114028.463532</v>
      </c>
      <c r="W208" s="32">
        <f t="shared" si="66"/>
        <v>577738767.41806412</v>
      </c>
      <c r="X208" s="32">
        <f t="shared" si="66"/>
        <v>59092579.612315774</v>
      </c>
      <c r="Y208" s="32">
        <f t="shared" si="66"/>
        <v>97915786.892824575</v>
      </c>
      <c r="Z208" s="32">
        <f t="shared" si="66"/>
        <v>134734209.28905818</v>
      </c>
      <c r="AC208" s="32">
        <f t="shared" ref="AC208:AL271" si="67">AC104*$AP104*2220</f>
        <v>929541376.84256458</v>
      </c>
      <c r="AD208" s="32">
        <f t="shared" si="67"/>
        <v>910184322.52375948</v>
      </c>
      <c r="AE208" s="32">
        <f t="shared" si="67"/>
        <v>384930078.14765364</v>
      </c>
      <c r="AF208" s="32">
        <f t="shared" si="67"/>
        <v>515464478.01063454</v>
      </c>
      <c r="AG208" s="32">
        <f t="shared" si="67"/>
        <v>545215006.4847852</v>
      </c>
      <c r="AH208" s="32">
        <f t="shared" si="67"/>
        <v>3356696609.4204979</v>
      </c>
      <c r="AI208" s="32">
        <f t="shared" si="67"/>
        <v>867442415.42479265</v>
      </c>
      <c r="AJ208" s="32">
        <f t="shared" si="67"/>
        <v>83529932.912036002</v>
      </c>
      <c r="AK208" s="32">
        <f t="shared" si="67"/>
        <v>123344974.8276529</v>
      </c>
      <c r="AL208" s="32">
        <f t="shared" si="67"/>
        <v>161912897.51441512</v>
      </c>
    </row>
    <row r="209" spans="4:38">
      <c r="D209" s="32">
        <f t="shared" si="59"/>
        <v>0.1</v>
      </c>
      <c r="E209" s="32">
        <f t="shared" si="65"/>
        <v>762570441.26081324</v>
      </c>
      <c r="F209" s="32">
        <f t="shared" si="65"/>
        <v>533786578.37660503</v>
      </c>
      <c r="G209" s="32">
        <f t="shared" si="65"/>
        <v>288243236.16252404</v>
      </c>
      <c r="H209" s="32">
        <f t="shared" si="65"/>
        <v>420074113.08927679</v>
      </c>
      <c r="I209" s="32">
        <f t="shared" si="65"/>
        <v>442340359.88721293</v>
      </c>
      <c r="J209" s="32">
        <f t="shared" si="65"/>
        <v>2910836512.8322721</v>
      </c>
      <c r="K209" s="32">
        <f t="shared" si="65"/>
        <v>741089968.40437782</v>
      </c>
      <c r="L209" s="32">
        <f t="shared" si="65"/>
        <v>80420228.491357148</v>
      </c>
      <c r="M209" s="32">
        <f t="shared" si="65"/>
        <v>105791930.5864027</v>
      </c>
      <c r="N209" s="32">
        <f t="shared" si="65"/>
        <v>187234601.07765436</v>
      </c>
      <c r="Q209" s="32">
        <f t="shared" si="66"/>
        <v>590031707.10881174</v>
      </c>
      <c r="R209" s="32">
        <f t="shared" si="66"/>
        <v>176428235.14397275</v>
      </c>
      <c r="S209" s="32">
        <f t="shared" si="66"/>
        <v>226342470.00789145</v>
      </c>
      <c r="T209" s="32">
        <f t="shared" si="66"/>
        <v>333774421.09506685</v>
      </c>
      <c r="U209" s="32">
        <f t="shared" si="66"/>
        <v>379745935.29681063</v>
      </c>
      <c r="V209" s="32">
        <f t="shared" si="66"/>
        <v>2108746268.4481118</v>
      </c>
      <c r="W209" s="32">
        <f t="shared" si="66"/>
        <v>537182970.57140422</v>
      </c>
      <c r="X209" s="32">
        <f t="shared" si="66"/>
        <v>69522432.626171127</v>
      </c>
      <c r="Y209" s="32">
        <f t="shared" si="66"/>
        <v>95078226.797894627</v>
      </c>
      <c r="Z209" s="32">
        <f t="shared" si="66"/>
        <v>164159047.70132166</v>
      </c>
      <c r="AC209" s="32">
        <f t="shared" si="67"/>
        <v>907535927.15954876</v>
      </c>
      <c r="AD209" s="32">
        <f t="shared" si="67"/>
        <v>874356439.41603351</v>
      </c>
      <c r="AE209" s="32">
        <f t="shared" si="67"/>
        <v>350144002.31715834</v>
      </c>
      <c r="AF209" s="32">
        <f t="shared" si="67"/>
        <v>506373805.08348852</v>
      </c>
      <c r="AG209" s="32">
        <f t="shared" si="67"/>
        <v>505627165.0842911</v>
      </c>
      <c r="AH209" s="32">
        <f t="shared" si="67"/>
        <v>3708779055.2177496</v>
      </c>
      <c r="AI209" s="32">
        <f t="shared" si="67"/>
        <v>957390201.36970615</v>
      </c>
      <c r="AJ209" s="32">
        <f t="shared" si="67"/>
        <v>91318024.356543332</v>
      </c>
      <c r="AK209" s="32">
        <f t="shared" si="67"/>
        <v>116496958.71977074</v>
      </c>
      <c r="AL209" s="32">
        <f t="shared" si="67"/>
        <v>209578638.42439267</v>
      </c>
    </row>
    <row r="210" spans="4:38">
      <c r="D210" s="32">
        <f t="shared" si="59"/>
        <v>0.125</v>
      </c>
      <c r="E210" s="32">
        <f t="shared" si="65"/>
        <v>707646240.75473285</v>
      </c>
      <c r="F210" s="32">
        <f t="shared" si="65"/>
        <v>498149780.30467594</v>
      </c>
      <c r="G210" s="32">
        <f t="shared" si="65"/>
        <v>264946304.56492314</v>
      </c>
      <c r="H210" s="32">
        <f t="shared" si="65"/>
        <v>395305879.84802985</v>
      </c>
      <c r="I210" s="32">
        <f t="shared" si="65"/>
        <v>415148009.11447632</v>
      </c>
      <c r="J210" s="32">
        <f t="shared" si="65"/>
        <v>3082749086.1426368</v>
      </c>
      <c r="K210" s="32">
        <f t="shared" si="65"/>
        <v>766576790.77133894</v>
      </c>
      <c r="L210" s="32">
        <f t="shared" si="65"/>
        <v>88628563.751450717</v>
      </c>
      <c r="M210" s="32">
        <f t="shared" si="65"/>
        <v>102798723.32745531</v>
      </c>
      <c r="N210" s="32">
        <f t="shared" si="65"/>
        <v>221484776.12092316</v>
      </c>
      <c r="Q210" s="32">
        <f t="shared" si="66"/>
        <v>483677612.36155939</v>
      </c>
      <c r="R210" s="32">
        <f t="shared" si="66"/>
        <v>124133099.42422625</v>
      </c>
      <c r="S210" s="32">
        <f t="shared" si="66"/>
        <v>206077857.26234379</v>
      </c>
      <c r="T210" s="32">
        <f t="shared" si="66"/>
        <v>286870603.67242432</v>
      </c>
      <c r="U210" s="32">
        <f t="shared" si="66"/>
        <v>353230319.55795765</v>
      </c>
      <c r="V210" s="32">
        <f t="shared" si="66"/>
        <v>2116719072.5905828</v>
      </c>
      <c r="W210" s="32">
        <f t="shared" si="66"/>
        <v>509335815.64771408</v>
      </c>
      <c r="X210" s="32">
        <f t="shared" si="66"/>
        <v>78709033.795467913</v>
      </c>
      <c r="Y210" s="32">
        <f t="shared" si="66"/>
        <v>93624411.373660818</v>
      </c>
      <c r="Z210" s="32">
        <f t="shared" si="66"/>
        <v>190339961.41496992</v>
      </c>
      <c r="AC210" s="32">
        <f t="shared" si="67"/>
        <v>896988198.06304336</v>
      </c>
      <c r="AD210" s="32">
        <f t="shared" si="67"/>
        <v>851083372.04094517</v>
      </c>
      <c r="AE210" s="32">
        <f t="shared" si="67"/>
        <v>323814751.86750418</v>
      </c>
      <c r="AF210" s="32">
        <f t="shared" si="67"/>
        <v>503741156.02363545</v>
      </c>
      <c r="AG210" s="32">
        <f t="shared" si="67"/>
        <v>477935194.9056294</v>
      </c>
      <c r="AH210" s="32">
        <f t="shared" si="67"/>
        <v>4043570387.5564518</v>
      </c>
      <c r="AI210" s="32">
        <f t="shared" si="67"/>
        <v>1039381274.1426578</v>
      </c>
      <c r="AJ210" s="32">
        <f t="shared" si="67"/>
        <v>98548093.707433522</v>
      </c>
      <c r="AK210" s="32">
        <f t="shared" si="67"/>
        <v>111957307.88842466</v>
      </c>
      <c r="AL210" s="32">
        <f t="shared" si="67"/>
        <v>251710948.06424716</v>
      </c>
    </row>
    <row r="211" spans="4:38">
      <c r="D211" s="32">
        <f t="shared" si="59"/>
        <v>0.25</v>
      </c>
      <c r="E211" s="32">
        <f t="shared" si="65"/>
        <v>504957918.54719126</v>
      </c>
      <c r="F211" s="32">
        <f t="shared" si="65"/>
        <v>372597142.63754529</v>
      </c>
      <c r="G211" s="32">
        <f t="shared" si="65"/>
        <v>211046002.00496358</v>
      </c>
      <c r="H211" s="32">
        <f t="shared" si="65"/>
        <v>351882700.89295912</v>
      </c>
      <c r="I211" s="32">
        <f t="shared" si="65"/>
        <v>375425727.02092248</v>
      </c>
      <c r="J211" s="32">
        <f t="shared" si="65"/>
        <v>3234961267.7760339</v>
      </c>
      <c r="K211" s="32">
        <f t="shared" si="65"/>
        <v>786197381.90223432</v>
      </c>
      <c r="L211" s="32">
        <f t="shared" si="65"/>
        <v>91405001.806035623</v>
      </c>
      <c r="M211" s="32">
        <f t="shared" si="65"/>
        <v>95580394.625869855</v>
      </c>
      <c r="N211" s="32">
        <f t="shared" si="65"/>
        <v>237223528.85125822</v>
      </c>
      <c r="Q211" s="32">
        <f t="shared" si="66"/>
        <v>304734060.86138588</v>
      </c>
      <c r="R211" s="32">
        <f t="shared" si="66"/>
        <v>80467143.088278726</v>
      </c>
      <c r="S211" s="32">
        <f t="shared" si="66"/>
        <v>164957100.01285067</v>
      </c>
      <c r="T211" s="32">
        <f t="shared" si="66"/>
        <v>220493045.27808496</v>
      </c>
      <c r="U211" s="32">
        <f t="shared" si="66"/>
        <v>311993787.6623925</v>
      </c>
      <c r="V211" s="32">
        <f t="shared" si="66"/>
        <v>2012651818.7346985</v>
      </c>
      <c r="W211" s="32">
        <f t="shared" si="66"/>
        <v>475468340.98857546</v>
      </c>
      <c r="X211" s="32">
        <f t="shared" si="66"/>
        <v>82627391.731511697</v>
      </c>
      <c r="Y211" s="32">
        <f t="shared" si="66"/>
        <v>88112644.173822507</v>
      </c>
      <c r="Z211" s="32">
        <f t="shared" si="66"/>
        <v>199943874.97877073</v>
      </c>
      <c r="AC211" s="32">
        <f t="shared" si="67"/>
        <v>823603157.64224875</v>
      </c>
      <c r="AD211" s="32">
        <f t="shared" si="67"/>
        <v>736797379.72026992</v>
      </c>
      <c r="AE211" s="32">
        <f t="shared" si="67"/>
        <v>257134903.99707651</v>
      </c>
      <c r="AF211" s="32">
        <f t="shared" si="67"/>
        <v>483122812.37219626</v>
      </c>
      <c r="AG211" s="32">
        <f t="shared" si="67"/>
        <v>436066440.44616473</v>
      </c>
      <c r="AH211" s="32">
        <f t="shared" si="67"/>
        <v>4478014250.7296953</v>
      </c>
      <c r="AI211" s="32">
        <f t="shared" si="67"/>
        <v>1044147920.5333081</v>
      </c>
      <c r="AJ211" s="32">
        <f t="shared" si="67"/>
        <v>100182611.8805597</v>
      </c>
      <c r="AK211" s="32">
        <f t="shared" si="67"/>
        <v>103114786.03743063</v>
      </c>
      <c r="AL211" s="32">
        <f t="shared" si="67"/>
        <v>278271809.43244261</v>
      </c>
    </row>
    <row r="212" spans="4:38">
      <c r="D212" s="32">
        <f t="shared" si="59"/>
        <v>0.375</v>
      </c>
      <c r="E212" s="32">
        <f t="shared" si="65"/>
        <v>364787909.79510301</v>
      </c>
      <c r="F212" s="32">
        <f t="shared" si="65"/>
        <v>287941330.32311767</v>
      </c>
      <c r="G212" s="32">
        <f t="shared" si="65"/>
        <v>182069060.87224394</v>
      </c>
      <c r="H212" s="32">
        <f t="shared" si="65"/>
        <v>336866581.02398115</v>
      </c>
      <c r="I212" s="32">
        <f t="shared" si="65"/>
        <v>368239653.40394199</v>
      </c>
      <c r="J212" s="32">
        <f t="shared" si="65"/>
        <v>3304233642.6646447</v>
      </c>
      <c r="K212" s="32">
        <f t="shared" si="65"/>
        <v>802814510.65971267</v>
      </c>
      <c r="L212" s="32">
        <f t="shared" si="65"/>
        <v>90046617.500646383</v>
      </c>
      <c r="M212" s="32">
        <f t="shared" si="65"/>
        <v>93352320.918462321</v>
      </c>
      <c r="N212" s="32">
        <f t="shared" si="65"/>
        <v>232232313.54710245</v>
      </c>
      <c r="Q212" s="32">
        <f t="shared" si="66"/>
        <v>219250727.32063645</v>
      </c>
      <c r="R212" s="32">
        <f t="shared" si="66"/>
        <v>79810223.656913728</v>
      </c>
      <c r="S212" s="32">
        <f t="shared" si="66"/>
        <v>144941452.43126711</v>
      </c>
      <c r="T212" s="32">
        <f t="shared" si="66"/>
        <v>197287538.45628613</v>
      </c>
      <c r="U212" s="32">
        <f t="shared" si="66"/>
        <v>299256519.09876496</v>
      </c>
      <c r="V212" s="32">
        <f t="shared" si="66"/>
        <v>1940439069.8833463</v>
      </c>
      <c r="W212" s="32">
        <f t="shared" si="66"/>
        <v>513676876.44056255</v>
      </c>
      <c r="X212" s="32">
        <f t="shared" si="66"/>
        <v>81459741.956147745</v>
      </c>
      <c r="Y212" s="32">
        <f t="shared" si="66"/>
        <v>86345217.098342851</v>
      </c>
      <c r="Z212" s="32">
        <f t="shared" si="66"/>
        <v>193717830.13878402</v>
      </c>
      <c r="AC212" s="32">
        <f t="shared" si="67"/>
        <v>709939898.5512203</v>
      </c>
      <c r="AD212" s="32">
        <f t="shared" si="67"/>
        <v>617445682.82711577</v>
      </c>
      <c r="AE212" s="32">
        <f t="shared" si="67"/>
        <v>219196669.31321889</v>
      </c>
      <c r="AF212" s="32">
        <f t="shared" si="67"/>
        <v>475689394.6916911</v>
      </c>
      <c r="AG212" s="32">
        <f t="shared" si="67"/>
        <v>433132745.15692788</v>
      </c>
      <c r="AH212" s="32">
        <f t="shared" si="67"/>
        <v>4712872017.1961145</v>
      </c>
      <c r="AI212" s="32">
        <f t="shared" si="67"/>
        <v>1004496934.2985604</v>
      </c>
      <c r="AJ212" s="32">
        <f t="shared" si="67"/>
        <v>98633493.045144856</v>
      </c>
      <c r="AK212" s="32">
        <f t="shared" si="67"/>
        <v>100471756.83659816</v>
      </c>
      <c r="AL212" s="32">
        <f t="shared" si="67"/>
        <v>279501019.98173589</v>
      </c>
    </row>
    <row r="213" spans="4:38">
      <c r="D213" s="32">
        <f t="shared" si="59"/>
        <v>0.5</v>
      </c>
      <c r="E213" s="32">
        <f t="shared" si="65"/>
        <v>258215572.40614083</v>
      </c>
      <c r="F213" s="32">
        <f t="shared" si="65"/>
        <v>223904691.59831199</v>
      </c>
      <c r="G213" s="32">
        <f t="shared" si="65"/>
        <v>161092081.81711698</v>
      </c>
      <c r="H213" s="32">
        <f t="shared" si="65"/>
        <v>327933175.62686515</v>
      </c>
      <c r="I213" s="32">
        <f t="shared" si="65"/>
        <v>367764064.93707097</v>
      </c>
      <c r="J213" s="32">
        <f t="shared" si="65"/>
        <v>3369748491.3312807</v>
      </c>
      <c r="K213" s="32">
        <f t="shared" si="65"/>
        <v>821337214.19587874</v>
      </c>
      <c r="L213" s="32">
        <f t="shared" si="65"/>
        <v>89606710.113735393</v>
      </c>
      <c r="M213" s="32">
        <f t="shared" si="65"/>
        <v>92639526.574285075</v>
      </c>
      <c r="N213" s="32">
        <f t="shared" si="65"/>
        <v>230234982.81097564</v>
      </c>
      <c r="Q213" s="32">
        <f t="shared" si="66"/>
        <v>154207349.74772364</v>
      </c>
      <c r="R213" s="32">
        <f t="shared" si="66"/>
        <v>81019689.819653735</v>
      </c>
      <c r="S213" s="32">
        <f t="shared" si="66"/>
        <v>130752878.42181364</v>
      </c>
      <c r="T213" s="32">
        <f t="shared" si="66"/>
        <v>181178813.40916392</v>
      </c>
      <c r="U213" s="32">
        <f t="shared" si="66"/>
        <v>291721118.3754217</v>
      </c>
      <c r="V213" s="32">
        <f t="shared" si="66"/>
        <v>1887874421.3098772</v>
      </c>
      <c r="W213" s="32">
        <f t="shared" si="66"/>
        <v>583312197.90144634</v>
      </c>
      <c r="X213" s="32">
        <f t="shared" si="66"/>
        <v>81109597.938904196</v>
      </c>
      <c r="Y213" s="32">
        <f t="shared" si="66"/>
        <v>86044715.285785109</v>
      </c>
      <c r="Z213" s="32">
        <f t="shared" si="66"/>
        <v>189784895.0872674</v>
      </c>
      <c r="AC213" s="32">
        <f t="shared" si="67"/>
        <v>563257365.40110862</v>
      </c>
      <c r="AD213" s="32">
        <f t="shared" si="67"/>
        <v>488858500.3425169</v>
      </c>
      <c r="AE213" s="32">
        <f t="shared" si="67"/>
        <v>191431285.21241987</v>
      </c>
      <c r="AF213" s="32">
        <f t="shared" si="67"/>
        <v>473164330.23699933</v>
      </c>
      <c r="AG213" s="32">
        <f t="shared" si="67"/>
        <v>440616858.47136801</v>
      </c>
      <c r="AH213" s="32">
        <f t="shared" si="67"/>
        <v>4911707173.7087812</v>
      </c>
      <c r="AI213" s="32">
        <f t="shared" si="67"/>
        <v>973566368.65510261</v>
      </c>
      <c r="AJ213" s="32">
        <f t="shared" si="67"/>
        <v>98103822.288566589</v>
      </c>
      <c r="AK213" s="32">
        <f t="shared" si="67"/>
        <v>99347468.362211779</v>
      </c>
      <c r="AL213" s="32">
        <f t="shared" si="67"/>
        <v>283855313.661807</v>
      </c>
    </row>
    <row r="214" spans="4:38">
      <c r="D214" s="32">
        <f t="shared" si="59"/>
        <v>0.625</v>
      </c>
      <c r="E214" s="32">
        <f t="shared" si="65"/>
        <v>178610022.96789333</v>
      </c>
      <c r="F214" s="32">
        <f t="shared" si="65"/>
        <v>176382051.00543526</v>
      </c>
      <c r="G214" s="32">
        <f t="shared" si="65"/>
        <v>145977750.12389314</v>
      </c>
      <c r="H214" s="32">
        <f t="shared" si="65"/>
        <v>322753032.94526446</v>
      </c>
      <c r="I214" s="32">
        <f t="shared" si="65"/>
        <v>371140782.19760567</v>
      </c>
      <c r="J214" s="32">
        <f t="shared" si="65"/>
        <v>3434184486.6013279</v>
      </c>
      <c r="K214" s="32">
        <f t="shared" si="65"/>
        <v>839272449.89495993</v>
      </c>
      <c r="L214" s="32">
        <f t="shared" si="65"/>
        <v>89696173.799778894</v>
      </c>
      <c r="M214" s="32">
        <f t="shared" si="65"/>
        <v>92831776.97123073</v>
      </c>
      <c r="N214" s="32">
        <f t="shared" si="65"/>
        <v>230170274.6349062</v>
      </c>
      <c r="Q214" s="32">
        <f t="shared" si="66"/>
        <v>105603471.85988069</v>
      </c>
      <c r="R214" s="32">
        <f t="shared" si="66"/>
        <v>83222662.79858312</v>
      </c>
      <c r="S214" s="32">
        <f t="shared" si="66"/>
        <v>120650975.30437656</v>
      </c>
      <c r="T214" s="32">
        <f t="shared" si="66"/>
        <v>169880152.1952717</v>
      </c>
      <c r="U214" s="32">
        <f t="shared" si="66"/>
        <v>287417876.23318297</v>
      </c>
      <c r="V214" s="32">
        <f t="shared" si="66"/>
        <v>1849561503.8185613</v>
      </c>
      <c r="W214" s="32">
        <f t="shared" si="66"/>
        <v>666814691.06738973</v>
      </c>
      <c r="X214" s="32">
        <f t="shared" si="66"/>
        <v>81227038.357280418</v>
      </c>
      <c r="Y214" s="32">
        <f t="shared" si="66"/>
        <v>86596254.167758852</v>
      </c>
      <c r="Z214" s="32">
        <f t="shared" si="66"/>
        <v>187220655.5068596</v>
      </c>
      <c r="AC214" s="32">
        <f t="shared" si="67"/>
        <v>405858918.81288487</v>
      </c>
      <c r="AD214" s="32">
        <f t="shared" si="67"/>
        <v>362984650.7021181</v>
      </c>
      <c r="AE214" s="32">
        <f t="shared" si="67"/>
        <v>171304524.94341019</v>
      </c>
      <c r="AF214" s="32">
        <f t="shared" si="67"/>
        <v>473483340.99151742</v>
      </c>
      <c r="AG214" s="32">
        <f t="shared" si="67"/>
        <v>453603955.6705513</v>
      </c>
      <c r="AH214" s="32">
        <f t="shared" si="67"/>
        <v>5083988721.8940334</v>
      </c>
      <c r="AI214" s="32">
        <f t="shared" si="67"/>
        <v>948820352.543468</v>
      </c>
      <c r="AJ214" s="32">
        <f t="shared" si="67"/>
        <v>98165309.242277339</v>
      </c>
      <c r="AK214" s="32">
        <f t="shared" si="67"/>
        <v>99154098.777792737</v>
      </c>
      <c r="AL214" s="32">
        <f t="shared" si="67"/>
        <v>290276755.7015152</v>
      </c>
    </row>
    <row r="215" spans="4:38">
      <c r="D215" s="32">
        <f t="shared" si="59"/>
        <v>0.75</v>
      </c>
      <c r="E215" s="32">
        <f t="shared" si="65"/>
        <v>122248478.07586943</v>
      </c>
      <c r="F215" s="32">
        <f t="shared" si="65"/>
        <v>142943307.34450325</v>
      </c>
      <c r="G215" s="32">
        <f t="shared" si="65"/>
        <v>135083799.36716166</v>
      </c>
      <c r="H215" s="32">
        <f t="shared" si="65"/>
        <v>318993020.16246772</v>
      </c>
      <c r="I215" s="32">
        <f t="shared" si="65"/>
        <v>375343977.02282941</v>
      </c>
      <c r="J215" s="32">
        <f t="shared" si="65"/>
        <v>3494429417.2372575</v>
      </c>
      <c r="K215" s="32">
        <f t="shared" si="65"/>
        <v>852838939.63298202</v>
      </c>
      <c r="L215" s="32">
        <f t="shared" si="65"/>
        <v>89857233.136858091</v>
      </c>
      <c r="M215" s="32">
        <f t="shared" si="65"/>
        <v>93277987.883046106</v>
      </c>
      <c r="N215" s="32">
        <f t="shared" si="65"/>
        <v>230841028.73150542</v>
      </c>
      <c r="Q215" s="32">
        <f t="shared" si="66"/>
        <v>71214620.855734423</v>
      </c>
      <c r="R215" s="32">
        <f t="shared" si="66"/>
        <v>85506269.532292902</v>
      </c>
      <c r="S215" s="32">
        <f t="shared" si="66"/>
        <v>113222784.40368409</v>
      </c>
      <c r="T215" s="32">
        <f t="shared" si="66"/>
        <v>161457491.6550332</v>
      </c>
      <c r="U215" s="32">
        <f t="shared" si="66"/>
        <v>284356767.6029247</v>
      </c>
      <c r="V215" s="32">
        <f t="shared" si="66"/>
        <v>1819360073.121114</v>
      </c>
      <c r="W215" s="32">
        <f t="shared" si="66"/>
        <v>746194905.15394616</v>
      </c>
      <c r="X215" s="32">
        <f t="shared" si="66"/>
        <v>81398580.57413587</v>
      </c>
      <c r="Y215" s="32">
        <f t="shared" si="66"/>
        <v>87343991.516627386</v>
      </c>
      <c r="Z215" s="32">
        <f t="shared" si="66"/>
        <v>185022058.04327953</v>
      </c>
      <c r="AC215" s="32">
        <f t="shared" si="67"/>
        <v>260129284.08537632</v>
      </c>
      <c r="AD215" s="32">
        <f t="shared" si="67"/>
        <v>252753402.2716352</v>
      </c>
      <c r="AE215" s="32">
        <f t="shared" si="67"/>
        <v>156944814.33063966</v>
      </c>
      <c r="AF215" s="32">
        <f t="shared" si="67"/>
        <v>474225446.92903739</v>
      </c>
      <c r="AG215" s="32">
        <f t="shared" si="67"/>
        <v>466959596.1704616</v>
      </c>
      <c r="AH215" s="32">
        <f t="shared" si="67"/>
        <v>5227687312.0003128</v>
      </c>
      <c r="AI215" s="32">
        <f t="shared" si="67"/>
        <v>927345821.50520468</v>
      </c>
      <c r="AJ215" s="32">
        <f t="shared" si="67"/>
        <v>98315885.699580297</v>
      </c>
      <c r="AK215" s="32">
        <f t="shared" si="67"/>
        <v>99260856.876428485</v>
      </c>
      <c r="AL215" s="32">
        <f t="shared" si="67"/>
        <v>297396381.69847918</v>
      </c>
    </row>
    <row r="216" spans="4:38">
      <c r="D216" s="32">
        <f t="shared" si="59"/>
        <v>0.875</v>
      </c>
      <c r="E216" s="32">
        <f t="shared" si="65"/>
        <v>87686157.945518389</v>
      </c>
      <c r="F216" s="32">
        <f t="shared" si="65"/>
        <v>122803052.30641793</v>
      </c>
      <c r="G216" s="32">
        <f t="shared" si="65"/>
        <v>127665046.68676375</v>
      </c>
      <c r="H216" s="32">
        <f t="shared" si="65"/>
        <v>315752092.42302674</v>
      </c>
      <c r="I216" s="32">
        <f t="shared" si="65"/>
        <v>378876210.92259288</v>
      </c>
      <c r="J216" s="32">
        <f t="shared" si="65"/>
        <v>3560084246.7827816</v>
      </c>
      <c r="K216" s="32">
        <f t="shared" si="65"/>
        <v>861356258.48416817</v>
      </c>
      <c r="L216" s="32">
        <f t="shared" si="65"/>
        <v>89998835.839110762</v>
      </c>
      <c r="M216" s="32">
        <f t="shared" si="65"/>
        <v>93714899.928671911</v>
      </c>
      <c r="N216" s="32">
        <f t="shared" si="65"/>
        <v>232007510.10929975</v>
      </c>
      <c r="Q216" s="32">
        <f t="shared" si="66"/>
        <v>50192652.27896332</v>
      </c>
      <c r="R216" s="32">
        <f t="shared" si="66"/>
        <v>87288086.609563828</v>
      </c>
      <c r="S216" s="32">
        <f t="shared" si="66"/>
        <v>107752062.80321544</v>
      </c>
      <c r="T216" s="32">
        <f t="shared" si="66"/>
        <v>154901578.65505078</v>
      </c>
      <c r="U216" s="32">
        <f t="shared" si="66"/>
        <v>281816159.4376148</v>
      </c>
      <c r="V216" s="32">
        <f t="shared" si="66"/>
        <v>1799214439.2671881</v>
      </c>
      <c r="W216" s="32">
        <f t="shared" si="66"/>
        <v>805552301.92464387</v>
      </c>
      <c r="X216" s="32">
        <f t="shared" si="66"/>
        <v>81542134.905087829</v>
      </c>
      <c r="Y216" s="32">
        <f t="shared" si="66"/>
        <v>87990030.394263208</v>
      </c>
      <c r="Z216" s="32">
        <f t="shared" si="66"/>
        <v>182990536.95564255</v>
      </c>
      <c r="AC216" s="32">
        <f t="shared" si="67"/>
        <v>151484718.42512628</v>
      </c>
      <c r="AD216" s="32">
        <f t="shared" si="67"/>
        <v>173962633.50458556</v>
      </c>
      <c r="AE216" s="32">
        <f t="shared" si="67"/>
        <v>147578030.57031173</v>
      </c>
      <c r="AF216" s="32">
        <f t="shared" si="67"/>
        <v>474908468.70887285</v>
      </c>
      <c r="AG216" s="32">
        <f t="shared" si="67"/>
        <v>477342136.17973179</v>
      </c>
      <c r="AH216" s="32">
        <f t="shared" si="67"/>
        <v>5358104178.6717844</v>
      </c>
      <c r="AI216" s="32">
        <f t="shared" si="67"/>
        <v>910410784.70827889</v>
      </c>
      <c r="AJ216" s="32">
        <f t="shared" si="67"/>
        <v>98455536.773133844</v>
      </c>
      <c r="AK216" s="32">
        <f t="shared" si="67"/>
        <v>99454572.483210444</v>
      </c>
      <c r="AL216" s="32">
        <f t="shared" si="67"/>
        <v>304965729.90298009</v>
      </c>
    </row>
    <row r="217" spans="4:38">
      <c r="D217" s="32">
        <f t="shared" si="59"/>
        <v>1</v>
      </c>
      <c r="E217" s="32">
        <f t="shared" si="65"/>
        <v>73964228.93987833</v>
      </c>
      <c r="F217" s="32">
        <f t="shared" si="65"/>
        <v>115440522.18842086</v>
      </c>
      <c r="G217" s="32">
        <f t="shared" si="65"/>
        <v>123027766.91008091</v>
      </c>
      <c r="H217" s="32">
        <f t="shared" si="65"/>
        <v>312047462.2747981</v>
      </c>
      <c r="I217" s="32">
        <f t="shared" si="65"/>
        <v>380095371.94678622</v>
      </c>
      <c r="J217" s="32">
        <f t="shared" si="65"/>
        <v>3639050067.1095796</v>
      </c>
      <c r="K217" s="32">
        <f t="shared" si="65"/>
        <v>863713850.76890612</v>
      </c>
      <c r="L217" s="32">
        <f t="shared" si="65"/>
        <v>89996608.092214718</v>
      </c>
      <c r="M217" s="32">
        <f t="shared" si="65"/>
        <v>93846147.781689823</v>
      </c>
      <c r="N217" s="32">
        <f t="shared" si="65"/>
        <v>233349174.1383431</v>
      </c>
      <c r="Q217" s="32">
        <f t="shared" si="66"/>
        <v>41987373.302914687</v>
      </c>
      <c r="R217" s="32">
        <f t="shared" si="66"/>
        <v>87946422.382308766</v>
      </c>
      <c r="S217" s="32">
        <f t="shared" si="66"/>
        <v>103548571.9126713</v>
      </c>
      <c r="T217" s="32">
        <f t="shared" si="66"/>
        <v>149219532.74807397</v>
      </c>
      <c r="U217" s="32">
        <f t="shared" si="66"/>
        <v>278999469.94107485</v>
      </c>
      <c r="V217" s="32">
        <f t="shared" si="66"/>
        <v>1790608327.5526934</v>
      </c>
      <c r="W217" s="32">
        <f t="shared" si="66"/>
        <v>828360742.60840786</v>
      </c>
      <c r="X217" s="32">
        <f t="shared" si="66"/>
        <v>81545184.252290711</v>
      </c>
      <c r="Y217" s="32">
        <f t="shared" si="66"/>
        <v>88203697.944355875</v>
      </c>
      <c r="Z217" s="32">
        <f t="shared" si="66"/>
        <v>180873537.56220403</v>
      </c>
      <c r="AC217" s="32">
        <f t="shared" si="67"/>
        <v>105941084.57684182</v>
      </c>
      <c r="AD217" s="32">
        <f t="shared" si="67"/>
        <v>142934621.99453309</v>
      </c>
      <c r="AE217" s="32">
        <f t="shared" si="67"/>
        <v>142506961.90749073</v>
      </c>
      <c r="AF217" s="32">
        <f t="shared" si="67"/>
        <v>474875391.80152333</v>
      </c>
      <c r="AG217" s="32">
        <f t="shared" si="67"/>
        <v>481191273.95249599</v>
      </c>
      <c r="AH217" s="32">
        <f t="shared" si="67"/>
        <v>5487491806.6664515</v>
      </c>
      <c r="AI217" s="32">
        <f t="shared" si="67"/>
        <v>899066958.92940271</v>
      </c>
      <c r="AJ217" s="32">
        <f t="shared" si="67"/>
        <v>98448031.932138696</v>
      </c>
      <c r="AK217" s="32">
        <f t="shared" si="67"/>
        <v>99488597.619023755</v>
      </c>
      <c r="AL217" s="32">
        <f t="shared" si="67"/>
        <v>312599065.70053214</v>
      </c>
    </row>
    <row r="218" spans="4:38">
      <c r="D218" s="32">
        <f t="shared" si="59"/>
        <v>1.125</v>
      </c>
      <c r="E218" s="32">
        <f t="shared" si="65"/>
        <v>70521189.893090218</v>
      </c>
      <c r="F218" s="32">
        <f t="shared" si="65"/>
        <v>114451795.49856628</v>
      </c>
      <c r="G218" s="32">
        <f t="shared" si="65"/>
        <v>119689701.9894193</v>
      </c>
      <c r="H218" s="32">
        <f t="shared" si="65"/>
        <v>307698312.03075182</v>
      </c>
      <c r="I218" s="32">
        <f t="shared" si="65"/>
        <v>379368375.29487723</v>
      </c>
      <c r="J218" s="32">
        <f t="shared" si="65"/>
        <v>3728364824.1462102</v>
      </c>
      <c r="K218" s="32">
        <f t="shared" si="65"/>
        <v>862858347.69069171</v>
      </c>
      <c r="L218" s="32">
        <f t="shared" si="65"/>
        <v>89859714.512012839</v>
      </c>
      <c r="M218" s="32">
        <f t="shared" si="65"/>
        <v>93729797.568703026</v>
      </c>
      <c r="N218" s="32">
        <f t="shared" si="65"/>
        <v>234801899.32609236</v>
      </c>
      <c r="Q218" s="32">
        <f t="shared" si="66"/>
        <v>40112582.409698099</v>
      </c>
      <c r="R218" s="32">
        <f t="shared" si="66"/>
        <v>87884302.374289706</v>
      </c>
      <c r="S218" s="32">
        <f t="shared" si="66"/>
        <v>99875385.757019058</v>
      </c>
      <c r="T218" s="32">
        <f t="shared" si="66"/>
        <v>143824290.41192052</v>
      </c>
      <c r="U218" s="32">
        <f t="shared" si="66"/>
        <v>275819620.21707964</v>
      </c>
      <c r="V218" s="32">
        <f t="shared" si="66"/>
        <v>1790645939.9758227</v>
      </c>
      <c r="W218" s="32">
        <f t="shared" si="66"/>
        <v>827477624.99132013</v>
      </c>
      <c r="X218" s="32">
        <f t="shared" si="66"/>
        <v>81416665.829390764</v>
      </c>
      <c r="Y218" s="32">
        <f t="shared" si="66"/>
        <v>88104378.565673277</v>
      </c>
      <c r="Z218" s="32">
        <f t="shared" si="66"/>
        <v>178629266.28247201</v>
      </c>
      <c r="AC218" s="32">
        <f t="shared" si="67"/>
        <v>100929797.37648247</v>
      </c>
      <c r="AD218" s="32">
        <f t="shared" si="67"/>
        <v>141507412.84211591</v>
      </c>
      <c r="AE218" s="32">
        <f t="shared" si="67"/>
        <v>139512718.25594029</v>
      </c>
      <c r="AF218" s="32">
        <f t="shared" si="67"/>
        <v>473797088.54513252</v>
      </c>
      <c r="AG218" s="32">
        <f t="shared" si="67"/>
        <v>480204666.4622277</v>
      </c>
      <c r="AH218" s="32">
        <f t="shared" si="67"/>
        <v>5621975002.4840221</v>
      </c>
      <c r="AI218" s="32">
        <f t="shared" si="67"/>
        <v>891576122.10104585</v>
      </c>
      <c r="AJ218" s="32">
        <f t="shared" si="67"/>
        <v>98302763.194634795</v>
      </c>
      <c r="AK218" s="32">
        <f t="shared" si="67"/>
        <v>99360121.244955733</v>
      </c>
      <c r="AL218" s="32">
        <f t="shared" si="67"/>
        <v>320226111.48347288</v>
      </c>
    </row>
    <row r="219" spans="4:38">
      <c r="D219" s="32">
        <f t="shared" si="59"/>
        <v>1.325</v>
      </c>
      <c r="E219" s="32">
        <f t="shared" si="65"/>
        <v>65251470.909608461</v>
      </c>
      <c r="F219" s="32">
        <f t="shared" si="65"/>
        <v>113070066.34135495</v>
      </c>
      <c r="G219" s="32">
        <f t="shared" si="65"/>
        <v>114588233.91943534</v>
      </c>
      <c r="H219" s="32">
        <f t="shared" si="65"/>
        <v>299733023.97470224</v>
      </c>
      <c r="I219" s="32">
        <f t="shared" si="65"/>
        <v>376467852.11590946</v>
      </c>
      <c r="J219" s="32">
        <f t="shared" si="65"/>
        <v>3868210466.3258862</v>
      </c>
      <c r="K219" s="32">
        <f t="shared" si="65"/>
        <v>860710673.15087223</v>
      </c>
      <c r="L219" s="32">
        <f t="shared" si="65"/>
        <v>89369560.466061622</v>
      </c>
      <c r="M219" s="32">
        <f t="shared" si="65"/>
        <v>93366046.991472304</v>
      </c>
      <c r="N219" s="32">
        <f t="shared" si="65"/>
        <v>237160662.26376173</v>
      </c>
      <c r="Q219" s="32">
        <f t="shared" si="66"/>
        <v>37252183.8707349</v>
      </c>
      <c r="R219" s="32">
        <f t="shared" si="66"/>
        <v>87803724.064419508</v>
      </c>
      <c r="S219" s="32">
        <f t="shared" si="66"/>
        <v>94246383.419251114</v>
      </c>
      <c r="T219" s="32">
        <f t="shared" si="66"/>
        <v>135554921.10874593</v>
      </c>
      <c r="U219" s="32">
        <f t="shared" si="66"/>
        <v>270292287.71131581</v>
      </c>
      <c r="V219" s="32">
        <f t="shared" si="66"/>
        <v>1796336827.9119358</v>
      </c>
      <c r="W219" s="32">
        <f t="shared" si="66"/>
        <v>825068786.39316773</v>
      </c>
      <c r="X219" s="32">
        <f t="shared" si="66"/>
        <v>80947771.208105132</v>
      </c>
      <c r="Y219" s="32">
        <f t="shared" si="66"/>
        <v>87817968.527265191</v>
      </c>
      <c r="Z219" s="32">
        <f t="shared" si="66"/>
        <v>174650783.63894835</v>
      </c>
      <c r="AC219" s="32">
        <f t="shared" si="67"/>
        <v>93250757.948482007</v>
      </c>
      <c r="AD219" s="32">
        <f t="shared" si="67"/>
        <v>139502955.11813754</v>
      </c>
      <c r="AE219" s="32">
        <f t="shared" si="67"/>
        <v>134986455.84379408</v>
      </c>
      <c r="AF219" s="32">
        <f t="shared" si="67"/>
        <v>469227970.24638605</v>
      </c>
      <c r="AG219" s="32">
        <f t="shared" si="67"/>
        <v>476165768.14343148</v>
      </c>
      <c r="AH219" s="32">
        <f t="shared" si="67"/>
        <v>5832547574.8780861</v>
      </c>
      <c r="AI219" s="32">
        <f t="shared" si="67"/>
        <v>880429074.24996865</v>
      </c>
      <c r="AJ219" s="32">
        <f t="shared" si="67"/>
        <v>97791349.724018097</v>
      </c>
      <c r="AK219" s="32">
        <f t="shared" si="67"/>
        <v>98945905.033879668</v>
      </c>
      <c r="AL219" s="32">
        <f t="shared" si="67"/>
        <v>332169138.92215431</v>
      </c>
    </row>
    <row r="220" spans="4:38">
      <c r="D220" s="32">
        <f t="shared" si="59"/>
        <v>1.5249999999999999</v>
      </c>
      <c r="E220" s="32">
        <f t="shared" si="65"/>
        <v>60246053.625058189</v>
      </c>
      <c r="F220" s="32">
        <f t="shared" si="65"/>
        <v>111885181.52235517</v>
      </c>
      <c r="G220" s="32">
        <f t="shared" si="65"/>
        <v>109739033.66632245</v>
      </c>
      <c r="H220" s="32">
        <f t="shared" si="65"/>
        <v>290553636.31763452</v>
      </c>
      <c r="I220" s="32">
        <f t="shared" si="65"/>
        <v>371486080.2814973</v>
      </c>
      <c r="J220" s="32">
        <f t="shared" si="65"/>
        <v>4003303194.2391753</v>
      </c>
      <c r="K220" s="32">
        <f t="shared" si="65"/>
        <v>857451472.33865845</v>
      </c>
      <c r="L220" s="32">
        <f t="shared" si="65"/>
        <v>88546758.075541213</v>
      </c>
      <c r="M220" s="32">
        <f t="shared" si="65"/>
        <v>92775648.153771684</v>
      </c>
      <c r="N220" s="32">
        <f t="shared" si="65"/>
        <v>239492295.78366211</v>
      </c>
      <c r="Q220" s="32">
        <f t="shared" si="66"/>
        <v>34545158.424161099</v>
      </c>
      <c r="R220" s="32">
        <f t="shared" si="66"/>
        <v>87719271.963626564</v>
      </c>
      <c r="S220" s="32">
        <f t="shared" si="66"/>
        <v>88885804.222880766</v>
      </c>
      <c r="T220" s="32">
        <f t="shared" si="66"/>
        <v>127678988.39454612</v>
      </c>
      <c r="U220" s="32">
        <f t="shared" si="66"/>
        <v>264193954.34064066</v>
      </c>
      <c r="V220" s="32">
        <f t="shared" si="66"/>
        <v>1808076663.0244989</v>
      </c>
      <c r="W220" s="32">
        <f t="shared" si="66"/>
        <v>821310487.51951456</v>
      </c>
      <c r="X220" s="32">
        <f t="shared" si="66"/>
        <v>80157836.568125069</v>
      </c>
      <c r="Y220" s="32">
        <f t="shared" si="66"/>
        <v>87362467.772227272</v>
      </c>
      <c r="Z220" s="32">
        <f t="shared" si="66"/>
        <v>170190815.80375439</v>
      </c>
      <c r="AC220" s="32">
        <f t="shared" si="67"/>
        <v>85946948.825955287</v>
      </c>
      <c r="AD220" s="32">
        <f t="shared" si="67"/>
        <v>137777438.90462518</v>
      </c>
      <c r="AE220" s="32">
        <f t="shared" si="67"/>
        <v>130733045.96588254</v>
      </c>
      <c r="AF220" s="32">
        <f t="shared" si="67"/>
        <v>461296569.8536756</v>
      </c>
      <c r="AG220" s="32">
        <f t="shared" si="67"/>
        <v>469199726.09928882</v>
      </c>
      <c r="AH220" s="32">
        <f t="shared" si="67"/>
        <v>6035965911.6363382</v>
      </c>
      <c r="AI220" s="32">
        <f t="shared" si="67"/>
        <v>870027622.99685693</v>
      </c>
      <c r="AJ220" s="32">
        <f t="shared" si="67"/>
        <v>96935679.582957521</v>
      </c>
      <c r="AK220" s="32">
        <f t="shared" si="67"/>
        <v>98268195.339521945</v>
      </c>
      <c r="AL220" s="32">
        <f t="shared" si="67"/>
        <v>343706821.27912009</v>
      </c>
    </row>
    <row r="221" spans="4:38">
      <c r="D221" s="32">
        <f t="shared" ref="D221:D284" si="68">D117</f>
        <v>1.7249999999999999</v>
      </c>
      <c r="E221" s="32">
        <f t="shared" si="65"/>
        <v>55484638.128442973</v>
      </c>
      <c r="F221" s="32">
        <f t="shared" si="65"/>
        <v>110856543.06856281</v>
      </c>
      <c r="G221" s="32">
        <f t="shared" si="65"/>
        <v>105113731.18600461</v>
      </c>
      <c r="H221" s="32">
        <f t="shared" si="65"/>
        <v>280233056.75444186</v>
      </c>
      <c r="I221" s="32">
        <f t="shared" si="65"/>
        <v>364536132.94997734</v>
      </c>
      <c r="J221" s="32">
        <f t="shared" si="65"/>
        <v>4132856769.5866146</v>
      </c>
      <c r="K221" s="32">
        <f t="shared" si="65"/>
        <v>853016185.70232689</v>
      </c>
      <c r="L221" s="32">
        <f t="shared" si="65"/>
        <v>87403904.838348269</v>
      </c>
      <c r="M221" s="32">
        <f t="shared" si="65"/>
        <v>91961307.822847605</v>
      </c>
      <c r="N221" s="32">
        <f t="shared" si="65"/>
        <v>241745180.4866989</v>
      </c>
      <c r="Q221" s="32">
        <f t="shared" si="66"/>
        <v>31978755.308024008</v>
      </c>
      <c r="R221" s="32">
        <f t="shared" si="66"/>
        <v>87611317.246505231</v>
      </c>
      <c r="S221" s="32">
        <f t="shared" si="66"/>
        <v>83769526.952697992</v>
      </c>
      <c r="T221" s="32">
        <f t="shared" si="66"/>
        <v>120161703.49533056</v>
      </c>
      <c r="U221" s="32">
        <f t="shared" si="66"/>
        <v>257529564.27738914</v>
      </c>
      <c r="V221" s="32">
        <f t="shared" si="66"/>
        <v>1825089827.906225</v>
      </c>
      <c r="W221" s="32">
        <f t="shared" si="66"/>
        <v>816166835.59329236</v>
      </c>
      <c r="X221" s="32">
        <f t="shared" si="66"/>
        <v>79060593.120363027</v>
      </c>
      <c r="Y221" s="32">
        <f t="shared" si="66"/>
        <v>86735203.694794163</v>
      </c>
      <c r="Z221" s="32">
        <f t="shared" si="66"/>
        <v>165269941.25807333</v>
      </c>
      <c r="AC221" s="32">
        <f t="shared" si="67"/>
        <v>78990520.948861942</v>
      </c>
      <c r="AD221" s="32">
        <f t="shared" si="67"/>
        <v>136277307.30443534</v>
      </c>
      <c r="AE221" s="32">
        <f t="shared" si="67"/>
        <v>126714397.90659392</v>
      </c>
      <c r="AF221" s="32">
        <f t="shared" si="67"/>
        <v>450220000.23727286</v>
      </c>
      <c r="AG221" s="32">
        <f t="shared" si="67"/>
        <v>459482480.9059</v>
      </c>
      <c r="AH221" s="32">
        <f t="shared" si="67"/>
        <v>6231044351.778286</v>
      </c>
      <c r="AI221" s="32">
        <f t="shared" si="67"/>
        <v>860169201.6003654</v>
      </c>
      <c r="AJ221" s="32">
        <f t="shared" si="67"/>
        <v>95747216.556333482</v>
      </c>
      <c r="AK221" s="32">
        <f t="shared" si="67"/>
        <v>97331993.53260462</v>
      </c>
      <c r="AL221" s="32">
        <f t="shared" si="67"/>
        <v>354771606.95449114</v>
      </c>
    </row>
    <row r="222" spans="4:38">
      <c r="D222" s="32">
        <f t="shared" si="68"/>
        <v>2</v>
      </c>
      <c r="E222" s="32">
        <f t="shared" si="65"/>
        <v>49322329.316319749</v>
      </c>
      <c r="F222" s="32">
        <f t="shared" si="65"/>
        <v>109657150.3153089</v>
      </c>
      <c r="G222" s="32">
        <f t="shared" si="65"/>
        <v>99105294.275439829</v>
      </c>
      <c r="H222" s="32">
        <f t="shared" si="65"/>
        <v>264406802.68029583</v>
      </c>
      <c r="I222" s="32">
        <f t="shared" si="65"/>
        <v>352086101.10370433</v>
      </c>
      <c r="J222" s="32">
        <f t="shared" si="65"/>
        <v>4301527732.8656693</v>
      </c>
      <c r="K222" s="32">
        <f t="shared" si="65"/>
        <v>845133057.76033127</v>
      </c>
      <c r="L222" s="32">
        <f t="shared" si="65"/>
        <v>85359563.011592463</v>
      </c>
      <c r="M222" s="32">
        <f t="shared" si="65"/>
        <v>90508551.840686381</v>
      </c>
      <c r="N222" s="32">
        <f t="shared" si="65"/>
        <v>244687329.55510721</v>
      </c>
      <c r="Q222" s="32">
        <f t="shared" si="66"/>
        <v>28669447.770421974</v>
      </c>
      <c r="R222" s="32">
        <f t="shared" si="66"/>
        <v>87414328.294490233</v>
      </c>
      <c r="S222" s="32">
        <f t="shared" si="66"/>
        <v>77121568.418788925</v>
      </c>
      <c r="T222" s="32">
        <f t="shared" si="66"/>
        <v>110393782.47895464</v>
      </c>
      <c r="U222" s="32">
        <f t="shared" si="66"/>
        <v>247534492.82493472</v>
      </c>
      <c r="V222" s="32">
        <f t="shared" si="66"/>
        <v>1856194818.2884483</v>
      </c>
      <c r="W222" s="32">
        <f t="shared" si="66"/>
        <v>807010294.05615795</v>
      </c>
      <c r="X222" s="32">
        <f t="shared" si="66"/>
        <v>77099364.350565672</v>
      </c>
      <c r="Y222" s="32">
        <f t="shared" si="66"/>
        <v>85613325.547048867</v>
      </c>
      <c r="Z222" s="32">
        <f t="shared" si="66"/>
        <v>157843289.72325239</v>
      </c>
      <c r="AC222" s="32">
        <f t="shared" si="67"/>
        <v>69975210.862217352</v>
      </c>
      <c r="AD222" s="32">
        <f t="shared" si="67"/>
        <v>134527003.58494931</v>
      </c>
      <c r="AE222" s="32">
        <f t="shared" si="67"/>
        <v>121545540.81030209</v>
      </c>
      <c r="AF222" s="32">
        <f t="shared" si="67"/>
        <v>430393210.80382359</v>
      </c>
      <c r="AG222" s="32">
        <f t="shared" si="67"/>
        <v>442094212.27323246</v>
      </c>
      <c r="AH222" s="32">
        <f t="shared" si="67"/>
        <v>6485025167.7221231</v>
      </c>
      <c r="AI222" s="32">
        <f t="shared" si="67"/>
        <v>847396561.31430495</v>
      </c>
      <c r="AJ222" s="32">
        <f t="shared" si="67"/>
        <v>93619761.672619402</v>
      </c>
      <c r="AK222" s="32">
        <f t="shared" si="67"/>
        <v>95661143.18772988</v>
      </c>
      <c r="AL222" s="32">
        <f t="shared" si="67"/>
        <v>369177387.91389263</v>
      </c>
    </row>
    <row r="223" spans="4:38">
      <c r="D223" s="32">
        <f t="shared" si="68"/>
        <v>2.25</v>
      </c>
      <c r="E223" s="32">
        <f t="shared" si="65"/>
        <v>44098313.960857019</v>
      </c>
      <c r="F223" s="32">
        <f t="shared" si="65"/>
        <v>108749249.67876518</v>
      </c>
      <c r="G223" s="32">
        <f t="shared" si="65"/>
        <v>93991343.655262113</v>
      </c>
      <c r="H223" s="32">
        <f t="shared" si="65"/>
        <v>248648737.46804914</v>
      </c>
      <c r="I223" s="32">
        <f t="shared" si="65"/>
        <v>338237644.65498644</v>
      </c>
      <c r="J223" s="32">
        <f t="shared" si="65"/>
        <v>4445199444.39429</v>
      </c>
      <c r="K223" s="32">
        <f t="shared" si="65"/>
        <v>836392739.82887113</v>
      </c>
      <c r="L223" s="32">
        <f t="shared" si="65"/>
        <v>83087112.641156584</v>
      </c>
      <c r="M223" s="32">
        <f t="shared" si="65"/>
        <v>88896364.88411288</v>
      </c>
      <c r="N223" s="32">
        <f t="shared" si="65"/>
        <v>247196073.97113588</v>
      </c>
      <c r="Q223" s="32">
        <f t="shared" si="66"/>
        <v>25874283.687111501</v>
      </c>
      <c r="R223" s="32">
        <f t="shared" si="66"/>
        <v>87182880.355112225</v>
      </c>
      <c r="S223" s="32">
        <f t="shared" si="66"/>
        <v>71462792.695002243</v>
      </c>
      <c r="T223" s="32">
        <f t="shared" si="66"/>
        <v>102079233.18693261</v>
      </c>
      <c r="U223" s="32">
        <f t="shared" si="66"/>
        <v>237736427.1421954</v>
      </c>
      <c r="V223" s="32">
        <f t="shared" si="66"/>
        <v>1891400894.4354191</v>
      </c>
      <c r="W223" s="32">
        <f t="shared" si="66"/>
        <v>796854180.6180023</v>
      </c>
      <c r="X223" s="32">
        <f t="shared" si="66"/>
        <v>74921817.853044808</v>
      </c>
      <c r="Y223" s="32">
        <f t="shared" si="66"/>
        <v>84362988.646863207</v>
      </c>
      <c r="Z223" s="32">
        <f t="shared" si="66"/>
        <v>150543065.21499708</v>
      </c>
      <c r="AC223" s="32">
        <f t="shared" si="67"/>
        <v>62322344.234602697</v>
      </c>
      <c r="AD223" s="32">
        <f t="shared" si="67"/>
        <v>133201743.30862285</v>
      </c>
      <c r="AE223" s="32">
        <f t="shared" si="67"/>
        <v>117188621.80900958</v>
      </c>
      <c r="AF223" s="32">
        <f t="shared" si="67"/>
        <v>408372514.62861401</v>
      </c>
      <c r="AG223" s="32">
        <f t="shared" si="67"/>
        <v>422783316.8549794</v>
      </c>
      <c r="AH223" s="32">
        <f t="shared" si="67"/>
        <v>6701362815.1039886</v>
      </c>
      <c r="AI223" s="32">
        <f t="shared" si="67"/>
        <v>836535390.68561721</v>
      </c>
      <c r="AJ223" s="32">
        <f t="shared" si="67"/>
        <v>91252407.42926836</v>
      </c>
      <c r="AK223" s="32">
        <f t="shared" si="67"/>
        <v>93806738.30479832</v>
      </c>
      <c r="AL223" s="32">
        <f t="shared" si="67"/>
        <v>381448071.09489292</v>
      </c>
    </row>
    <row r="224" spans="4:38">
      <c r="D224" s="32">
        <f t="shared" si="68"/>
        <v>2.5</v>
      </c>
      <c r="E224" s="32">
        <f t="shared" si="65"/>
        <v>39227907.819820479</v>
      </c>
      <c r="F224" s="32">
        <f t="shared" si="65"/>
        <v>107984346.31642066</v>
      </c>
      <c r="G224" s="32">
        <f t="shared" si="65"/>
        <v>89207756.08610478</v>
      </c>
      <c r="H224" s="32">
        <f t="shared" si="65"/>
        <v>231872211.58153903</v>
      </c>
      <c r="I224" s="32">
        <f t="shared" si="65"/>
        <v>322375071.59073049</v>
      </c>
      <c r="J224" s="32">
        <f t="shared" si="65"/>
        <v>4579619431.836565</v>
      </c>
      <c r="K224" s="32">
        <f t="shared" si="65"/>
        <v>826402507.96182132</v>
      </c>
      <c r="L224" s="32">
        <f t="shared" si="65"/>
        <v>80485432.44320184</v>
      </c>
      <c r="M224" s="32">
        <f t="shared" si="65"/>
        <v>87053267.043053269</v>
      </c>
      <c r="N224" s="32">
        <f t="shared" si="65"/>
        <v>249543974.53601336</v>
      </c>
      <c r="Q224" s="32">
        <f t="shared" si="66"/>
        <v>23276060.007571138</v>
      </c>
      <c r="R224" s="32">
        <f t="shared" si="66"/>
        <v>86900524.644573003</v>
      </c>
      <c r="S224" s="32">
        <f t="shared" si="66"/>
        <v>66169440.346147366</v>
      </c>
      <c r="T224" s="32">
        <f t="shared" si="66"/>
        <v>94301595.395726919</v>
      </c>
      <c r="U224" s="32">
        <f t="shared" si="66"/>
        <v>227394943.59420896</v>
      </c>
      <c r="V224" s="32">
        <f t="shared" si="66"/>
        <v>1932424062.5479543</v>
      </c>
      <c r="W224" s="32">
        <f t="shared" si="66"/>
        <v>785244725.03374779</v>
      </c>
      <c r="X224" s="32">
        <f t="shared" si="66"/>
        <v>72432043.797828585</v>
      </c>
      <c r="Y224" s="32">
        <f t="shared" si="66"/>
        <v>82926533.725166276</v>
      </c>
      <c r="Z224" s="32">
        <f t="shared" si="66"/>
        <v>142842534.51057899</v>
      </c>
      <c r="AC224" s="32">
        <f t="shared" si="67"/>
        <v>55179755.63206967</v>
      </c>
      <c r="AD224" s="32">
        <f t="shared" si="67"/>
        <v>132085124.48289935</v>
      </c>
      <c r="AE224" s="32">
        <f t="shared" si="67"/>
        <v>113144839.55148132</v>
      </c>
      <c r="AF224" s="32">
        <f t="shared" si="67"/>
        <v>383193402.85882616</v>
      </c>
      <c r="AG224" s="32">
        <f t="shared" si="67"/>
        <v>400703026.25890726</v>
      </c>
      <c r="AH224" s="32">
        <f t="shared" si="67"/>
        <v>6903769456.2732182</v>
      </c>
      <c r="AI224" s="32">
        <f t="shared" si="67"/>
        <v>826378509.03963232</v>
      </c>
      <c r="AJ224" s="32">
        <f t="shared" si="67"/>
        <v>88538821.088575095</v>
      </c>
      <c r="AK224" s="32">
        <f t="shared" si="67"/>
        <v>91686683.660716355</v>
      </c>
      <c r="AL224" s="32">
        <f t="shared" si="67"/>
        <v>392928592.45154154</v>
      </c>
    </row>
    <row r="225" spans="4:38">
      <c r="D225" s="32">
        <f t="shared" si="68"/>
        <v>2.75</v>
      </c>
      <c r="E225" s="32">
        <f t="shared" si="65"/>
        <v>34705377.921542548</v>
      </c>
      <c r="F225" s="32">
        <f t="shared" si="65"/>
        <v>107333578.08044548</v>
      </c>
      <c r="G225" s="32">
        <f t="shared" si="65"/>
        <v>84754185.822131947</v>
      </c>
      <c r="H225" s="32">
        <f t="shared" si="65"/>
        <v>214357265.68992978</v>
      </c>
      <c r="I225" s="32">
        <f t="shared" si="65"/>
        <v>304884351.89699942</v>
      </c>
      <c r="J225" s="32">
        <f t="shared" si="65"/>
        <v>4704774144.9920073</v>
      </c>
      <c r="K225" s="32">
        <f t="shared" si="65"/>
        <v>815410318.20887566</v>
      </c>
      <c r="L225" s="32">
        <f t="shared" si="65"/>
        <v>77618172.068158716</v>
      </c>
      <c r="M225" s="32">
        <f t="shared" si="65"/>
        <v>85025221.443868652</v>
      </c>
      <c r="N225" s="32">
        <f t="shared" si="65"/>
        <v>251730237.90204772</v>
      </c>
      <c r="Q225" s="32">
        <f t="shared" si="66"/>
        <v>20869078.54203679</v>
      </c>
      <c r="R225" s="32">
        <f t="shared" si="66"/>
        <v>86566973.34964408</v>
      </c>
      <c r="S225" s="32">
        <f t="shared" si="66"/>
        <v>61241235.631674968</v>
      </c>
      <c r="T225" s="32">
        <f t="shared" si="66"/>
        <v>87060473.549133003</v>
      </c>
      <c r="U225" s="32">
        <f t="shared" si="66"/>
        <v>216642247.74281484</v>
      </c>
      <c r="V225" s="32">
        <f t="shared" si="66"/>
        <v>1978522252.8645189</v>
      </c>
      <c r="W225" s="32">
        <f t="shared" si="66"/>
        <v>772470655.06600881</v>
      </c>
      <c r="X225" s="32">
        <f t="shared" si="66"/>
        <v>69692246.131597385</v>
      </c>
      <c r="Y225" s="32">
        <f t="shared" si="66"/>
        <v>81336956.711613521</v>
      </c>
      <c r="Z225" s="32">
        <f t="shared" si="66"/>
        <v>134861468.13089719</v>
      </c>
      <c r="AC225" s="32">
        <f t="shared" si="67"/>
        <v>48541677.301048465</v>
      </c>
      <c r="AD225" s="32">
        <f t="shared" si="67"/>
        <v>131135095.83068238</v>
      </c>
      <c r="AE225" s="32">
        <f t="shared" si="67"/>
        <v>109403077.97444835</v>
      </c>
      <c r="AF225" s="32">
        <f t="shared" si="67"/>
        <v>355486474.52089494</v>
      </c>
      <c r="AG225" s="32">
        <f t="shared" si="67"/>
        <v>376406115.73848516</v>
      </c>
      <c r="AH225" s="32">
        <f t="shared" si="67"/>
        <v>7092224661.7668724</v>
      </c>
      <c r="AI225" s="32">
        <f t="shared" si="67"/>
        <v>816923090.99938285</v>
      </c>
      <c r="AJ225" s="32">
        <f t="shared" si="67"/>
        <v>85544098.004720017</v>
      </c>
      <c r="AK225" s="32">
        <f t="shared" si="67"/>
        <v>89353877.241924867</v>
      </c>
      <c r="AL225" s="32">
        <f t="shared" si="67"/>
        <v>403617788.8031559</v>
      </c>
    </row>
    <row r="226" spans="4:38">
      <c r="D226" s="32">
        <f t="shared" si="68"/>
        <v>3</v>
      </c>
      <c r="E226" s="32">
        <f t="shared" si="65"/>
        <v>30525127.608434655</v>
      </c>
      <c r="F226" s="32">
        <f t="shared" si="65"/>
        <v>106768344.71343692</v>
      </c>
      <c r="G226" s="32">
        <f t="shared" si="65"/>
        <v>80630540.182285741</v>
      </c>
      <c r="H226" s="32">
        <f t="shared" si="65"/>
        <v>196384619.14104491</v>
      </c>
      <c r="I226" s="32">
        <f t="shared" si="65"/>
        <v>286152331.33695585</v>
      </c>
      <c r="J226" s="32">
        <f t="shared" si="65"/>
        <v>4820659607.5937462</v>
      </c>
      <c r="K226" s="32">
        <f t="shared" si="65"/>
        <v>803666146.05766594</v>
      </c>
      <c r="L226" s="32">
        <f t="shared" si="65"/>
        <v>74549189.826045796</v>
      </c>
      <c r="M226" s="32">
        <f t="shared" si="65"/>
        <v>82858409.769441098</v>
      </c>
      <c r="N226" s="32">
        <f t="shared" si="65"/>
        <v>253754637.16483289</v>
      </c>
      <c r="Q226" s="32">
        <f t="shared" si="66"/>
        <v>18647719.421477288</v>
      </c>
      <c r="R226" s="32">
        <f t="shared" si="66"/>
        <v>86182145.221696824</v>
      </c>
      <c r="S226" s="32">
        <f t="shared" si="66"/>
        <v>56678106.216002047</v>
      </c>
      <c r="T226" s="32">
        <f t="shared" si="66"/>
        <v>80355764.076922849</v>
      </c>
      <c r="U226" s="32">
        <f t="shared" si="66"/>
        <v>205611163.09329477</v>
      </c>
      <c r="V226" s="32">
        <f t="shared" si="66"/>
        <v>2028957648.4597223</v>
      </c>
      <c r="W226" s="32">
        <f t="shared" si="66"/>
        <v>758822632.94400346</v>
      </c>
      <c r="X226" s="32">
        <f t="shared" si="66"/>
        <v>66764817.697694175</v>
      </c>
      <c r="Y226" s="32">
        <f t="shared" si="66"/>
        <v>79627459.328401521</v>
      </c>
      <c r="Z226" s="32">
        <f t="shared" si="66"/>
        <v>126720034.40617199</v>
      </c>
      <c r="AC226" s="32">
        <f t="shared" si="67"/>
        <v>42402535.795391873</v>
      </c>
      <c r="AD226" s="32">
        <f t="shared" si="67"/>
        <v>130309928.22337063</v>
      </c>
      <c r="AE226" s="32">
        <f t="shared" si="67"/>
        <v>105952524.07122229</v>
      </c>
      <c r="AF226" s="32">
        <f t="shared" si="67"/>
        <v>325883416.49257934</v>
      </c>
      <c r="AG226" s="32">
        <f t="shared" si="67"/>
        <v>350446466.78249389</v>
      </c>
      <c r="AH226" s="32">
        <f t="shared" si="67"/>
        <v>7266722436.8928442</v>
      </c>
      <c r="AI226" s="32">
        <f t="shared" si="67"/>
        <v>808168348.27155244</v>
      </c>
      <c r="AJ226" s="32">
        <f t="shared" si="67"/>
        <v>82333561.954397306</v>
      </c>
      <c r="AK226" s="32">
        <f t="shared" si="67"/>
        <v>86861448.542528972</v>
      </c>
      <c r="AL226" s="32">
        <f t="shared" si="67"/>
        <v>413515318.88016605</v>
      </c>
    </row>
    <row r="227" spans="4:38">
      <c r="D227" s="32">
        <f t="shared" si="68"/>
        <v>3.25</v>
      </c>
      <c r="E227" s="32">
        <f t="shared" si="65"/>
        <v>26681594.926343143</v>
      </c>
      <c r="F227" s="32">
        <f t="shared" si="65"/>
        <v>106260119.26594758</v>
      </c>
      <c r="G227" s="32">
        <f t="shared" si="65"/>
        <v>76836794.315363199</v>
      </c>
      <c r="H227" s="32">
        <f t="shared" si="65"/>
        <v>178235174.00524345</v>
      </c>
      <c r="I227" s="32">
        <f t="shared" si="65"/>
        <v>266566096.53379589</v>
      </c>
      <c r="J227" s="32">
        <f t="shared" si="65"/>
        <v>4927274656.9958563</v>
      </c>
      <c r="K227" s="32">
        <f t="shared" si="65"/>
        <v>791420533.87856305</v>
      </c>
      <c r="L227" s="32">
        <f t="shared" si="65"/>
        <v>71342401.921803102</v>
      </c>
      <c r="M227" s="32">
        <f t="shared" si="65"/>
        <v>80599074.722774878</v>
      </c>
      <c r="N227" s="32">
        <f t="shared" si="65"/>
        <v>255617107.49003842</v>
      </c>
      <c r="Q227" s="32">
        <f t="shared" si="66"/>
        <v>16606382.858637862</v>
      </c>
      <c r="R227" s="32">
        <f t="shared" si="66"/>
        <v>85746017.342200249</v>
      </c>
      <c r="S227" s="32">
        <f t="shared" si="66"/>
        <v>52480033.14630802</v>
      </c>
      <c r="T227" s="32">
        <f t="shared" si="66"/>
        <v>74187439.898816615</v>
      </c>
      <c r="U227" s="32">
        <f t="shared" si="66"/>
        <v>194434682.07347873</v>
      </c>
      <c r="V227" s="32">
        <f t="shared" si="66"/>
        <v>2082993652.2948992</v>
      </c>
      <c r="W227" s="32">
        <f t="shared" si="66"/>
        <v>744591863.03952157</v>
      </c>
      <c r="X227" s="32">
        <f t="shared" si="66"/>
        <v>63712203.688511677</v>
      </c>
      <c r="Y227" s="32">
        <f t="shared" si="66"/>
        <v>77831300.893280014</v>
      </c>
      <c r="Z227" s="32">
        <f t="shared" si="66"/>
        <v>118538509.82596797</v>
      </c>
      <c r="AC227" s="32">
        <f t="shared" si="67"/>
        <v>36756806.99404826</v>
      </c>
      <c r="AD227" s="32">
        <f t="shared" si="67"/>
        <v>129567982.53029814</v>
      </c>
      <c r="AE227" s="32">
        <f t="shared" si="67"/>
        <v>102782447.32198171</v>
      </c>
      <c r="AF227" s="32">
        <f t="shared" si="67"/>
        <v>295016212.41021973</v>
      </c>
      <c r="AG227" s="32">
        <f t="shared" si="67"/>
        <v>323378264.18706566</v>
      </c>
      <c r="AH227" s="32">
        <f t="shared" si="67"/>
        <v>7427261028.8952112</v>
      </c>
      <c r="AI227" s="32">
        <f t="shared" si="67"/>
        <v>800114060.81507587</v>
      </c>
      <c r="AJ227" s="32">
        <f t="shared" si="67"/>
        <v>78972600.155094683</v>
      </c>
      <c r="AK227" s="32">
        <f t="shared" si="67"/>
        <v>84262591.619665861</v>
      </c>
      <c r="AL227" s="32">
        <f t="shared" si="67"/>
        <v>422621082.91257715</v>
      </c>
    </row>
    <row r="228" spans="4:38">
      <c r="D228" s="32">
        <f t="shared" si="68"/>
        <v>3.5</v>
      </c>
      <c r="E228" s="32">
        <f t="shared" si="65"/>
        <v>23169226.71327066</v>
      </c>
      <c r="F228" s="32">
        <f t="shared" si="65"/>
        <v>105780395.33579513</v>
      </c>
      <c r="G228" s="32">
        <f t="shared" si="65"/>
        <v>73372941.552515462</v>
      </c>
      <c r="H228" s="32">
        <f t="shared" si="65"/>
        <v>160189881.13352269</v>
      </c>
      <c r="I228" s="32">
        <f t="shared" si="65"/>
        <v>246512799.78668198</v>
      </c>
      <c r="J228" s="32">
        <f t="shared" si="65"/>
        <v>5024618954.25735</v>
      </c>
      <c r="K228" s="32">
        <f t="shared" si="65"/>
        <v>778924182.80710423</v>
      </c>
      <c r="L228" s="32">
        <f t="shared" si="65"/>
        <v>68061740.532304466</v>
      </c>
      <c r="M228" s="32">
        <f t="shared" si="65"/>
        <v>78293475.978331789</v>
      </c>
      <c r="N228" s="32">
        <f t="shared" si="65"/>
        <v>257317630.36401248</v>
      </c>
      <c r="Q228" s="32">
        <f t="shared" si="66"/>
        <v>14739474.198023951</v>
      </c>
      <c r="R228" s="32">
        <f t="shared" si="66"/>
        <v>85258583.249395624</v>
      </c>
      <c r="S228" s="32">
        <f t="shared" si="66"/>
        <v>48647011.460322246</v>
      </c>
      <c r="T228" s="32">
        <f t="shared" si="66"/>
        <v>68555493.940717027</v>
      </c>
      <c r="U228" s="32">
        <f t="shared" si="66"/>
        <v>183245843.07787988</v>
      </c>
      <c r="V228" s="32">
        <f t="shared" si="66"/>
        <v>2139894018.3811281</v>
      </c>
      <c r="W228" s="32">
        <f t="shared" si="66"/>
        <v>730069701.24402094</v>
      </c>
      <c r="X228" s="32">
        <f t="shared" si="66"/>
        <v>60596863.71629031</v>
      </c>
      <c r="Y228" s="32">
        <f t="shared" si="66"/>
        <v>75981756.791879043</v>
      </c>
      <c r="Z228" s="32">
        <f t="shared" si="66"/>
        <v>110437200.1199716</v>
      </c>
      <c r="AC228" s="32">
        <f t="shared" si="67"/>
        <v>31598979.228517376</v>
      </c>
      <c r="AD228" s="32">
        <f t="shared" si="67"/>
        <v>128867644.80358703</v>
      </c>
      <c r="AE228" s="32">
        <f t="shared" si="67"/>
        <v>99882139.679738984</v>
      </c>
      <c r="AF228" s="32">
        <f t="shared" si="67"/>
        <v>263516925.9493643</v>
      </c>
      <c r="AG228" s="32">
        <f t="shared" si="67"/>
        <v>295755775.116763</v>
      </c>
      <c r="AH228" s="32">
        <f t="shared" si="67"/>
        <v>7573839926.8189497</v>
      </c>
      <c r="AI228" s="32">
        <f t="shared" si="67"/>
        <v>792760167.15982974</v>
      </c>
      <c r="AJ228" s="32">
        <f t="shared" si="67"/>
        <v>75526617.348318622</v>
      </c>
      <c r="AK228" s="32">
        <f t="shared" si="67"/>
        <v>81610518.461137667</v>
      </c>
      <c r="AL228" s="32">
        <f t="shared" si="67"/>
        <v>430935051.81898743</v>
      </c>
    </row>
    <row r="229" spans="4:38">
      <c r="D229" s="32">
        <f t="shared" si="68"/>
        <v>3.75</v>
      </c>
      <c r="E229" s="32">
        <f t="shared" si="65"/>
        <v>19982472.02396147</v>
      </c>
      <c r="F229" s="32">
        <f t="shared" si="65"/>
        <v>105300672.2889329</v>
      </c>
      <c r="G229" s="32">
        <f t="shared" si="65"/>
        <v>70238980.102462783</v>
      </c>
      <c r="H229" s="32">
        <f t="shared" ref="F229:N244" si="69">H125*2220*$AP125</f>
        <v>142529704.292963</v>
      </c>
      <c r="I229" s="32">
        <f t="shared" si="69"/>
        <v>226379611.1617974</v>
      </c>
      <c r="J229" s="32">
        <f t="shared" si="69"/>
        <v>5112692400.8525791</v>
      </c>
      <c r="K229" s="32">
        <f t="shared" si="69"/>
        <v>766427838.3726486</v>
      </c>
      <c r="L229" s="32">
        <f t="shared" si="69"/>
        <v>64771142.219172575</v>
      </c>
      <c r="M229" s="32">
        <f t="shared" si="69"/>
        <v>75987877.916556537</v>
      </c>
      <c r="N229" s="32">
        <f t="shared" si="69"/>
        <v>258856200.50409204</v>
      </c>
      <c r="Q229" s="32">
        <f t="shared" si="66"/>
        <v>13041400.091465505</v>
      </c>
      <c r="R229" s="32">
        <f t="shared" si="66"/>
        <v>84719841.122552305</v>
      </c>
      <c r="S229" s="32">
        <f t="shared" si="66"/>
        <v>45179039.859533377</v>
      </c>
      <c r="T229" s="32">
        <f t="shared" ref="R229:Z244" si="70">T125*$AP125*2220</f>
        <v>63459924.356086738</v>
      </c>
      <c r="U229" s="32">
        <f t="shared" si="70"/>
        <v>172177696.95902961</v>
      </c>
      <c r="V229" s="32">
        <f t="shared" si="70"/>
        <v>2198922602.0719218</v>
      </c>
      <c r="W229" s="32">
        <f t="shared" si="70"/>
        <v>715547545.71087396</v>
      </c>
      <c r="X229" s="32">
        <f t="shared" si="70"/>
        <v>57481261.344574854</v>
      </c>
      <c r="Y229" s="32">
        <f t="shared" si="70"/>
        <v>74112106.881379396</v>
      </c>
      <c r="Z229" s="32">
        <f t="shared" si="70"/>
        <v>102536418.88218869</v>
      </c>
      <c r="AC229" s="32">
        <f t="shared" si="67"/>
        <v>26923543.956457425</v>
      </c>
      <c r="AD229" s="32">
        <f t="shared" si="67"/>
        <v>128167308.1546669</v>
      </c>
      <c r="AE229" s="32">
        <f t="shared" si="67"/>
        <v>97240899.229196295</v>
      </c>
      <c r="AF229" s="32">
        <f t="shared" ref="AD229:AL244" si="71">AF125*$AP125*2220</f>
        <v>232017642.13793069</v>
      </c>
      <c r="AG229" s="32">
        <f t="shared" si="71"/>
        <v>268133288.90547913</v>
      </c>
      <c r="AH229" s="32">
        <f t="shared" si="71"/>
        <v>7706458982.1407413</v>
      </c>
      <c r="AI229" s="32">
        <f t="shared" si="71"/>
        <v>786106650.12191963</v>
      </c>
      <c r="AJ229" s="32">
        <f t="shared" si="71"/>
        <v>72061023.093770161</v>
      </c>
      <c r="AK229" s="32">
        <f t="shared" si="71"/>
        <v>78958446.017885953</v>
      </c>
      <c r="AL229" s="32">
        <f t="shared" si="71"/>
        <v>438457217.14686394</v>
      </c>
    </row>
    <row r="230" spans="4:38">
      <c r="D230" s="32">
        <f t="shared" si="68"/>
        <v>4</v>
      </c>
      <c r="E230" s="32">
        <f t="shared" si="65"/>
        <v>17115780.469064243</v>
      </c>
      <c r="F230" s="32">
        <f t="shared" si="69"/>
        <v>104792451.11250669</v>
      </c>
      <c r="G230" s="32">
        <f t="shared" si="69"/>
        <v>67434909.483514994</v>
      </c>
      <c r="H230" s="32">
        <f t="shared" si="69"/>
        <v>125535610.64112046</v>
      </c>
      <c r="I230" s="32">
        <f t="shared" si="69"/>
        <v>206553705.49399948</v>
      </c>
      <c r="J230" s="32">
        <f t="shared" si="69"/>
        <v>5191494968.2221289</v>
      </c>
      <c r="K230" s="32">
        <f t="shared" si="69"/>
        <v>754182258.49940395</v>
      </c>
      <c r="L230" s="32">
        <f t="shared" si="69"/>
        <v>61534544.742137581</v>
      </c>
      <c r="M230" s="32">
        <f t="shared" si="69"/>
        <v>73728546.219131917</v>
      </c>
      <c r="N230" s="32">
        <f t="shared" si="69"/>
        <v>260232816.40424562</v>
      </c>
      <c r="Q230" s="32">
        <f t="shared" si="66"/>
        <v>11506567.522723028</v>
      </c>
      <c r="R230" s="32">
        <f t="shared" si="70"/>
        <v>84129790.449032962</v>
      </c>
      <c r="S230" s="32">
        <f t="shared" si="70"/>
        <v>42076118.004244573</v>
      </c>
      <c r="T230" s="32">
        <f t="shared" si="70"/>
        <v>58900730.663163409</v>
      </c>
      <c r="U230" s="32">
        <f t="shared" si="70"/>
        <v>161363297.93217048</v>
      </c>
      <c r="V230" s="32">
        <f t="shared" si="70"/>
        <v>2259343288.0488043</v>
      </c>
      <c r="W230" s="32">
        <f t="shared" si="70"/>
        <v>701316806.35912359</v>
      </c>
      <c r="X230" s="32">
        <f t="shared" si="70"/>
        <v>54427861.214233965</v>
      </c>
      <c r="Y230" s="32">
        <f t="shared" si="70"/>
        <v>72255632.260463774</v>
      </c>
      <c r="Z230" s="32">
        <f t="shared" si="70"/>
        <v>94956481.810920477</v>
      </c>
      <c r="AC230" s="32">
        <f t="shared" si="67"/>
        <v>22724993.415405471</v>
      </c>
      <c r="AD230" s="32">
        <f t="shared" si="71"/>
        <v>127425367.67663307</v>
      </c>
      <c r="AE230" s="32">
        <f t="shared" si="71"/>
        <v>94848025.730531588</v>
      </c>
      <c r="AF230" s="32">
        <f t="shared" si="71"/>
        <v>201150451.6359379</v>
      </c>
      <c r="AG230" s="32">
        <f t="shared" si="71"/>
        <v>241065100.80039099</v>
      </c>
      <c r="AH230" s="32">
        <f t="shared" si="71"/>
        <v>7825118151.8096294</v>
      </c>
      <c r="AI230" s="32">
        <f t="shared" si="71"/>
        <v>780153504.89482868</v>
      </c>
      <c r="AJ230" s="32">
        <f t="shared" si="71"/>
        <v>68641228.270041183</v>
      </c>
      <c r="AK230" s="32">
        <f t="shared" si="71"/>
        <v>76359592.610345617</v>
      </c>
      <c r="AL230" s="32">
        <f t="shared" si="71"/>
        <v>445187576.44635522</v>
      </c>
    </row>
    <row r="231" spans="4:38">
      <c r="D231" s="32">
        <f t="shared" si="68"/>
        <v>4.25</v>
      </c>
      <c r="E231" s="32">
        <f t="shared" si="65"/>
        <v>14563601.797799386</v>
      </c>
      <c r="F231" s="32">
        <f t="shared" si="69"/>
        <v>104227233.24959303</v>
      </c>
      <c r="G231" s="32">
        <f t="shared" si="69"/>
        <v>64960729.565904222</v>
      </c>
      <c r="H231" s="32">
        <f t="shared" si="69"/>
        <v>109488568.21736385</v>
      </c>
      <c r="I231" s="32">
        <f t="shared" si="69"/>
        <v>187422258.88778418</v>
      </c>
      <c r="J231" s="32">
        <f t="shared" si="69"/>
        <v>5261026648.1060543</v>
      </c>
      <c r="K231" s="32">
        <f t="shared" si="69"/>
        <v>742438204.56681347</v>
      </c>
      <c r="L231" s="32">
        <f t="shared" si="69"/>
        <v>58415886.186796129</v>
      </c>
      <c r="M231" s="32">
        <f t="shared" si="69"/>
        <v>71561746.926545888</v>
      </c>
      <c r="N231" s="32">
        <f t="shared" si="69"/>
        <v>261447477.63532001</v>
      </c>
      <c r="Q231" s="32">
        <f t="shared" si="66"/>
        <v>10129383.559525471</v>
      </c>
      <c r="R231" s="32">
        <f t="shared" si="70"/>
        <v>83488431.084557012</v>
      </c>
      <c r="S231" s="32">
        <f t="shared" si="70"/>
        <v>39338245.805540539</v>
      </c>
      <c r="T231" s="32">
        <f t="shared" si="70"/>
        <v>54877912.736211888</v>
      </c>
      <c r="U231" s="32">
        <f t="shared" si="70"/>
        <v>150935701.11639228</v>
      </c>
      <c r="V231" s="32">
        <f t="shared" si="70"/>
        <v>2320419969.4938483</v>
      </c>
      <c r="W231" s="32">
        <f t="shared" si="70"/>
        <v>687668896.37712836</v>
      </c>
      <c r="X231" s="32">
        <f t="shared" si="70"/>
        <v>51499128.258426264</v>
      </c>
      <c r="Y231" s="32">
        <f t="shared" si="70"/>
        <v>70445614.37169756</v>
      </c>
      <c r="Z231" s="32">
        <f t="shared" si="70"/>
        <v>87817705.164569557</v>
      </c>
      <c r="AC231" s="32">
        <f t="shared" si="67"/>
        <v>18997820.036073238</v>
      </c>
      <c r="AD231" s="32">
        <f t="shared" si="71"/>
        <v>126600219.01930074</v>
      </c>
      <c r="AE231" s="32">
        <f t="shared" si="71"/>
        <v>92692819.402317405</v>
      </c>
      <c r="AF231" s="32">
        <f t="shared" si="71"/>
        <v>171547446.57123032</v>
      </c>
      <c r="AG231" s="32">
        <f t="shared" si="71"/>
        <v>215105507.61135525</v>
      </c>
      <c r="AH231" s="32">
        <f t="shared" si="71"/>
        <v>7929817423.3747578</v>
      </c>
      <c r="AI231" s="32">
        <f t="shared" si="71"/>
        <v>774900730.13280666</v>
      </c>
      <c r="AJ231" s="32">
        <f t="shared" si="71"/>
        <v>65332644.115165986</v>
      </c>
      <c r="AK231" s="32">
        <f t="shared" si="71"/>
        <v>73867176.935685173</v>
      </c>
      <c r="AL231" s="32">
        <f t="shared" si="71"/>
        <v>451126129.00898582</v>
      </c>
    </row>
    <row r="232" spans="4:38">
      <c r="D232" s="32">
        <f t="shared" si="68"/>
        <v>4.5</v>
      </c>
      <c r="E232" s="32">
        <f t="shared" si="65"/>
        <v>12320385.793724759</v>
      </c>
      <c r="F232" s="32">
        <f t="shared" si="69"/>
        <v>103576520.27162066</v>
      </c>
      <c r="G232" s="32">
        <f t="shared" si="69"/>
        <v>62816440.314603977</v>
      </c>
      <c r="H232" s="32">
        <f t="shared" si="69"/>
        <v>94669545.288321853</v>
      </c>
      <c r="I232" s="32">
        <f t="shared" si="69"/>
        <v>169372447.78319484</v>
      </c>
      <c r="J232" s="32">
        <f t="shared" si="69"/>
        <v>5321287438.1211796</v>
      </c>
      <c r="K232" s="32">
        <f t="shared" si="69"/>
        <v>731446438.91687584</v>
      </c>
      <c r="L232" s="32">
        <f t="shared" si="69"/>
        <v>55479104.727054916</v>
      </c>
      <c r="M232" s="32">
        <f t="shared" si="69"/>
        <v>69533746.178049847</v>
      </c>
      <c r="N232" s="32">
        <f t="shared" si="69"/>
        <v>262500184.07511684</v>
      </c>
      <c r="Q232" s="32">
        <f t="shared" si="66"/>
        <v>8904255.2907755077</v>
      </c>
      <c r="R232" s="32">
        <f t="shared" si="70"/>
        <v>82795762.988545924</v>
      </c>
      <c r="S232" s="32">
        <f t="shared" si="70"/>
        <v>36965423.240126975</v>
      </c>
      <c r="T232" s="32">
        <f t="shared" si="70"/>
        <v>51391470.542394683</v>
      </c>
      <c r="U232" s="32">
        <f t="shared" si="70"/>
        <v>141027961.87287748</v>
      </c>
      <c r="V232" s="32">
        <f t="shared" si="70"/>
        <v>2381416542.0572424</v>
      </c>
      <c r="W232" s="32">
        <f t="shared" si="70"/>
        <v>674895229.86081457</v>
      </c>
      <c r="X232" s="32">
        <f t="shared" si="70"/>
        <v>48757527.48930259</v>
      </c>
      <c r="Y232" s="32">
        <f t="shared" si="70"/>
        <v>68715334.752762482</v>
      </c>
      <c r="Z232" s="32">
        <f t="shared" si="70"/>
        <v>81240405.349956825</v>
      </c>
      <c r="AC232" s="32">
        <f t="shared" si="67"/>
        <v>15736516.296674024</v>
      </c>
      <c r="AD232" s="32">
        <f t="shared" si="71"/>
        <v>125650257.98906562</v>
      </c>
      <c r="AE232" s="32">
        <f t="shared" si="71"/>
        <v>90764580.588785693</v>
      </c>
      <c r="AF232" s="32">
        <f t="shared" si="71"/>
        <v>143840719.44958797</v>
      </c>
      <c r="AG232" s="32">
        <f t="shared" si="71"/>
        <v>190808806.55757374</v>
      </c>
      <c r="AH232" s="32">
        <f t="shared" si="71"/>
        <v>8020556793.2438555</v>
      </c>
      <c r="AI232" s="32">
        <f t="shared" si="71"/>
        <v>770348325.458794</v>
      </c>
      <c r="AJ232" s="32">
        <f t="shared" si="71"/>
        <v>62200681.964807227</v>
      </c>
      <c r="AK232" s="32">
        <f t="shared" si="71"/>
        <v>71534417.794497848</v>
      </c>
      <c r="AL232" s="32">
        <f t="shared" si="71"/>
        <v>456272874.63036299</v>
      </c>
    </row>
    <row r="233" spans="4:38">
      <c r="D233" s="32">
        <f t="shared" si="68"/>
        <v>4.75</v>
      </c>
      <c r="E233" s="32">
        <f t="shared" si="65"/>
        <v>10380582.248849789</v>
      </c>
      <c r="F233" s="32">
        <f t="shared" si="69"/>
        <v>102811813.78616233</v>
      </c>
      <c r="G233" s="32">
        <f t="shared" si="69"/>
        <v>61002041.720137075</v>
      </c>
      <c r="H233" s="32">
        <f t="shared" si="69"/>
        <v>81359510.178610787</v>
      </c>
      <c r="I233" s="32">
        <f t="shared" si="69"/>
        <v>152791448.70827115</v>
      </c>
      <c r="J233" s="32">
        <f t="shared" si="69"/>
        <v>5372277337.581459</v>
      </c>
      <c r="K233" s="32">
        <f t="shared" si="69"/>
        <v>721457724.15951037</v>
      </c>
      <c r="L233" s="32">
        <f t="shared" si="69"/>
        <v>52788138.560666606</v>
      </c>
      <c r="M233" s="32">
        <f t="shared" si="69"/>
        <v>67690810.140032142</v>
      </c>
      <c r="N233" s="32">
        <f t="shared" si="69"/>
        <v>263390935.68886515</v>
      </c>
      <c r="Q233" s="32">
        <f t="shared" si="66"/>
        <v>7825589.8106960142</v>
      </c>
      <c r="R233" s="32">
        <f t="shared" si="70"/>
        <v>82051786.149594128</v>
      </c>
      <c r="S233" s="32">
        <f t="shared" si="70"/>
        <v>34957650.301890969</v>
      </c>
      <c r="T233" s="32">
        <f t="shared" si="70"/>
        <v>48441404.07312239</v>
      </c>
      <c r="U233" s="32">
        <f t="shared" si="70"/>
        <v>131773135.62741074</v>
      </c>
      <c r="V233" s="32">
        <f t="shared" si="70"/>
        <v>2441596902.1063972</v>
      </c>
      <c r="W233" s="32">
        <f t="shared" si="70"/>
        <v>663287221.15777552</v>
      </c>
      <c r="X233" s="32">
        <f t="shared" si="70"/>
        <v>46265523.940278895</v>
      </c>
      <c r="Y233" s="32">
        <f t="shared" si="70"/>
        <v>67098074.967607386</v>
      </c>
      <c r="Z233" s="32">
        <f t="shared" si="70"/>
        <v>75344898.813052505</v>
      </c>
      <c r="AC233" s="32">
        <f t="shared" si="67"/>
        <v>12935574.687003547</v>
      </c>
      <c r="AD233" s="32">
        <f t="shared" si="71"/>
        <v>124533880.43637846</v>
      </c>
      <c r="AE233" s="32">
        <f t="shared" si="71"/>
        <v>89052609.668670818</v>
      </c>
      <c r="AF233" s="32">
        <f t="shared" si="71"/>
        <v>118662362.87280142</v>
      </c>
      <c r="AG233" s="32">
        <f t="shared" si="71"/>
        <v>168729294.96448672</v>
      </c>
      <c r="AH233" s="32">
        <f t="shared" si="71"/>
        <v>8097336260.382803</v>
      </c>
      <c r="AI233" s="32">
        <f t="shared" si="71"/>
        <v>766496290.76706755</v>
      </c>
      <c r="AJ233" s="32">
        <f t="shared" si="71"/>
        <v>59310753.18105416</v>
      </c>
      <c r="AK233" s="32">
        <f t="shared" si="71"/>
        <v>69414534.015712038</v>
      </c>
      <c r="AL233" s="32">
        <f t="shared" si="71"/>
        <v>460627813.2516495</v>
      </c>
    </row>
    <row r="234" spans="4:38">
      <c r="D234" s="32">
        <f t="shared" si="68"/>
        <v>5</v>
      </c>
      <c r="E234" s="32">
        <f t="shared" si="65"/>
        <v>8738640.9572495371</v>
      </c>
      <c r="F234" s="32">
        <f t="shared" si="69"/>
        <v>101904615.41096929</v>
      </c>
      <c r="G234" s="32">
        <f t="shared" si="69"/>
        <v>59517533.779931985</v>
      </c>
      <c r="H234" s="32">
        <f t="shared" si="69"/>
        <v>69839431.227489918</v>
      </c>
      <c r="I234" s="32">
        <f t="shared" si="69"/>
        <v>138066438.21395579</v>
      </c>
      <c r="J234" s="32">
        <f t="shared" si="69"/>
        <v>5413996346.289773</v>
      </c>
      <c r="K234" s="32">
        <f t="shared" si="69"/>
        <v>712722822.97916937</v>
      </c>
      <c r="L234" s="32">
        <f t="shared" si="69"/>
        <v>50406925.891803667</v>
      </c>
      <c r="M234" s="32">
        <f t="shared" si="69"/>
        <v>66079204.98632779</v>
      </c>
      <c r="N234" s="32">
        <f t="shared" si="69"/>
        <v>264119732.46667883</v>
      </c>
      <c r="Q234" s="32">
        <f t="shared" si="66"/>
        <v>6887794.2148421332</v>
      </c>
      <c r="R234" s="32">
        <f t="shared" si="70"/>
        <v>81256500.564498067</v>
      </c>
      <c r="S234" s="32">
        <f t="shared" si="70"/>
        <v>33314926.989224054</v>
      </c>
      <c r="T234" s="32">
        <f t="shared" si="70"/>
        <v>46027713.326142706</v>
      </c>
      <c r="U234" s="32">
        <f t="shared" si="70"/>
        <v>123304277.8229595</v>
      </c>
      <c r="V234" s="32">
        <f t="shared" si="70"/>
        <v>2500224946.217165</v>
      </c>
      <c r="W234" s="32">
        <f t="shared" si="70"/>
        <v>653136284.68534851</v>
      </c>
      <c r="X234" s="32">
        <f t="shared" si="70"/>
        <v>44085582.650477856</v>
      </c>
      <c r="Y234" s="32">
        <f t="shared" si="70"/>
        <v>65627116.587426558</v>
      </c>
      <c r="Z234" s="32">
        <f t="shared" si="70"/>
        <v>70251502.010112077</v>
      </c>
      <c r="AC234" s="32">
        <f t="shared" si="67"/>
        <v>10589487.699656926</v>
      </c>
      <c r="AD234" s="32">
        <f t="shared" si="71"/>
        <v>123209482.22408724</v>
      </c>
      <c r="AE234" s="32">
        <f t="shared" si="71"/>
        <v>87546207.03019762</v>
      </c>
      <c r="AF234" s="32">
        <f t="shared" si="71"/>
        <v>96644469.466706812</v>
      </c>
      <c r="AG234" s="32">
        <f t="shared" si="71"/>
        <v>149421270.18485183</v>
      </c>
      <c r="AH234" s="32">
        <f t="shared" si="71"/>
        <v>8160155824.494503</v>
      </c>
      <c r="AI234" s="32">
        <f t="shared" si="71"/>
        <v>763344626.02795172</v>
      </c>
      <c r="AJ234" s="32">
        <f t="shared" si="71"/>
        <v>56728269.133129321</v>
      </c>
      <c r="AK234" s="32">
        <f t="shared" si="71"/>
        <v>67560744.436008111</v>
      </c>
      <c r="AL234" s="32">
        <f t="shared" si="71"/>
        <v>464190944.85594124</v>
      </c>
    </row>
    <row r="235" spans="4:38">
      <c r="D235" s="32">
        <f t="shared" si="68"/>
        <v>5.25</v>
      </c>
      <c r="E235" s="32">
        <f t="shared" si="65"/>
        <v>7389011.7135002902</v>
      </c>
      <c r="F235" s="32">
        <f t="shared" si="69"/>
        <v>100826426.7666605</v>
      </c>
      <c r="G235" s="32">
        <f t="shared" si="69"/>
        <v>58362916.493288696</v>
      </c>
      <c r="H235" s="32">
        <f t="shared" si="69"/>
        <v>60390276.777877301</v>
      </c>
      <c r="I235" s="32">
        <f t="shared" si="69"/>
        <v>125584592.85711469</v>
      </c>
      <c r="J235" s="32">
        <f t="shared" si="69"/>
        <v>5446444464.1896</v>
      </c>
      <c r="K235" s="32">
        <f t="shared" si="69"/>
        <v>705492498.08104885</v>
      </c>
      <c r="L235" s="32">
        <f t="shared" si="69"/>
        <v>48399404.926363334</v>
      </c>
      <c r="M235" s="32">
        <f t="shared" si="69"/>
        <v>64745196.8928148</v>
      </c>
      <c r="N235" s="32">
        <f t="shared" si="69"/>
        <v>264686574.40574509</v>
      </c>
      <c r="Q235" s="32">
        <f t="shared" si="66"/>
        <v>6085275.5991015462</v>
      </c>
      <c r="R235" s="32">
        <f t="shared" si="70"/>
        <v>80409906.232358262</v>
      </c>
      <c r="S235" s="32">
        <f t="shared" si="70"/>
        <v>32037253.301701322</v>
      </c>
      <c r="T235" s="32">
        <f t="shared" si="70"/>
        <v>44150398.300862968</v>
      </c>
      <c r="U235" s="32">
        <f t="shared" si="70"/>
        <v>115754443.90704739</v>
      </c>
      <c r="V235" s="32">
        <f t="shared" si="70"/>
        <v>2556564571.0260181</v>
      </c>
      <c r="W235" s="32">
        <f t="shared" si="70"/>
        <v>644733834.88019919</v>
      </c>
      <c r="X235" s="32">
        <f t="shared" si="70"/>
        <v>42280168.66055011</v>
      </c>
      <c r="Y235" s="32">
        <f t="shared" si="70"/>
        <v>64335741.185412236</v>
      </c>
      <c r="Z235" s="32">
        <f t="shared" si="70"/>
        <v>66080531.400084399</v>
      </c>
      <c r="AC235" s="32">
        <f t="shared" si="67"/>
        <v>8692747.8278990034</v>
      </c>
      <c r="AD235" s="32">
        <f t="shared" si="71"/>
        <v>121635459.21852797</v>
      </c>
      <c r="AE235" s="32">
        <f t="shared" si="71"/>
        <v>86234673.064206049</v>
      </c>
      <c r="AF235" s="32">
        <f t="shared" si="71"/>
        <v>78419131.863068521</v>
      </c>
      <c r="AG235" s="32">
        <f t="shared" si="71"/>
        <v>133439029.57838821</v>
      </c>
      <c r="AH235" s="32">
        <f t="shared" si="71"/>
        <v>8209015485.493783</v>
      </c>
      <c r="AI235" s="32">
        <f t="shared" si="71"/>
        <v>760893331.23311436</v>
      </c>
      <c r="AJ235" s="32">
        <f t="shared" si="71"/>
        <v>54518641.192176573</v>
      </c>
      <c r="AK235" s="32">
        <f t="shared" si="71"/>
        <v>66026267.894186094</v>
      </c>
      <c r="AL235" s="32">
        <f t="shared" si="71"/>
        <v>466962269.43839604</v>
      </c>
    </row>
    <row r="236" spans="4:38">
      <c r="D236" s="32">
        <f t="shared" si="68"/>
        <v>5.5</v>
      </c>
      <c r="E236" s="32">
        <f t="shared" si="65"/>
        <v>6326144.3122990746</v>
      </c>
      <c r="F236" s="32">
        <f t="shared" si="69"/>
        <v>99548749.47466065</v>
      </c>
      <c r="G236" s="32">
        <f t="shared" si="69"/>
        <v>57538189.860015921</v>
      </c>
      <c r="H236" s="32">
        <f t="shared" si="69"/>
        <v>53293015.173594892</v>
      </c>
      <c r="I236" s="32">
        <f t="shared" si="69"/>
        <v>115733089.19613233</v>
      </c>
      <c r="J236" s="32">
        <f t="shared" si="69"/>
        <v>5469621691.2647943</v>
      </c>
      <c r="K236" s="32">
        <f t="shared" si="69"/>
        <v>700017512.17610478</v>
      </c>
      <c r="L236" s="32">
        <f t="shared" si="69"/>
        <v>46829513.870705232</v>
      </c>
      <c r="M236" s="32">
        <f t="shared" si="69"/>
        <v>63735052.03593073</v>
      </c>
      <c r="N236" s="32">
        <f t="shared" si="69"/>
        <v>265091461.50527033</v>
      </c>
      <c r="Q236" s="32">
        <f t="shared" si="66"/>
        <v>5412441.0594447525</v>
      </c>
      <c r="R236" s="32">
        <f t="shared" si="70"/>
        <v>79512003.15292263</v>
      </c>
      <c r="S236" s="32">
        <f t="shared" si="70"/>
        <v>31124629.239210196</v>
      </c>
      <c r="T236" s="32">
        <f t="shared" si="70"/>
        <v>42809458.99712643</v>
      </c>
      <c r="U236" s="32">
        <f t="shared" si="70"/>
        <v>109256689.328403</v>
      </c>
      <c r="V236" s="32">
        <f t="shared" si="70"/>
        <v>2609879673.1870918</v>
      </c>
      <c r="W236" s="32">
        <f t="shared" si="70"/>
        <v>638371286.18433785</v>
      </c>
      <c r="X236" s="32">
        <f t="shared" si="70"/>
        <v>40911747.011554122</v>
      </c>
      <c r="Y236" s="32">
        <f t="shared" si="70"/>
        <v>63257230.335306883</v>
      </c>
      <c r="Z236" s="32">
        <f t="shared" si="70"/>
        <v>62952303.442621931</v>
      </c>
      <c r="AC236" s="32">
        <f t="shared" si="67"/>
        <v>7239847.5651533809</v>
      </c>
      <c r="AD236" s="32">
        <f t="shared" si="71"/>
        <v>119770207.28701745</v>
      </c>
      <c r="AE236" s="32">
        <f t="shared" si="71"/>
        <v>85107308.162258103</v>
      </c>
      <c r="AF236" s="32">
        <f t="shared" si="71"/>
        <v>64618442.695087589</v>
      </c>
      <c r="AG236" s="32">
        <f t="shared" si="71"/>
        <v>121336870.50657354</v>
      </c>
      <c r="AH236" s="32">
        <f t="shared" si="71"/>
        <v>8243915243.3562489</v>
      </c>
      <c r="AI236" s="32">
        <f t="shared" si="71"/>
        <v>759142406.38021243</v>
      </c>
      <c r="AJ236" s="32">
        <f t="shared" si="71"/>
        <v>52747280.729856499</v>
      </c>
      <c r="AK236" s="32">
        <f t="shared" si="71"/>
        <v>64864323.229624175</v>
      </c>
      <c r="AL236" s="32">
        <f t="shared" si="71"/>
        <v>468941786.99762368</v>
      </c>
    </row>
    <row r="237" spans="4:38">
      <c r="D237" s="32">
        <f t="shared" si="68"/>
        <v>5.75</v>
      </c>
      <c r="E237" s="32">
        <f t="shared" si="65"/>
        <v>5544488.5483718198</v>
      </c>
      <c r="F237" s="32">
        <f t="shared" si="69"/>
        <v>98043085.156622067</v>
      </c>
      <c r="G237" s="32">
        <f t="shared" si="69"/>
        <v>57043353.880061142</v>
      </c>
      <c r="H237" s="32">
        <f t="shared" si="69"/>
        <v>48828614.758685954</v>
      </c>
      <c r="I237" s="32">
        <f t="shared" si="69"/>
        <v>108899103.78978103</v>
      </c>
      <c r="J237" s="32">
        <f t="shared" si="69"/>
        <v>5483528027.5107212</v>
      </c>
      <c r="K237" s="32">
        <f t="shared" si="69"/>
        <v>696548627.97690785</v>
      </c>
      <c r="L237" s="32">
        <f t="shared" si="69"/>
        <v>45761190.931313314</v>
      </c>
      <c r="M237" s="32">
        <f t="shared" si="69"/>
        <v>63095036.592267022</v>
      </c>
      <c r="N237" s="32">
        <f t="shared" si="69"/>
        <v>265334393.76502353</v>
      </c>
      <c r="Q237" s="32">
        <f t="shared" si="66"/>
        <v>4863697.6918628225</v>
      </c>
      <c r="R237" s="32">
        <f t="shared" si="70"/>
        <v>78562791.326120421</v>
      </c>
      <c r="S237" s="32">
        <f t="shared" si="70"/>
        <v>30577054.801720422</v>
      </c>
      <c r="T237" s="32">
        <f t="shared" si="70"/>
        <v>42004895.414891377</v>
      </c>
      <c r="U237" s="32">
        <f t="shared" si="70"/>
        <v>103944069.53607376</v>
      </c>
      <c r="V237" s="32">
        <f t="shared" si="70"/>
        <v>2659434149.3595939</v>
      </c>
      <c r="W237" s="32">
        <f t="shared" si="70"/>
        <v>634340053.04126596</v>
      </c>
      <c r="X237" s="32">
        <f t="shared" si="70"/>
        <v>40042782.744657971</v>
      </c>
      <c r="Y237" s="32">
        <f t="shared" si="70"/>
        <v>62424865.611005016</v>
      </c>
      <c r="Z237" s="32">
        <f t="shared" si="70"/>
        <v>60987134.597560935</v>
      </c>
      <c r="AC237" s="32">
        <f t="shared" si="67"/>
        <v>6225279.4048808012</v>
      </c>
      <c r="AD237" s="32">
        <f t="shared" si="71"/>
        <v>117572122.2971483</v>
      </c>
      <c r="AE237" s="32">
        <f t="shared" si="71"/>
        <v>84153412.716115564</v>
      </c>
      <c r="AF237" s="32">
        <f t="shared" si="71"/>
        <v>55874494.596306324</v>
      </c>
      <c r="AG237" s="32">
        <f t="shared" si="71"/>
        <v>113669090.33132628</v>
      </c>
      <c r="AH237" s="32">
        <f t="shared" si="71"/>
        <v>8264855098.0749531</v>
      </c>
      <c r="AI237" s="32">
        <f t="shared" si="71"/>
        <v>758091851.46858501</v>
      </c>
      <c r="AJ237" s="32">
        <f t="shared" si="71"/>
        <v>51479599.117968805</v>
      </c>
      <c r="AK237" s="32">
        <f t="shared" si="71"/>
        <v>64128129.281859368</v>
      </c>
      <c r="AL237" s="32">
        <f t="shared" si="71"/>
        <v>470129497.53322989</v>
      </c>
    </row>
    <row r="238" spans="4:38">
      <c r="D238" s="32">
        <f t="shared" si="68"/>
        <v>6</v>
      </c>
      <c r="E238" s="32">
        <f t="shared" si="65"/>
        <v>5038494.216451264</v>
      </c>
      <c r="F238" s="32">
        <f t="shared" si="69"/>
        <v>96280935.43426092</v>
      </c>
      <c r="G238" s="32">
        <f t="shared" si="69"/>
        <v>56878408.553409941</v>
      </c>
      <c r="H238" s="32">
        <f t="shared" si="69"/>
        <v>47278043.877247185</v>
      </c>
      <c r="I238" s="32">
        <f t="shared" si="69"/>
        <v>105469813.19693299</v>
      </c>
      <c r="J238" s="32">
        <f t="shared" si="69"/>
        <v>5488163472.9260693</v>
      </c>
      <c r="K238" s="32">
        <f t="shared" si="69"/>
        <v>695336608.19647384</v>
      </c>
      <c r="L238" s="32">
        <f t="shared" si="69"/>
        <v>45258374.314704709</v>
      </c>
      <c r="M238" s="32">
        <f t="shared" si="69"/>
        <v>62871416.738457367</v>
      </c>
      <c r="N238" s="32">
        <f t="shared" si="69"/>
        <v>265415371.18494365</v>
      </c>
      <c r="Q238" s="32">
        <f t="shared" si="66"/>
        <v>4433452.592351919</v>
      </c>
      <c r="R238" s="32">
        <f t="shared" si="70"/>
        <v>77562270.751931727</v>
      </c>
      <c r="S238" s="32">
        <f t="shared" si="70"/>
        <v>30394529.989224233</v>
      </c>
      <c r="T238" s="32">
        <f t="shared" si="70"/>
        <v>41736707.554146804</v>
      </c>
      <c r="U238" s="32">
        <f t="shared" si="70"/>
        <v>99949639.979190677</v>
      </c>
      <c r="V238" s="32">
        <f t="shared" si="70"/>
        <v>2704491896.2042346</v>
      </c>
      <c r="W238" s="32">
        <f t="shared" si="70"/>
        <v>632931549.89489901</v>
      </c>
      <c r="X238" s="32">
        <f t="shared" si="70"/>
        <v>39735740.901058786</v>
      </c>
      <c r="Y238" s="32">
        <f t="shared" si="70"/>
        <v>61871928.586442292</v>
      </c>
      <c r="Z238" s="32">
        <f t="shared" si="70"/>
        <v>60305341.324785136</v>
      </c>
      <c r="AC238" s="32">
        <f t="shared" si="67"/>
        <v>5643535.8405506257</v>
      </c>
      <c r="AD238" s="32">
        <f t="shared" si="71"/>
        <v>114999600.11659011</v>
      </c>
      <c r="AE238" s="32">
        <f t="shared" si="71"/>
        <v>83362287.117595956</v>
      </c>
      <c r="AF238" s="32">
        <f t="shared" si="71"/>
        <v>52819380.20034755</v>
      </c>
      <c r="AG238" s="32">
        <f t="shared" si="71"/>
        <v>110989986.41467531</v>
      </c>
      <c r="AH238" s="32">
        <f t="shared" si="71"/>
        <v>8271835049.6479187</v>
      </c>
      <c r="AI238" s="32">
        <f t="shared" si="71"/>
        <v>757741666.49804699</v>
      </c>
      <c r="AJ238" s="32">
        <f t="shared" si="71"/>
        <v>50781007.72835049</v>
      </c>
      <c r="AK238" s="32">
        <f t="shared" si="71"/>
        <v>63870904.890472457</v>
      </c>
      <c r="AL238" s="32">
        <f t="shared" si="71"/>
        <v>470525401.04510188</v>
      </c>
    </row>
    <row r="239" spans="4:38">
      <c r="D239" s="32">
        <f t="shared" si="68"/>
        <v>6.25</v>
      </c>
      <c r="E239" s="32">
        <f t="shared" si="65"/>
        <v>4680043.4597478285</v>
      </c>
      <c r="F239" s="32">
        <f t="shared" si="69"/>
        <v>94302701.751523852</v>
      </c>
      <c r="G239" s="32">
        <f t="shared" si="69"/>
        <v>56905739.510318927</v>
      </c>
      <c r="H239" s="32">
        <f t="shared" si="69"/>
        <v>47393023.665369637</v>
      </c>
      <c r="I239" s="32">
        <f t="shared" si="69"/>
        <v>103921862.74921194</v>
      </c>
      <c r="J239" s="32">
        <f t="shared" si="69"/>
        <v>5487679317.9122334</v>
      </c>
      <c r="K239" s="32">
        <f t="shared" si="69"/>
        <v>695659555.85954511</v>
      </c>
      <c r="L239" s="32">
        <f t="shared" si="69"/>
        <v>45065834.55498711</v>
      </c>
      <c r="M239" s="32">
        <f t="shared" si="69"/>
        <v>62873023.674136974</v>
      </c>
      <c r="N239" s="32">
        <f t="shared" si="69"/>
        <v>265136037.57667077</v>
      </c>
      <c r="Q239" s="32">
        <f t="shared" si="66"/>
        <v>4072244.208880133</v>
      </c>
      <c r="R239" s="32">
        <f t="shared" si="70"/>
        <v>76449769.64577961</v>
      </c>
      <c r="S239" s="32">
        <f t="shared" si="70"/>
        <v>30471482.753379282</v>
      </c>
      <c r="T239" s="32">
        <f t="shared" si="70"/>
        <v>41770600.457659312</v>
      </c>
      <c r="U239" s="32">
        <f t="shared" si="70"/>
        <v>96761500.563376635</v>
      </c>
      <c r="V239" s="32">
        <f t="shared" si="70"/>
        <v>2746893172.0675488</v>
      </c>
      <c r="W239" s="32">
        <f t="shared" si="70"/>
        <v>633264210.98318553</v>
      </c>
      <c r="X239" s="32">
        <f t="shared" si="70"/>
        <v>39730646.291745424</v>
      </c>
      <c r="Y239" s="32">
        <f t="shared" si="70"/>
        <v>61482365.810879201</v>
      </c>
      <c r="Z239" s="32">
        <f t="shared" si="70"/>
        <v>60646580.792281523</v>
      </c>
      <c r="AC239" s="32">
        <f t="shared" si="67"/>
        <v>5287842.7106155222</v>
      </c>
      <c r="AD239" s="32">
        <f t="shared" si="71"/>
        <v>112155633.85726826</v>
      </c>
      <c r="AE239" s="32">
        <f t="shared" si="71"/>
        <v>82671270.757168218</v>
      </c>
      <c r="AF239" s="32">
        <f t="shared" si="71"/>
        <v>53015446.873079821</v>
      </c>
      <c r="AG239" s="32">
        <f t="shared" si="71"/>
        <v>110992961.85081521</v>
      </c>
      <c r="AH239" s="32">
        <f t="shared" si="71"/>
        <v>8268369227.257967</v>
      </c>
      <c r="AI239" s="32">
        <f t="shared" si="71"/>
        <v>758054900.73590457</v>
      </c>
      <c r="AJ239" s="32">
        <f t="shared" si="71"/>
        <v>50401022.81822864</v>
      </c>
      <c r="AK239" s="32">
        <f t="shared" si="71"/>
        <v>63886685.30297935</v>
      </c>
      <c r="AL239" s="32">
        <f t="shared" si="71"/>
        <v>469625494.36106086</v>
      </c>
    </row>
    <row r="240" spans="4:38">
      <c r="D240" s="32">
        <f t="shared" si="68"/>
        <v>6.5</v>
      </c>
      <c r="E240" s="32">
        <f t="shared" si="65"/>
        <v>4344718.5583156161</v>
      </c>
      <c r="F240" s="32">
        <f t="shared" si="69"/>
        <v>92170601.320671991</v>
      </c>
      <c r="G240" s="32">
        <f t="shared" si="69"/>
        <v>56987732.381047301</v>
      </c>
      <c r="H240" s="32">
        <f t="shared" si="69"/>
        <v>47737963.029738255</v>
      </c>
      <c r="I240" s="32">
        <f t="shared" si="69"/>
        <v>102473780.07231246</v>
      </c>
      <c r="J240" s="32">
        <f t="shared" si="69"/>
        <v>5486226852.8708591</v>
      </c>
      <c r="K240" s="32">
        <f t="shared" si="69"/>
        <v>696628398.84878075</v>
      </c>
      <c r="L240" s="32">
        <f t="shared" si="69"/>
        <v>44885716.715251639</v>
      </c>
      <c r="M240" s="32">
        <f t="shared" si="69"/>
        <v>62877844.481177285</v>
      </c>
      <c r="N240" s="32">
        <f t="shared" si="69"/>
        <v>264316940.67723134</v>
      </c>
      <c r="Q240" s="32">
        <f t="shared" si="66"/>
        <v>3734339.5920840004</v>
      </c>
      <c r="R240" s="32">
        <f t="shared" si="70"/>
        <v>75170157.02533479</v>
      </c>
      <c r="S240" s="32">
        <f t="shared" si="70"/>
        <v>30702341.045845307</v>
      </c>
      <c r="T240" s="32">
        <f t="shared" si="70"/>
        <v>41872279.168198198</v>
      </c>
      <c r="U240" s="32">
        <f t="shared" si="70"/>
        <v>93779047.561486945</v>
      </c>
      <c r="V240" s="32">
        <f t="shared" si="70"/>
        <v>2788968970.8553181</v>
      </c>
      <c r="W240" s="32">
        <f t="shared" si="70"/>
        <v>634262194.24806368</v>
      </c>
      <c r="X240" s="32">
        <f t="shared" si="70"/>
        <v>39725880.366904333</v>
      </c>
      <c r="Y240" s="32">
        <f t="shared" si="70"/>
        <v>61117936.117610998</v>
      </c>
      <c r="Z240" s="32">
        <f t="shared" si="70"/>
        <v>61660074.067906924</v>
      </c>
      <c r="AC240" s="32">
        <f t="shared" si="67"/>
        <v>4955097.5245472481</v>
      </c>
      <c r="AD240" s="32">
        <f t="shared" si="71"/>
        <v>109171045.61600916</v>
      </c>
      <c r="AE240" s="32">
        <f t="shared" si="71"/>
        <v>82024836.097413898</v>
      </c>
      <c r="AF240" s="32">
        <f t="shared" si="71"/>
        <v>53603646.89127817</v>
      </c>
      <c r="AG240" s="32">
        <f t="shared" si="71"/>
        <v>111001888.15923795</v>
      </c>
      <c r="AH240" s="32">
        <f t="shared" si="71"/>
        <v>8257971760.0883675</v>
      </c>
      <c r="AI240" s="32">
        <f t="shared" si="71"/>
        <v>758994603.44949794</v>
      </c>
      <c r="AJ240" s="32">
        <f t="shared" si="71"/>
        <v>50045553.063598789</v>
      </c>
      <c r="AK240" s="32">
        <f t="shared" si="71"/>
        <v>63934026.540501781</v>
      </c>
      <c r="AL240" s="32">
        <f t="shared" si="71"/>
        <v>466973807.28655726</v>
      </c>
    </row>
    <row r="241" spans="4:38">
      <c r="D241" s="32">
        <f t="shared" si="68"/>
        <v>6.75</v>
      </c>
      <c r="E241" s="32">
        <f t="shared" si="65"/>
        <v>4032519.5121546159</v>
      </c>
      <c r="F241" s="32">
        <f t="shared" si="69"/>
        <v>89888859.415909335</v>
      </c>
      <c r="G241" s="32">
        <f t="shared" si="69"/>
        <v>57124387.165594891</v>
      </c>
      <c r="H241" s="32">
        <f t="shared" si="69"/>
        <v>48312861.970352791</v>
      </c>
      <c r="I241" s="32">
        <f t="shared" si="69"/>
        <v>101125565.16623384</v>
      </c>
      <c r="J241" s="32">
        <f t="shared" si="69"/>
        <v>5483806077.8019466</v>
      </c>
      <c r="K241" s="32">
        <f t="shared" si="69"/>
        <v>698243137.16417742</v>
      </c>
      <c r="L241" s="32">
        <f t="shared" si="69"/>
        <v>44718020.795498051</v>
      </c>
      <c r="M241" s="32">
        <f t="shared" si="69"/>
        <v>62885879.159578308</v>
      </c>
      <c r="N241" s="32">
        <f t="shared" si="69"/>
        <v>262986436.37467781</v>
      </c>
      <c r="Q241" s="32">
        <f t="shared" si="66"/>
        <v>3419738.7419634499</v>
      </c>
      <c r="R241" s="32">
        <f t="shared" si="70"/>
        <v>73731744.093962938</v>
      </c>
      <c r="S241" s="32">
        <f t="shared" si="70"/>
        <v>31087104.866622306</v>
      </c>
      <c r="T241" s="32">
        <f t="shared" si="70"/>
        <v>42041743.685763255</v>
      </c>
      <c r="U241" s="32">
        <f t="shared" si="70"/>
        <v>91002280.973521009</v>
      </c>
      <c r="V241" s="32">
        <f t="shared" si="70"/>
        <v>2830719292.5675292</v>
      </c>
      <c r="W241" s="32">
        <f t="shared" si="70"/>
        <v>635925499.68953001</v>
      </c>
      <c r="X241" s="32">
        <f t="shared" si="70"/>
        <v>39721443.126535133</v>
      </c>
      <c r="Y241" s="32">
        <f t="shared" si="70"/>
        <v>60778639.506637186</v>
      </c>
      <c r="Z241" s="32">
        <f t="shared" si="70"/>
        <v>63330483.461362779</v>
      </c>
      <c r="AC241" s="32">
        <f t="shared" si="67"/>
        <v>4645300.2823457671</v>
      </c>
      <c r="AD241" s="32">
        <f t="shared" si="71"/>
        <v>106045974.73785572</v>
      </c>
      <c r="AE241" s="32">
        <f t="shared" si="71"/>
        <v>81422983.138332516</v>
      </c>
      <c r="AF241" s="32">
        <f t="shared" si="71"/>
        <v>54583980.254942462</v>
      </c>
      <c r="AG241" s="32">
        <f t="shared" si="71"/>
        <v>111016765.3399433</v>
      </c>
      <c r="AH241" s="32">
        <f t="shared" si="71"/>
        <v>8240642648.13908</v>
      </c>
      <c r="AI241" s="32">
        <f t="shared" si="71"/>
        <v>760560774.63882327</v>
      </c>
      <c r="AJ241" s="32">
        <f t="shared" si="71"/>
        <v>49714598.464460827</v>
      </c>
      <c r="AK241" s="32">
        <f t="shared" si="71"/>
        <v>64012928.603039563</v>
      </c>
      <c r="AL241" s="32">
        <f t="shared" si="71"/>
        <v>462642389.28799224</v>
      </c>
    </row>
    <row r="242" spans="4:38">
      <c r="D242" s="32">
        <f t="shared" si="68"/>
        <v>7</v>
      </c>
      <c r="E242" s="32">
        <f t="shared" si="65"/>
        <v>3743446.3212647834</v>
      </c>
      <c r="F242" s="32">
        <f t="shared" si="69"/>
        <v>87461701.311440572</v>
      </c>
      <c r="G242" s="32">
        <f t="shared" si="69"/>
        <v>57315703.863961548</v>
      </c>
      <c r="H242" s="32">
        <f t="shared" si="69"/>
        <v>49117720.487213239</v>
      </c>
      <c r="I242" s="32">
        <f t="shared" si="69"/>
        <v>99877218.030975953</v>
      </c>
      <c r="J242" s="32">
        <f t="shared" si="69"/>
        <v>5480416992.705451</v>
      </c>
      <c r="K242" s="32">
        <f t="shared" si="69"/>
        <v>700503770.80573118</v>
      </c>
      <c r="L242" s="32">
        <f t="shared" si="69"/>
        <v>44562746.795726076</v>
      </c>
      <c r="M242" s="32">
        <f t="shared" si="69"/>
        <v>62897127.709339552</v>
      </c>
      <c r="N242" s="32">
        <f t="shared" si="69"/>
        <v>261172880.55706137</v>
      </c>
      <c r="Q242" s="32">
        <f t="shared" si="66"/>
        <v>3128441.6585185141</v>
      </c>
      <c r="R242" s="32">
        <f t="shared" si="70"/>
        <v>72142842.055029988</v>
      </c>
      <c r="S242" s="32">
        <f t="shared" si="70"/>
        <v>31625774.215710193</v>
      </c>
      <c r="T242" s="32">
        <f t="shared" si="70"/>
        <v>42278994.010354362</v>
      </c>
      <c r="U242" s="32">
        <f t="shared" si="70"/>
        <v>88431200.799478263</v>
      </c>
      <c r="V242" s="32">
        <f t="shared" si="70"/>
        <v>2872144137.2041898</v>
      </c>
      <c r="W242" s="32">
        <f t="shared" si="70"/>
        <v>638254127.30758297</v>
      </c>
      <c r="X242" s="32">
        <f t="shared" si="70"/>
        <v>39717334.57063771</v>
      </c>
      <c r="Y242" s="32">
        <f t="shared" si="70"/>
        <v>60464475.977957763</v>
      </c>
      <c r="Z242" s="32">
        <f t="shared" si="70"/>
        <v>65642471.282350667</v>
      </c>
      <c r="AC242" s="32">
        <f t="shared" si="67"/>
        <v>4358450.9840110531</v>
      </c>
      <c r="AD242" s="32">
        <f t="shared" si="71"/>
        <v>102780560.56785111</v>
      </c>
      <c r="AE242" s="32">
        <f t="shared" si="71"/>
        <v>80865711.879923701</v>
      </c>
      <c r="AF242" s="32">
        <f t="shared" si="71"/>
        <v>55956446.964072287</v>
      </c>
      <c r="AG242" s="32">
        <f t="shared" si="71"/>
        <v>111037593.39293081</v>
      </c>
      <c r="AH242" s="32">
        <f t="shared" si="71"/>
        <v>8216381891.4100657</v>
      </c>
      <c r="AI242" s="32">
        <f t="shared" si="71"/>
        <v>762753414.3038795</v>
      </c>
      <c r="AJ242" s="32">
        <f t="shared" si="71"/>
        <v>49408159.020814598</v>
      </c>
      <c r="AK242" s="32">
        <f t="shared" si="71"/>
        <v>64123391.490592502</v>
      </c>
      <c r="AL242" s="32">
        <f t="shared" si="71"/>
        <v>456703289.83177149</v>
      </c>
    </row>
    <row r="243" spans="4:38">
      <c r="D243" s="32">
        <f t="shared" si="68"/>
        <v>7.25</v>
      </c>
      <c r="E243" s="32">
        <f t="shared" si="65"/>
        <v>3477498.9856461384</v>
      </c>
      <c r="F243" s="32">
        <f t="shared" si="69"/>
        <v>84893352.281470194</v>
      </c>
      <c r="G243" s="32">
        <f t="shared" si="69"/>
        <v>57561682.476147316</v>
      </c>
      <c r="H243" s="32">
        <f t="shared" si="69"/>
        <v>50152538.580319688</v>
      </c>
      <c r="I243" s="32">
        <f t="shared" si="69"/>
        <v>98728738.666538596</v>
      </c>
      <c r="J243" s="32">
        <f t="shared" si="69"/>
        <v>5476059597.5813904</v>
      </c>
      <c r="K243" s="32">
        <f t="shared" si="69"/>
        <v>703410299.77344489</v>
      </c>
      <c r="L243" s="32">
        <f t="shared" si="69"/>
        <v>44419894.715936057</v>
      </c>
      <c r="M243" s="32">
        <f t="shared" si="69"/>
        <v>62911590.130461402</v>
      </c>
      <c r="N243" s="32">
        <f t="shared" si="69"/>
        <v>258904629.11243749</v>
      </c>
      <c r="Q243" s="32">
        <f t="shared" si="66"/>
        <v>2860448.3417491685</v>
      </c>
      <c r="R243" s="32">
        <f t="shared" si="70"/>
        <v>70411762.111901671</v>
      </c>
      <c r="S243" s="32">
        <f t="shared" si="70"/>
        <v>32318349.093108855</v>
      </c>
      <c r="T243" s="32">
        <f t="shared" si="70"/>
        <v>42584030.141971417</v>
      </c>
      <c r="U243" s="32">
        <f t="shared" si="70"/>
        <v>86065807.039359123</v>
      </c>
      <c r="V243" s="32">
        <f t="shared" si="70"/>
        <v>2913243504.7653017</v>
      </c>
      <c r="W243" s="32">
        <f t="shared" si="70"/>
        <v>641248077.10222447</v>
      </c>
      <c r="X243" s="32">
        <f t="shared" si="70"/>
        <v>39713554.699212097</v>
      </c>
      <c r="Y243" s="32">
        <f t="shared" si="70"/>
        <v>60175445.531572782</v>
      </c>
      <c r="Z243" s="32">
        <f t="shared" si="70"/>
        <v>68580699.840572551</v>
      </c>
      <c r="AC243" s="32">
        <f t="shared" si="67"/>
        <v>4094549.6295431238</v>
      </c>
      <c r="AD243" s="32">
        <f t="shared" si="71"/>
        <v>99374942.451038554</v>
      </c>
      <c r="AE243" s="32">
        <f t="shared" si="71"/>
        <v>80353022.322187692</v>
      </c>
      <c r="AF243" s="32">
        <f t="shared" si="71"/>
        <v>57721047.018667959</v>
      </c>
      <c r="AG243" s="32">
        <f t="shared" si="71"/>
        <v>111064372.31820039</v>
      </c>
      <c r="AH243" s="32">
        <f t="shared" si="71"/>
        <v>8185189489.9013472</v>
      </c>
      <c r="AI243" s="32">
        <f t="shared" si="71"/>
        <v>765572522.44466507</v>
      </c>
      <c r="AJ243" s="32">
        <f t="shared" si="71"/>
        <v>49126234.732660025</v>
      </c>
      <c r="AK243" s="32">
        <f t="shared" si="71"/>
        <v>64265415.203160673</v>
      </c>
      <c r="AL243" s="32">
        <f t="shared" si="71"/>
        <v>449228558.3843022</v>
      </c>
    </row>
    <row r="244" spans="4:38">
      <c r="D244" s="32">
        <f t="shared" si="68"/>
        <v>7.5</v>
      </c>
      <c r="E244" s="32">
        <f t="shared" si="65"/>
        <v>3234677.5052986923</v>
      </c>
      <c r="F244" s="32">
        <f t="shared" si="69"/>
        <v>82188037.600202858</v>
      </c>
      <c r="G244" s="32">
        <f t="shared" si="69"/>
        <v>57862323.002152167</v>
      </c>
      <c r="H244" s="32">
        <f t="shared" si="69"/>
        <v>51417316.249671921</v>
      </c>
      <c r="I244" s="32">
        <f t="shared" si="69"/>
        <v>97680127.072921976</v>
      </c>
      <c r="J244" s="32">
        <f t="shared" si="69"/>
        <v>5470733892.42978</v>
      </c>
      <c r="K244" s="32">
        <f t="shared" si="69"/>
        <v>706962724.06731749</v>
      </c>
      <c r="L244" s="32">
        <f t="shared" si="69"/>
        <v>44289464.556127667</v>
      </c>
      <c r="M244" s="32">
        <f t="shared" si="69"/>
        <v>62929266.42294348</v>
      </c>
      <c r="N244" s="32">
        <f t="shared" si="69"/>
        <v>256210037.92886102</v>
      </c>
      <c r="Q244" s="32">
        <f t="shared" si="66"/>
        <v>2615758.7916554227</v>
      </c>
      <c r="R244" s="32">
        <f t="shared" si="70"/>
        <v>68546815.467944041</v>
      </c>
      <c r="S244" s="32">
        <f t="shared" si="70"/>
        <v>33164829.498818256</v>
      </c>
      <c r="T244" s="32">
        <f t="shared" si="70"/>
        <v>42956852.080614522</v>
      </c>
      <c r="U244" s="32">
        <f t="shared" si="70"/>
        <v>83906099.693163335</v>
      </c>
      <c r="V244" s="32">
        <f t="shared" si="70"/>
        <v>2954017395.2508335</v>
      </c>
      <c r="W244" s="32">
        <f t="shared" si="70"/>
        <v>644907349.0734514</v>
      </c>
      <c r="X244" s="32">
        <f t="shared" si="70"/>
        <v>39710103.512258299</v>
      </c>
      <c r="Y244" s="32">
        <f t="shared" si="70"/>
        <v>59911548.167482205</v>
      </c>
      <c r="Z244" s="32">
        <f t="shared" si="70"/>
        <v>72129831.445730314</v>
      </c>
      <c r="AC244" s="32">
        <f t="shared" si="67"/>
        <v>3853596.2189419614</v>
      </c>
      <c r="AD244" s="32">
        <f t="shared" si="71"/>
        <v>95829259.732461542</v>
      </c>
      <c r="AE244" s="32">
        <f t="shared" si="71"/>
        <v>79884914.465124428</v>
      </c>
      <c r="AF244" s="32">
        <f t="shared" si="71"/>
        <v>59877780.418729313</v>
      </c>
      <c r="AG244" s="32">
        <f t="shared" si="71"/>
        <v>111097102.11575213</v>
      </c>
      <c r="AH244" s="32">
        <f t="shared" si="71"/>
        <v>8147065443.6129179</v>
      </c>
      <c r="AI244" s="32">
        <f t="shared" si="71"/>
        <v>769018099.06118202</v>
      </c>
      <c r="AJ244" s="32">
        <f t="shared" si="71"/>
        <v>48868825.5999972</v>
      </c>
      <c r="AK244" s="32">
        <f t="shared" si="71"/>
        <v>64438999.740743883</v>
      </c>
      <c r="AL244" s="32">
        <f t="shared" si="71"/>
        <v>440290244.41199094</v>
      </c>
    </row>
    <row r="245" spans="4:38">
      <c r="D245" s="32">
        <f t="shared" si="68"/>
        <v>7.75</v>
      </c>
      <c r="E245" s="32">
        <f t="shared" si="65"/>
        <v>3014981.88022243</v>
      </c>
      <c r="F245" s="32">
        <f t="shared" ref="F245:N260" si="72">F141*2220*$AP141</f>
        <v>79349982.541843355</v>
      </c>
      <c r="G245" s="32">
        <f t="shared" si="72"/>
        <v>58217625.441975951</v>
      </c>
      <c r="H245" s="32">
        <f t="shared" si="72"/>
        <v>52912053.495270088</v>
      </c>
      <c r="I245" s="32">
        <f t="shared" si="72"/>
        <v>96731383.25012596</v>
      </c>
      <c r="J245" s="32">
        <f t="shared" si="72"/>
        <v>5464439877.2505875</v>
      </c>
      <c r="K245" s="32">
        <f t="shared" si="72"/>
        <v>711161043.68734765</v>
      </c>
      <c r="L245" s="32">
        <f t="shared" si="72"/>
        <v>44171456.316301048</v>
      </c>
      <c r="M245" s="32">
        <f t="shared" si="72"/>
        <v>62950156.586785965</v>
      </c>
      <c r="N245" s="32">
        <f t="shared" si="72"/>
        <v>253117462.89438409</v>
      </c>
      <c r="Q245" s="32">
        <f t="shared" si="66"/>
        <v>2394373.0082372637</v>
      </c>
      <c r="R245" s="32">
        <f t="shared" ref="R245:Z260" si="73">R141*$AP141*2220</f>
        <v>66556313.326523088</v>
      </c>
      <c r="S245" s="32">
        <f t="shared" si="73"/>
        <v>34165215.432838403</v>
      </c>
      <c r="T245" s="32">
        <f t="shared" si="73"/>
        <v>43397459.826283544</v>
      </c>
      <c r="U245" s="32">
        <f t="shared" si="73"/>
        <v>81952078.760891065</v>
      </c>
      <c r="V245" s="32">
        <f t="shared" si="73"/>
        <v>2994465808.6608152</v>
      </c>
      <c r="W245" s="32">
        <f t="shared" si="73"/>
        <v>649231943.22126484</v>
      </c>
      <c r="X245" s="32">
        <f t="shared" si="73"/>
        <v>39706981.009776279</v>
      </c>
      <c r="Y245" s="32">
        <f t="shared" si="73"/>
        <v>59672783.885685869</v>
      </c>
      <c r="Z245" s="32">
        <f t="shared" si="73"/>
        <v>76274528.407525554</v>
      </c>
      <c r="AC245" s="32">
        <f t="shared" si="67"/>
        <v>3635590.752207581</v>
      </c>
      <c r="AD245" s="32">
        <f t="shared" ref="AD245:AL260" si="74">AD141*$AP141*2220</f>
        <v>92143651.757163614</v>
      </c>
      <c r="AE245" s="32">
        <f t="shared" si="74"/>
        <v>79461388.308733761</v>
      </c>
      <c r="AF245" s="32">
        <f t="shared" si="74"/>
        <v>62426647.164256483</v>
      </c>
      <c r="AG245" s="32">
        <f t="shared" si="74"/>
        <v>111135782.78558606</v>
      </c>
      <c r="AH245" s="32">
        <f t="shared" si="74"/>
        <v>8102009752.5447769</v>
      </c>
      <c r="AI245" s="32">
        <f t="shared" si="74"/>
        <v>773090144.15343046</v>
      </c>
      <c r="AJ245" s="32">
        <f t="shared" si="74"/>
        <v>48635931.622825973</v>
      </c>
      <c r="AK245" s="32">
        <f t="shared" si="74"/>
        <v>64644145.103342272</v>
      </c>
      <c r="AL245" s="32">
        <f t="shared" si="74"/>
        <v>429960397.38124144</v>
      </c>
    </row>
    <row r="246" spans="4:38">
      <c r="D246" s="32">
        <f t="shared" si="68"/>
        <v>8</v>
      </c>
      <c r="E246" s="32">
        <f t="shared" si="65"/>
        <v>2818412.1104173372</v>
      </c>
      <c r="F246" s="32">
        <f t="shared" si="72"/>
        <v>76383412.380596235</v>
      </c>
      <c r="G246" s="32">
        <f t="shared" si="72"/>
        <v>58627589.795618959</v>
      </c>
      <c r="H246" s="32">
        <f t="shared" si="72"/>
        <v>54636750.317113906</v>
      </c>
      <c r="I246" s="32">
        <f t="shared" si="72"/>
        <v>95882507.19815059</v>
      </c>
      <c r="J246" s="32">
        <f t="shared" si="72"/>
        <v>5457177552.043828</v>
      </c>
      <c r="K246" s="32">
        <f t="shared" si="72"/>
        <v>716005258.63353705</v>
      </c>
      <c r="L246" s="32">
        <f t="shared" si="72"/>
        <v>44065869.996456213</v>
      </c>
      <c r="M246" s="32">
        <f t="shared" si="72"/>
        <v>62974260.621988997</v>
      </c>
      <c r="N246" s="32">
        <f t="shared" si="72"/>
        <v>249655259.89706191</v>
      </c>
      <c r="Q246" s="32">
        <f t="shared" si="66"/>
        <v>2196290.9914947068</v>
      </c>
      <c r="R246" s="32">
        <f t="shared" si="73"/>
        <v>64448566.891004622</v>
      </c>
      <c r="S246" s="32">
        <f t="shared" si="73"/>
        <v>35319506.895169459</v>
      </c>
      <c r="T246" s="32">
        <f t="shared" si="73"/>
        <v>43905853.378978774</v>
      </c>
      <c r="U246" s="32">
        <f t="shared" si="73"/>
        <v>80203744.242542028</v>
      </c>
      <c r="V246" s="32">
        <f t="shared" si="73"/>
        <v>3034588744.9952312</v>
      </c>
      <c r="W246" s="32">
        <f t="shared" si="73"/>
        <v>654221859.54566658</v>
      </c>
      <c r="X246" s="32">
        <f t="shared" si="73"/>
        <v>39704187.191765904</v>
      </c>
      <c r="Y246" s="32">
        <f t="shared" si="73"/>
        <v>59459152.686183788</v>
      </c>
      <c r="Z246" s="32">
        <f t="shared" si="73"/>
        <v>80999453.035660014</v>
      </c>
      <c r="AC246" s="32">
        <f t="shared" si="67"/>
        <v>3440533.2293399824</v>
      </c>
      <c r="AD246" s="32">
        <f t="shared" si="74"/>
        <v>88318257.870187849</v>
      </c>
      <c r="AE246" s="32">
        <f t="shared" si="74"/>
        <v>79082443.85301584</v>
      </c>
      <c r="AF246" s="32">
        <f t="shared" si="74"/>
        <v>65367647.25524918</v>
      </c>
      <c r="AG246" s="32">
        <f t="shared" si="74"/>
        <v>111180414.32770213</v>
      </c>
      <c r="AH246" s="32">
        <f t="shared" si="74"/>
        <v>8050022416.6969137</v>
      </c>
      <c r="AI246" s="32">
        <f t="shared" si="74"/>
        <v>777788657.72140741</v>
      </c>
      <c r="AJ246" s="32">
        <f t="shared" si="74"/>
        <v>48427552.801146515</v>
      </c>
      <c r="AK246" s="32">
        <f t="shared" si="74"/>
        <v>64880851.290955707</v>
      </c>
      <c r="AL246" s="32">
        <f t="shared" si="74"/>
        <v>418311066.75846362</v>
      </c>
    </row>
    <row r="247" spans="4:38">
      <c r="D247" s="32">
        <f t="shared" si="68"/>
        <v>8.25</v>
      </c>
      <c r="E247" s="32">
        <f t="shared" si="65"/>
        <v>2644968.1958834422</v>
      </c>
      <c r="F247" s="32">
        <f t="shared" si="72"/>
        <v>73292552.390666202</v>
      </c>
      <c r="G247" s="32">
        <f t="shared" si="72"/>
        <v>59092216.063080877</v>
      </c>
      <c r="H247" s="32">
        <f t="shared" si="72"/>
        <v>56591406.715203807</v>
      </c>
      <c r="I247" s="32">
        <f t="shared" si="72"/>
        <v>95133498.916995913</v>
      </c>
      <c r="J247" s="32">
        <f t="shared" si="72"/>
        <v>5448946916.8095007</v>
      </c>
      <c r="K247" s="32">
        <f t="shared" si="72"/>
        <v>721495368.90588534</v>
      </c>
      <c r="L247" s="32">
        <f t="shared" si="72"/>
        <v>43972705.596593127</v>
      </c>
      <c r="M247" s="32">
        <f t="shared" si="72"/>
        <v>63001578.528552242</v>
      </c>
      <c r="N247" s="32">
        <f t="shared" si="72"/>
        <v>245851784.82494786</v>
      </c>
      <c r="Q247" s="32">
        <f t="shared" si="66"/>
        <v>2021512.741427735</v>
      </c>
      <c r="R247" s="32">
        <f t="shared" si="73"/>
        <v>62231887.364754893</v>
      </c>
      <c r="S247" s="32">
        <f t="shared" si="73"/>
        <v>36627703.885811396</v>
      </c>
      <c r="T247" s="32">
        <f t="shared" si="73"/>
        <v>44482032.73869992</v>
      </c>
      <c r="U247" s="32">
        <f t="shared" si="73"/>
        <v>78661096.138116449</v>
      </c>
      <c r="V247" s="32">
        <f t="shared" si="73"/>
        <v>3074386204.2540975</v>
      </c>
      <c r="W247" s="32">
        <f t="shared" si="73"/>
        <v>659877098.04665351</v>
      </c>
      <c r="X247" s="32">
        <f t="shared" si="73"/>
        <v>39701722.058227465</v>
      </c>
      <c r="Y247" s="32">
        <f t="shared" si="73"/>
        <v>59270654.568976246</v>
      </c>
      <c r="Z247" s="32">
        <f t="shared" si="73"/>
        <v>86289267.639835745</v>
      </c>
      <c r="AC247" s="32">
        <f t="shared" si="67"/>
        <v>3268423.6503391643</v>
      </c>
      <c r="AD247" s="32">
        <f t="shared" si="74"/>
        <v>84353217.416577682</v>
      </c>
      <c r="AE247" s="32">
        <f t="shared" si="74"/>
        <v>78748081.097970635</v>
      </c>
      <c r="AF247" s="32">
        <f t="shared" si="74"/>
        <v>68700780.6917077</v>
      </c>
      <c r="AG247" s="32">
        <f t="shared" si="74"/>
        <v>111230996.74210039</v>
      </c>
      <c r="AH247" s="32">
        <f t="shared" si="74"/>
        <v>7991103436.0693359</v>
      </c>
      <c r="AI247" s="32">
        <f t="shared" si="74"/>
        <v>783113639.76511562</v>
      </c>
      <c r="AJ247" s="32">
        <f t="shared" si="74"/>
        <v>48243689.134958796</v>
      </c>
      <c r="AK247" s="32">
        <f t="shared" si="74"/>
        <v>65149118.3035843</v>
      </c>
      <c r="AL247" s="32">
        <f t="shared" si="74"/>
        <v>405414302.0100596</v>
      </c>
    </row>
    <row r="248" spans="4:38">
      <c r="D248" s="32">
        <f t="shared" si="68"/>
        <v>8.5</v>
      </c>
      <c r="E248" s="32">
        <f t="shared" si="65"/>
        <v>2494650.1366207479</v>
      </c>
      <c r="F248" s="32">
        <f t="shared" si="72"/>
        <v>70081627.846258089</v>
      </c>
      <c r="G248" s="32">
        <f t="shared" si="72"/>
        <v>59611504.244361922</v>
      </c>
      <c r="H248" s="32">
        <f t="shared" si="72"/>
        <v>58776022.689539537</v>
      </c>
      <c r="I248" s="32">
        <f t="shared" si="72"/>
        <v>94484358.406661749</v>
      </c>
      <c r="J248" s="32">
        <f t="shared" si="72"/>
        <v>5439747971.5476236</v>
      </c>
      <c r="K248" s="32">
        <f t="shared" si="72"/>
        <v>727631374.50439143</v>
      </c>
      <c r="L248" s="32">
        <f t="shared" si="72"/>
        <v>43891963.116711847</v>
      </c>
      <c r="M248" s="32">
        <f t="shared" si="72"/>
        <v>63032110.306476071</v>
      </c>
      <c r="N248" s="32">
        <f t="shared" si="72"/>
        <v>241735393.56609589</v>
      </c>
      <c r="Q248" s="32">
        <f t="shared" si="66"/>
        <v>1870038.2580363655</v>
      </c>
      <c r="R248" s="32">
        <f t="shared" si="73"/>
        <v>59914585.951139472</v>
      </c>
      <c r="S248" s="32">
        <f t="shared" si="73"/>
        <v>38089806.404764101</v>
      </c>
      <c r="T248" s="32">
        <f t="shared" si="73"/>
        <v>45125997.90544714</v>
      </c>
      <c r="U248" s="32">
        <f t="shared" si="73"/>
        <v>77324134.447614312</v>
      </c>
      <c r="V248" s="32">
        <f t="shared" si="73"/>
        <v>3113858186.4373841</v>
      </c>
      <c r="W248" s="32">
        <f t="shared" si="73"/>
        <v>666197658.72422874</v>
      </c>
      <c r="X248" s="32">
        <f t="shared" si="73"/>
        <v>39699585.609160833</v>
      </c>
      <c r="Y248" s="32">
        <f t="shared" si="73"/>
        <v>59107289.534062982</v>
      </c>
      <c r="Z248" s="32">
        <f t="shared" si="73"/>
        <v>92128634.529754236</v>
      </c>
      <c r="AC248" s="32">
        <f t="shared" si="67"/>
        <v>3119262.0152051155</v>
      </c>
      <c r="AD248" s="32">
        <f t="shared" si="74"/>
        <v>80248669.741376683</v>
      </c>
      <c r="AE248" s="32">
        <f t="shared" si="74"/>
        <v>78458300.04359825</v>
      </c>
      <c r="AF248" s="32">
        <f t="shared" si="74"/>
        <v>72426047.473631918</v>
      </c>
      <c r="AG248" s="32">
        <f t="shared" si="74"/>
        <v>111287530.02878068</v>
      </c>
      <c r="AH248" s="32">
        <f t="shared" si="74"/>
        <v>7925252810.662055</v>
      </c>
      <c r="AI248" s="32">
        <f t="shared" si="74"/>
        <v>789065090.28455567</v>
      </c>
      <c r="AJ248" s="32">
        <f t="shared" si="74"/>
        <v>48084340.624262869</v>
      </c>
      <c r="AK248" s="32">
        <f t="shared" si="74"/>
        <v>65448946.14122811</v>
      </c>
      <c r="AL248" s="32">
        <f t="shared" si="74"/>
        <v>391342152.60243958</v>
      </c>
    </row>
    <row r="249" spans="4:38">
      <c r="D249" s="32">
        <f t="shared" si="68"/>
        <v>8.75</v>
      </c>
      <c r="E249" s="32">
        <f t="shared" si="65"/>
        <v>2367457.9326292197</v>
      </c>
      <c r="F249" s="32">
        <f t="shared" si="72"/>
        <v>66754864.021576323</v>
      </c>
      <c r="G249" s="32">
        <f t="shared" si="72"/>
        <v>60185454.33946196</v>
      </c>
      <c r="H249" s="32">
        <f t="shared" si="72"/>
        <v>61190598.24012097</v>
      </c>
      <c r="I249" s="32">
        <f t="shared" si="72"/>
        <v>93935085.667148218</v>
      </c>
      <c r="J249" s="32">
        <f t="shared" si="72"/>
        <v>5429580716.2581596</v>
      </c>
      <c r="K249" s="32">
        <f t="shared" si="72"/>
        <v>734413275.42905593</v>
      </c>
      <c r="L249" s="32">
        <f t="shared" si="72"/>
        <v>43823642.556812145</v>
      </c>
      <c r="M249" s="32">
        <f t="shared" si="72"/>
        <v>63065855.955760077</v>
      </c>
      <c r="N249" s="32">
        <f t="shared" si="72"/>
        <v>237334442.00856221</v>
      </c>
      <c r="Q249" s="32">
        <f t="shared" si="66"/>
        <v>1741867.5413205952</v>
      </c>
      <c r="R249" s="32">
        <f t="shared" si="73"/>
        <v>57504973.853524543</v>
      </c>
      <c r="S249" s="32">
        <f t="shared" si="73"/>
        <v>39705814.452027515</v>
      </c>
      <c r="T249" s="32">
        <f t="shared" si="73"/>
        <v>45837748.879220225</v>
      </c>
      <c r="U249" s="32">
        <f t="shared" si="73"/>
        <v>76192859.171035588</v>
      </c>
      <c r="V249" s="32">
        <f t="shared" si="73"/>
        <v>3153004691.5451322</v>
      </c>
      <c r="W249" s="32">
        <f t="shared" si="73"/>
        <v>673183541.57839012</v>
      </c>
      <c r="X249" s="32">
        <f t="shared" si="73"/>
        <v>39697777.84456595</v>
      </c>
      <c r="Y249" s="32">
        <f t="shared" si="73"/>
        <v>58969057.581444062</v>
      </c>
      <c r="Z249" s="32">
        <f t="shared" si="73"/>
        <v>98502216.015117601</v>
      </c>
      <c r="AC249" s="32">
        <f t="shared" si="67"/>
        <v>2993048.3239378445</v>
      </c>
      <c r="AD249" s="32">
        <f t="shared" si="74"/>
        <v>76004754.189628124</v>
      </c>
      <c r="AE249" s="32">
        <f t="shared" si="74"/>
        <v>78213100.689898342</v>
      </c>
      <c r="AF249" s="32">
        <f t="shared" si="74"/>
        <v>76543447.601021737</v>
      </c>
      <c r="AG249" s="32">
        <f t="shared" si="74"/>
        <v>111350014.18774319</v>
      </c>
      <c r="AH249" s="32">
        <f t="shared" si="74"/>
        <v>7852470540.4750376</v>
      </c>
      <c r="AI249" s="32">
        <f t="shared" si="74"/>
        <v>795643009.27972341</v>
      </c>
      <c r="AJ249" s="32">
        <f t="shared" si="74"/>
        <v>47949507.269058488</v>
      </c>
      <c r="AK249" s="32">
        <f t="shared" si="74"/>
        <v>65780334.803886898</v>
      </c>
      <c r="AL249" s="32">
        <f t="shared" si="74"/>
        <v>376166668.00200516</v>
      </c>
    </row>
    <row r="250" spans="4:38">
      <c r="D250" s="32">
        <f t="shared" si="68"/>
        <v>9</v>
      </c>
      <c r="E250" s="32">
        <f t="shared" si="65"/>
        <v>2263391.5839088773</v>
      </c>
      <c r="F250" s="32">
        <f t="shared" si="72"/>
        <v>63316486.190825649</v>
      </c>
      <c r="G250" s="32">
        <f t="shared" si="72"/>
        <v>60814066.348381147</v>
      </c>
      <c r="H250" s="32">
        <f t="shared" si="72"/>
        <v>63835133.366948433</v>
      </c>
      <c r="I250" s="32">
        <f t="shared" si="72"/>
        <v>93485680.698455393</v>
      </c>
      <c r="J250" s="32">
        <f t="shared" si="72"/>
        <v>5418445150.9411345</v>
      </c>
      <c r="K250" s="32">
        <f t="shared" si="72"/>
        <v>741841071.67988026</v>
      </c>
      <c r="L250" s="32">
        <f t="shared" si="72"/>
        <v>43767743.916894399</v>
      </c>
      <c r="M250" s="32">
        <f t="shared" si="72"/>
        <v>63102815.476404682</v>
      </c>
      <c r="N250" s="32">
        <f t="shared" si="72"/>
        <v>232677286.04039782</v>
      </c>
      <c r="Q250" s="32">
        <f t="shared" si="66"/>
        <v>1637000.5912804129</v>
      </c>
      <c r="R250" s="32">
        <f t="shared" si="73"/>
        <v>55011362.275276169</v>
      </c>
      <c r="S250" s="32">
        <f t="shared" si="73"/>
        <v>41475728.027601704</v>
      </c>
      <c r="T250" s="32">
        <f t="shared" si="73"/>
        <v>46617285.660019405</v>
      </c>
      <c r="U250" s="32">
        <f t="shared" si="73"/>
        <v>75267270.308380321</v>
      </c>
      <c r="V250" s="32">
        <f t="shared" si="73"/>
        <v>3191825719.5773034</v>
      </c>
      <c r="W250" s="32">
        <f t="shared" si="73"/>
        <v>680834746.60913718</v>
      </c>
      <c r="X250" s="32">
        <f t="shared" si="73"/>
        <v>39696298.764442906</v>
      </c>
      <c r="Y250" s="32">
        <f t="shared" si="73"/>
        <v>58855958.711119428</v>
      </c>
      <c r="Z250" s="32">
        <f t="shared" si="73"/>
        <v>105394674.40562743</v>
      </c>
      <c r="AC250" s="32">
        <f t="shared" si="67"/>
        <v>2889782.5765373423</v>
      </c>
      <c r="AD250" s="32">
        <f t="shared" si="74"/>
        <v>71621610.106375292</v>
      </c>
      <c r="AE250" s="32">
        <f t="shared" si="74"/>
        <v>78012483.03687124</v>
      </c>
      <c r="AF250" s="32">
        <f t="shared" si="74"/>
        <v>81052981.07387729</v>
      </c>
      <c r="AG250" s="32">
        <f t="shared" si="74"/>
        <v>111418449.21898781</v>
      </c>
      <c r="AH250" s="32">
        <f t="shared" si="74"/>
        <v>7772756625.5083189</v>
      </c>
      <c r="AI250" s="32">
        <f t="shared" si="74"/>
        <v>802847396.75062323</v>
      </c>
      <c r="AJ250" s="32">
        <f t="shared" si="74"/>
        <v>47839189.069345742</v>
      </c>
      <c r="AK250" s="32">
        <f t="shared" si="74"/>
        <v>66143284.291561075</v>
      </c>
      <c r="AL250" s="32">
        <f t="shared" si="74"/>
        <v>359959897.67516696</v>
      </c>
    </row>
    <row r="251" spans="4:38">
      <c r="D251" s="32">
        <f t="shared" si="68"/>
        <v>9.25</v>
      </c>
      <c r="E251" s="32">
        <f t="shared" si="65"/>
        <v>2182451.0904597351</v>
      </c>
      <c r="F251" s="32">
        <f t="shared" si="72"/>
        <v>59770719.628210917</v>
      </c>
      <c r="G251" s="32">
        <f t="shared" si="72"/>
        <v>61497340.271119401</v>
      </c>
      <c r="H251" s="32">
        <f t="shared" si="72"/>
        <v>66709628.070021681</v>
      </c>
      <c r="I251" s="32">
        <f t="shared" si="72"/>
        <v>93136143.500583187</v>
      </c>
      <c r="J251" s="32">
        <f t="shared" si="72"/>
        <v>5406341275.5965414</v>
      </c>
      <c r="K251" s="32">
        <f t="shared" si="72"/>
        <v>749914763.25686359</v>
      </c>
      <c r="L251" s="32">
        <f t="shared" si="72"/>
        <v>43724267.196958289</v>
      </c>
      <c r="M251" s="32">
        <f t="shared" si="72"/>
        <v>63142988.868409537</v>
      </c>
      <c r="N251" s="32">
        <f t="shared" si="72"/>
        <v>227792281.5496577</v>
      </c>
      <c r="Q251" s="32">
        <f t="shared" si="66"/>
        <v>1555437.4079158318</v>
      </c>
      <c r="R251" s="32">
        <f t="shared" si="73"/>
        <v>52442062.419760138</v>
      </c>
      <c r="S251" s="32">
        <f t="shared" si="73"/>
        <v>43399547.131486952</v>
      </c>
      <c r="T251" s="32">
        <f t="shared" si="73"/>
        <v>47464608.247844666</v>
      </c>
      <c r="U251" s="32">
        <f t="shared" si="73"/>
        <v>74547367.859648436</v>
      </c>
      <c r="V251" s="32">
        <f t="shared" si="73"/>
        <v>3230321270.5339241</v>
      </c>
      <c r="W251" s="32">
        <f t="shared" si="73"/>
        <v>689151273.81647265</v>
      </c>
      <c r="X251" s="32">
        <f t="shared" si="73"/>
        <v>39695148.368791647</v>
      </c>
      <c r="Y251" s="32">
        <f t="shared" si="73"/>
        <v>58767992.923089206</v>
      </c>
      <c r="Z251" s="32">
        <f t="shared" si="73"/>
        <v>112790672.01098561</v>
      </c>
      <c r="AC251" s="32">
        <f t="shared" si="67"/>
        <v>2809464.7730036224</v>
      </c>
      <c r="AD251" s="32">
        <f t="shared" si="74"/>
        <v>67099376.836661838</v>
      </c>
      <c r="AE251" s="32">
        <f t="shared" si="74"/>
        <v>77856447.084516749</v>
      </c>
      <c r="AF251" s="32">
        <f t="shared" si="74"/>
        <v>85954647.892198682</v>
      </c>
      <c r="AG251" s="32">
        <f t="shared" si="74"/>
        <v>111492835.12251461</v>
      </c>
      <c r="AH251" s="32">
        <f t="shared" si="74"/>
        <v>7686111065.7618904</v>
      </c>
      <c r="AI251" s="32">
        <f t="shared" si="74"/>
        <v>810678252.69725311</v>
      </c>
      <c r="AJ251" s="32">
        <f t="shared" si="74"/>
        <v>47753386.025124781</v>
      </c>
      <c r="AK251" s="32">
        <f t="shared" si="74"/>
        <v>66537794.604250126</v>
      </c>
      <c r="AL251" s="32">
        <f t="shared" si="74"/>
        <v>342793891.0883286</v>
      </c>
    </row>
    <row r="252" spans="4:38">
      <c r="D252" s="32">
        <f t="shared" si="68"/>
        <v>9.5</v>
      </c>
      <c r="E252" s="32">
        <f t="shared" si="65"/>
        <v>2124636.4522817591</v>
      </c>
      <c r="F252" s="32">
        <f t="shared" si="72"/>
        <v>56121789.607936472</v>
      </c>
      <c r="G252" s="32">
        <f t="shared" si="72"/>
        <v>62235276.107676551</v>
      </c>
      <c r="H252" s="32">
        <f t="shared" si="72"/>
        <v>69814082.349340811</v>
      </c>
      <c r="I252" s="32">
        <f t="shared" si="72"/>
        <v>92886474.073531643</v>
      </c>
      <c r="J252" s="32">
        <f t="shared" si="72"/>
        <v>5393269090.2243767</v>
      </c>
      <c r="K252" s="32">
        <f t="shared" si="72"/>
        <v>758634350.16000402</v>
      </c>
      <c r="L252" s="32">
        <f t="shared" si="72"/>
        <v>43693212.397003911</v>
      </c>
      <c r="M252" s="32">
        <f t="shared" si="72"/>
        <v>63186376.131774731</v>
      </c>
      <c r="N252" s="32">
        <f t="shared" si="72"/>
        <v>222707784.42439523</v>
      </c>
      <c r="Q252" s="32">
        <f t="shared" si="66"/>
        <v>1497177.9912268431</v>
      </c>
      <c r="R252" s="32">
        <f t="shared" si="73"/>
        <v>49805385.490342371</v>
      </c>
      <c r="S252" s="32">
        <f t="shared" si="73"/>
        <v>45477271.763682753</v>
      </c>
      <c r="T252" s="32">
        <f t="shared" si="73"/>
        <v>48379716.642695948</v>
      </c>
      <c r="U252" s="32">
        <f t="shared" si="73"/>
        <v>74033151.82483983</v>
      </c>
      <c r="V252" s="32">
        <f t="shared" si="73"/>
        <v>3268491344.414978</v>
      </c>
      <c r="W252" s="32">
        <f t="shared" si="73"/>
        <v>698133123.20039427</v>
      </c>
      <c r="X252" s="32">
        <f t="shared" si="73"/>
        <v>39694326.65761216</v>
      </c>
      <c r="Y252" s="32">
        <f t="shared" si="73"/>
        <v>58705160.217353344</v>
      </c>
      <c r="Z252" s="32">
        <f t="shared" si="73"/>
        <v>120674871.14089388</v>
      </c>
      <c r="AC252" s="32">
        <f t="shared" si="67"/>
        <v>2752094.9133366821</v>
      </c>
      <c r="AD252" s="32">
        <f t="shared" si="74"/>
        <v>62438193.725530863</v>
      </c>
      <c r="AE252" s="32">
        <f t="shared" si="74"/>
        <v>77744992.832835108</v>
      </c>
      <c r="AF252" s="32">
        <f t="shared" si="74"/>
        <v>91248448.055985525</v>
      </c>
      <c r="AG252" s="32">
        <f t="shared" si="74"/>
        <v>111573171.89832348</v>
      </c>
      <c r="AH252" s="32">
        <f t="shared" si="74"/>
        <v>7592533861.2357454</v>
      </c>
      <c r="AI252" s="32">
        <f t="shared" si="74"/>
        <v>819135577.11961234</v>
      </c>
      <c r="AJ252" s="32">
        <f t="shared" si="74"/>
        <v>47692098.136395521</v>
      </c>
      <c r="AK252" s="32">
        <f t="shared" si="74"/>
        <v>66963865.741954476</v>
      </c>
      <c r="AL252" s="32">
        <f t="shared" si="74"/>
        <v>324740697.70789641</v>
      </c>
    </row>
    <row r="253" spans="4:38">
      <c r="D253" s="32">
        <f t="shared" si="68"/>
        <v>9.75</v>
      </c>
      <c r="E253" s="32">
        <f t="shared" si="65"/>
        <v>2089947.6693749835</v>
      </c>
      <c r="F253" s="32">
        <f t="shared" si="72"/>
        <v>52373921.404207304</v>
      </c>
      <c r="G253" s="32">
        <f t="shared" si="72"/>
        <v>63027873.858052969</v>
      </c>
      <c r="H253" s="32">
        <f t="shared" si="72"/>
        <v>73148496.204905793</v>
      </c>
      <c r="I253" s="32">
        <f t="shared" si="72"/>
        <v>92736672.417300776</v>
      </c>
      <c r="J253" s="32">
        <f t="shared" si="72"/>
        <v>5379228594.8246498</v>
      </c>
      <c r="K253" s="32">
        <f t="shared" si="72"/>
        <v>767999832.38930249</v>
      </c>
      <c r="L253" s="32">
        <f t="shared" si="72"/>
        <v>43674579.517031185</v>
      </c>
      <c r="M253" s="32">
        <f t="shared" si="72"/>
        <v>63232977.266500518</v>
      </c>
      <c r="N253" s="32">
        <f t="shared" si="72"/>
        <v>217452150.55266586</v>
      </c>
      <c r="Q253" s="32">
        <f t="shared" si="66"/>
        <v>1462222.3412134505</v>
      </c>
      <c r="R253" s="32">
        <f t="shared" si="73"/>
        <v>47109642.69038891</v>
      </c>
      <c r="S253" s="32">
        <f t="shared" si="73"/>
        <v>47708901.924189493</v>
      </c>
      <c r="T253" s="32">
        <f t="shared" si="73"/>
        <v>49362610.84457317</v>
      </c>
      <c r="U253" s="32">
        <f t="shared" si="73"/>
        <v>73724622.203954801</v>
      </c>
      <c r="V253" s="32">
        <f t="shared" si="73"/>
        <v>3306335941.220468</v>
      </c>
      <c r="W253" s="32">
        <f t="shared" si="73"/>
        <v>707780294.76090288</v>
      </c>
      <c r="X253" s="32">
        <f t="shared" si="73"/>
        <v>39693833.630904473</v>
      </c>
      <c r="Y253" s="32">
        <f t="shared" si="73"/>
        <v>58667460.59391176</v>
      </c>
      <c r="Z253" s="32">
        <f t="shared" si="73"/>
        <v>129031934.10505421</v>
      </c>
      <c r="AC253" s="32">
        <f t="shared" si="67"/>
        <v>2717672.9975365261</v>
      </c>
      <c r="AD253" s="32">
        <f t="shared" si="74"/>
        <v>57638200.118025847</v>
      </c>
      <c r="AE253" s="32">
        <f t="shared" si="74"/>
        <v>77678120.281826079</v>
      </c>
      <c r="AF253" s="32">
        <f t="shared" si="74"/>
        <v>96934381.565238282</v>
      </c>
      <c r="AG253" s="32">
        <f t="shared" si="74"/>
        <v>111659459.54641457</v>
      </c>
      <c r="AH253" s="32">
        <f t="shared" si="74"/>
        <v>7492025011.9298801</v>
      </c>
      <c r="AI253" s="32">
        <f t="shared" si="74"/>
        <v>828219370.01770353</v>
      </c>
      <c r="AJ253" s="32">
        <f t="shared" si="74"/>
        <v>47655325.403158054</v>
      </c>
      <c r="AK253" s="32">
        <f t="shared" si="74"/>
        <v>67421497.704673901</v>
      </c>
      <c r="AL253" s="32">
        <f t="shared" si="74"/>
        <v>305872367.00027782</v>
      </c>
    </row>
    <row r="254" spans="4:38">
      <c r="D254" s="32">
        <f t="shared" si="68"/>
        <v>10</v>
      </c>
      <c r="E254" s="32">
        <f t="shared" si="65"/>
        <v>2078384.7417393913</v>
      </c>
      <c r="F254" s="32">
        <f t="shared" si="72"/>
        <v>48531340.291227929</v>
      </c>
      <c r="G254" s="32">
        <f t="shared" si="72"/>
        <v>63875133.52224829</v>
      </c>
      <c r="H254" s="32">
        <f t="shared" si="72"/>
        <v>76712869.63671653</v>
      </c>
      <c r="I254" s="32">
        <f t="shared" si="72"/>
        <v>92686738.531890303</v>
      </c>
      <c r="J254" s="32">
        <f t="shared" si="72"/>
        <v>5364219789.3973541</v>
      </c>
      <c r="K254" s="32">
        <f t="shared" si="72"/>
        <v>778011209.94476128</v>
      </c>
      <c r="L254" s="32">
        <f t="shared" si="72"/>
        <v>43668368.557040371</v>
      </c>
      <c r="M254" s="32">
        <f t="shared" si="72"/>
        <v>63282792.272586517</v>
      </c>
      <c r="N254" s="32">
        <f t="shared" si="72"/>
        <v>212053735.82252297</v>
      </c>
      <c r="Q254" s="32">
        <f t="shared" si="66"/>
        <v>1450570.4578756529</v>
      </c>
      <c r="R254" s="32">
        <f t="shared" si="73"/>
        <v>44363145.22326567</v>
      </c>
      <c r="S254" s="32">
        <f t="shared" si="73"/>
        <v>50094437.613006957</v>
      </c>
      <c r="T254" s="32">
        <f t="shared" si="73"/>
        <v>50413290.853476584</v>
      </c>
      <c r="U254" s="32">
        <f t="shared" si="73"/>
        <v>73621778.996993124</v>
      </c>
      <c r="V254" s="32">
        <f t="shared" si="73"/>
        <v>3343855060.9504061</v>
      </c>
      <c r="W254" s="32">
        <f t="shared" si="73"/>
        <v>718092788.497998</v>
      </c>
      <c r="X254" s="32">
        <f t="shared" si="73"/>
        <v>39693669.288668573</v>
      </c>
      <c r="Y254" s="32">
        <f t="shared" si="73"/>
        <v>58654894.052764706</v>
      </c>
      <c r="Z254" s="32">
        <f t="shared" si="73"/>
        <v>137846523.2131682</v>
      </c>
      <c r="AC254" s="32">
        <f t="shared" si="67"/>
        <v>2706199.0256031347</v>
      </c>
      <c r="AD254" s="32">
        <f t="shared" si="74"/>
        <v>52699535.359190203</v>
      </c>
      <c r="AE254" s="32">
        <f t="shared" si="74"/>
        <v>77655829.431489617</v>
      </c>
      <c r="AF254" s="32">
        <f t="shared" si="74"/>
        <v>103012448.41995662</v>
      </c>
      <c r="AG254" s="32">
        <f t="shared" si="74"/>
        <v>111751698.06678766</v>
      </c>
      <c r="AH254" s="32">
        <f t="shared" si="74"/>
        <v>7384584517.8443012</v>
      </c>
      <c r="AI254" s="32">
        <f t="shared" si="74"/>
        <v>837929631.39152443</v>
      </c>
      <c r="AJ254" s="32">
        <f t="shared" si="74"/>
        <v>47643067.825412162</v>
      </c>
      <c r="AK254" s="32">
        <f t="shared" si="74"/>
        <v>67910690.492408484</v>
      </c>
      <c r="AL254" s="32">
        <f t="shared" si="74"/>
        <v>286260948.43187773</v>
      </c>
    </row>
    <row r="255" spans="4:38">
      <c r="D255" s="32">
        <f t="shared" si="68"/>
        <v>10.25</v>
      </c>
      <c r="E255" s="32">
        <f t="shared" si="65"/>
        <v>2042501.4661722486</v>
      </c>
      <c r="F255" s="32">
        <f t="shared" si="72"/>
        <v>47693447.565045059</v>
      </c>
      <c r="G255" s="32">
        <f t="shared" si="72"/>
        <v>62772330.479078978</v>
      </c>
      <c r="H255" s="32">
        <f t="shared" si="72"/>
        <v>75388423.308065712</v>
      </c>
      <c r="I255" s="32">
        <f t="shared" si="72"/>
        <v>91086503.641127929</v>
      </c>
      <c r="J255" s="32">
        <f t="shared" si="72"/>
        <v>5271606630.2261715</v>
      </c>
      <c r="K255" s="32">
        <f t="shared" si="72"/>
        <v>764578860.25506425</v>
      </c>
      <c r="L255" s="32">
        <f t="shared" si="72"/>
        <v>42914434.95127859</v>
      </c>
      <c r="M255" s="32">
        <f t="shared" si="72"/>
        <v>62190215.990547866</v>
      </c>
      <c r="N255" s="32">
        <f t="shared" si="72"/>
        <v>208392631.84848514</v>
      </c>
      <c r="Q255" s="32">
        <f t="shared" si="66"/>
        <v>1425526.3847431936</v>
      </c>
      <c r="R255" s="32">
        <f t="shared" si="73"/>
        <v>43597216.310729787</v>
      </c>
      <c r="S255" s="32">
        <f t="shared" si="73"/>
        <v>49229558.039389506</v>
      </c>
      <c r="T255" s="32">
        <f t="shared" si="73"/>
        <v>49542906.284338586</v>
      </c>
      <c r="U255" s="32">
        <f t="shared" si="73"/>
        <v>72350700.293210149</v>
      </c>
      <c r="V255" s="32">
        <f t="shared" si="73"/>
        <v>3286123462.8497334</v>
      </c>
      <c r="W255" s="32">
        <f t="shared" si="73"/>
        <v>705694929.28792381</v>
      </c>
      <c r="X255" s="32">
        <f t="shared" si="73"/>
        <v>39008358.795018442</v>
      </c>
      <c r="Y255" s="32">
        <f t="shared" si="73"/>
        <v>57642218.351106368</v>
      </c>
      <c r="Z255" s="32">
        <f t="shared" si="73"/>
        <v>135466605.44380897</v>
      </c>
      <c r="AC255" s="32">
        <f t="shared" si="67"/>
        <v>2659476.5476013082</v>
      </c>
      <c r="AD255" s="32">
        <f t="shared" si="74"/>
        <v>51789678.819360323</v>
      </c>
      <c r="AE255" s="32">
        <f t="shared" si="74"/>
        <v>76315102.918768436</v>
      </c>
      <c r="AF255" s="32">
        <f t="shared" si="74"/>
        <v>101233940.33179298</v>
      </c>
      <c r="AG255" s="32">
        <f t="shared" si="74"/>
        <v>109822306.98904584</v>
      </c>
      <c r="AH255" s="32">
        <f t="shared" si="74"/>
        <v>7257089797.6026096</v>
      </c>
      <c r="AI255" s="32">
        <f t="shared" si="74"/>
        <v>823462791.22220469</v>
      </c>
      <c r="AJ255" s="32">
        <f t="shared" si="74"/>
        <v>46820511.107538745</v>
      </c>
      <c r="AK255" s="32">
        <f t="shared" si="74"/>
        <v>66738213.629989527</v>
      </c>
      <c r="AL255" s="32">
        <f t="shared" si="74"/>
        <v>281318658.25316131</v>
      </c>
    </row>
    <row r="256" spans="4:38">
      <c r="D256" s="32">
        <f t="shared" si="68"/>
        <v>10.5</v>
      </c>
      <c r="E256" s="32">
        <f t="shared" si="65"/>
        <v>2007237.6800180711</v>
      </c>
      <c r="F256" s="32">
        <f t="shared" si="72"/>
        <v>46870020.231579736</v>
      </c>
      <c r="G256" s="32">
        <f t="shared" si="72"/>
        <v>61688566.244352624</v>
      </c>
      <c r="H256" s="32">
        <f t="shared" si="72"/>
        <v>74086842.240895972</v>
      </c>
      <c r="I256" s="32">
        <f t="shared" si="72"/>
        <v>89513895.229760647</v>
      </c>
      <c r="J256" s="32">
        <f t="shared" si="72"/>
        <v>5180592346.0378618</v>
      </c>
      <c r="K256" s="32">
        <f t="shared" si="72"/>
        <v>751378406.85388887</v>
      </c>
      <c r="L256" s="32">
        <f t="shared" si="72"/>
        <v>42173517.266707569</v>
      </c>
      <c r="M256" s="32">
        <f t="shared" si="72"/>
        <v>61116501.961993106</v>
      </c>
      <c r="N256" s="32">
        <f t="shared" si="72"/>
        <v>204794733.22891492</v>
      </c>
      <c r="Q256" s="32">
        <f t="shared" si="66"/>
        <v>1400914.6728686709</v>
      </c>
      <c r="R256" s="32">
        <f t="shared" si="73"/>
        <v>42844510.406542525</v>
      </c>
      <c r="S256" s="32">
        <f t="shared" si="73"/>
        <v>48379609.759832531</v>
      </c>
      <c r="T256" s="32">
        <f t="shared" si="73"/>
        <v>48687548.047587119</v>
      </c>
      <c r="U256" s="32">
        <f t="shared" si="73"/>
        <v>71101565.511424109</v>
      </c>
      <c r="V256" s="32">
        <f t="shared" si="73"/>
        <v>3229388543.9332123</v>
      </c>
      <c r="W256" s="32">
        <f t="shared" si="73"/>
        <v>693511106.90705991</v>
      </c>
      <c r="X256" s="32">
        <f t="shared" si="73"/>
        <v>38334879.512112036</v>
      </c>
      <c r="Y256" s="32">
        <f t="shared" si="73"/>
        <v>56647025.498101868</v>
      </c>
      <c r="Z256" s="32">
        <f t="shared" si="73"/>
        <v>133127774.61087191</v>
      </c>
      <c r="AC256" s="32">
        <f t="shared" si="67"/>
        <v>2613560.6871674755</v>
      </c>
      <c r="AD256" s="32">
        <f t="shared" si="74"/>
        <v>50895530.056616947</v>
      </c>
      <c r="AE256" s="32">
        <f t="shared" si="74"/>
        <v>74997522.728872716</v>
      </c>
      <c r="AF256" s="32">
        <f t="shared" si="74"/>
        <v>99486136.434204966</v>
      </c>
      <c r="AG256" s="32">
        <f t="shared" si="74"/>
        <v>107926224.94809736</v>
      </c>
      <c r="AH256" s="32">
        <f t="shared" si="74"/>
        <v>7131796148.1425114</v>
      </c>
      <c r="AI256" s="32">
        <f t="shared" si="74"/>
        <v>809245706.80071771</v>
      </c>
      <c r="AJ256" s="32">
        <f t="shared" si="74"/>
        <v>46012155.021303117</v>
      </c>
      <c r="AK256" s="32">
        <f t="shared" si="74"/>
        <v>65585978.425884515</v>
      </c>
      <c r="AL256" s="32">
        <f t="shared" si="74"/>
        <v>276461691.84695792</v>
      </c>
    </row>
    <row r="257" spans="4:38">
      <c r="D257" s="32">
        <f t="shared" si="68"/>
        <v>10.75</v>
      </c>
      <c r="E257" s="32">
        <f t="shared" si="65"/>
        <v>1972582.7231029179</v>
      </c>
      <c r="F257" s="32">
        <f t="shared" si="72"/>
        <v>46060809.37035121</v>
      </c>
      <c r="G257" s="32">
        <f t="shared" si="72"/>
        <v>60623513.198249795</v>
      </c>
      <c r="H257" s="32">
        <f t="shared" si="72"/>
        <v>72807732.969783187</v>
      </c>
      <c r="I257" s="32">
        <f t="shared" si="72"/>
        <v>87968437.901325613</v>
      </c>
      <c r="J257" s="32">
        <f t="shared" si="72"/>
        <v>5091149423.3914022</v>
      </c>
      <c r="K257" s="32">
        <f t="shared" si="72"/>
        <v>738405859.26985586</v>
      </c>
      <c r="L257" s="32">
        <f t="shared" si="72"/>
        <v>41445391.52535288</v>
      </c>
      <c r="M257" s="32">
        <f t="shared" si="72"/>
        <v>60061325.605260558</v>
      </c>
      <c r="N257" s="32">
        <f t="shared" si="72"/>
        <v>201258952.32606018</v>
      </c>
      <c r="Q257" s="32">
        <f t="shared" si="66"/>
        <v>1376727.8821794719</v>
      </c>
      <c r="R257" s="32">
        <f t="shared" si="73"/>
        <v>42104799.969173588</v>
      </c>
      <c r="S257" s="32">
        <f t="shared" si="73"/>
        <v>47544335.836624876</v>
      </c>
      <c r="T257" s="32">
        <f t="shared" si="73"/>
        <v>47846957.570091501</v>
      </c>
      <c r="U257" s="32">
        <f t="shared" si="73"/>
        <v>69873997.040620893</v>
      </c>
      <c r="V257" s="32">
        <f t="shared" si="73"/>
        <v>3173633153.3452439</v>
      </c>
      <c r="W257" s="32">
        <f t="shared" si="73"/>
        <v>681537638.20960701</v>
      </c>
      <c r="X257" s="32">
        <f t="shared" si="73"/>
        <v>37673027.848472543</v>
      </c>
      <c r="Y257" s="32">
        <f t="shared" si="73"/>
        <v>55669014.648888119</v>
      </c>
      <c r="Z257" s="32">
        <f t="shared" si="73"/>
        <v>130829323.69034688</v>
      </c>
      <c r="AC257" s="32">
        <f t="shared" si="67"/>
        <v>2568437.5640263674</v>
      </c>
      <c r="AD257" s="32">
        <f t="shared" si="74"/>
        <v>50016818.771528833</v>
      </c>
      <c r="AE257" s="32">
        <f t="shared" si="74"/>
        <v>73702690.559874713</v>
      </c>
      <c r="AF257" s="32">
        <f t="shared" si="74"/>
        <v>97768508.369475022</v>
      </c>
      <c r="AG257" s="32">
        <f t="shared" si="74"/>
        <v>106062878.76203045</v>
      </c>
      <c r="AH257" s="32">
        <f t="shared" si="74"/>
        <v>7008665693.4375601</v>
      </c>
      <c r="AI257" s="32">
        <f t="shared" si="74"/>
        <v>795274080.33010495</v>
      </c>
      <c r="AJ257" s="32">
        <f t="shared" si="74"/>
        <v>45217755.202233225</v>
      </c>
      <c r="AK257" s="32">
        <f t="shared" si="74"/>
        <v>64453636.561633162</v>
      </c>
      <c r="AL257" s="32">
        <f t="shared" si="74"/>
        <v>271688580.9617734</v>
      </c>
    </row>
    <row r="258" spans="4:38">
      <c r="D258" s="32">
        <f t="shared" si="68"/>
        <v>11</v>
      </c>
      <c r="E258" s="32">
        <f t="shared" si="65"/>
        <v>1938526.0839891194</v>
      </c>
      <c r="F258" s="32">
        <f t="shared" si="72"/>
        <v>45265569.533946291</v>
      </c>
      <c r="G258" s="32">
        <f t="shared" si="72"/>
        <v>59576848.292072535</v>
      </c>
      <c r="H258" s="32">
        <f t="shared" si="72"/>
        <v>71550707.519136786</v>
      </c>
      <c r="I258" s="32">
        <f t="shared" si="72"/>
        <v>86449662.89233768</v>
      </c>
      <c r="J258" s="32">
        <f t="shared" si="72"/>
        <v>5003250732.7275591</v>
      </c>
      <c r="K258" s="32">
        <f t="shared" si="72"/>
        <v>725657282.70871162</v>
      </c>
      <c r="L258" s="32">
        <f t="shared" si="72"/>
        <v>40729836.874296866</v>
      </c>
      <c r="M258" s="32">
        <f t="shared" si="72"/>
        <v>59024366.8674201</v>
      </c>
      <c r="N258" s="32">
        <f t="shared" si="72"/>
        <v>197784216.67745426</v>
      </c>
      <c r="Q258" s="32">
        <f t="shared" si="66"/>
        <v>1352958.6764107342</v>
      </c>
      <c r="R258" s="32">
        <f t="shared" si="73"/>
        <v>41377860.631870061</v>
      </c>
      <c r="S258" s="32">
        <f t="shared" si="73"/>
        <v>46723482.916983485</v>
      </c>
      <c r="T258" s="32">
        <f t="shared" si="73"/>
        <v>47020879.886467367</v>
      </c>
      <c r="U258" s="32">
        <f t="shared" si="73"/>
        <v>68667622.538411036</v>
      </c>
      <c r="V258" s="32">
        <f t="shared" si="73"/>
        <v>3118840379.5278554</v>
      </c>
      <c r="W258" s="32">
        <f t="shared" si="73"/>
        <v>669770891.43892443</v>
      </c>
      <c r="X258" s="32">
        <f t="shared" si="73"/>
        <v>37022603.053236939</v>
      </c>
      <c r="Y258" s="32">
        <f t="shared" si="73"/>
        <v>54707889.156145446</v>
      </c>
      <c r="Z258" s="32">
        <f t="shared" si="73"/>
        <v>128570555.52298926</v>
      </c>
      <c r="AC258" s="32">
        <f t="shared" si="67"/>
        <v>2524093.4915675083</v>
      </c>
      <c r="AD258" s="32">
        <f t="shared" si="74"/>
        <v>49153278.436022535</v>
      </c>
      <c r="AE258" s="32">
        <f t="shared" si="74"/>
        <v>72430213.667161584</v>
      </c>
      <c r="AF258" s="32">
        <f t="shared" si="74"/>
        <v>96080535.151806369</v>
      </c>
      <c r="AG258" s="32">
        <f t="shared" si="74"/>
        <v>104231703.24626447</v>
      </c>
      <c r="AH258" s="32">
        <f t="shared" si="74"/>
        <v>6887661085.9272623</v>
      </c>
      <c r="AI258" s="32">
        <f t="shared" si="74"/>
        <v>781543673.97849894</v>
      </c>
      <c r="AJ258" s="32">
        <f t="shared" si="74"/>
        <v>44437070.695356801</v>
      </c>
      <c r="AK258" s="32">
        <f t="shared" si="74"/>
        <v>63340844.578694895</v>
      </c>
      <c r="AL258" s="32">
        <f t="shared" si="74"/>
        <v>266997877.83191928</v>
      </c>
    </row>
    <row r="259" spans="4:38">
      <c r="D259" s="32">
        <f t="shared" si="68"/>
        <v>12</v>
      </c>
      <c r="E259" s="32">
        <f t="shared" si="65"/>
        <v>1808078.7630838172</v>
      </c>
      <c r="F259" s="32">
        <f t="shared" si="72"/>
        <v>42219558.276359797</v>
      </c>
      <c r="G259" s="32">
        <f t="shared" si="72"/>
        <v>55567802.289611802</v>
      </c>
      <c r="H259" s="32">
        <f t="shared" si="72"/>
        <v>66735916.435416408</v>
      </c>
      <c r="I259" s="32">
        <f t="shared" si="72"/>
        <v>80632291.121788308</v>
      </c>
      <c r="J259" s="32">
        <f t="shared" si="72"/>
        <v>4666571923.3515491</v>
      </c>
      <c r="K259" s="32">
        <f t="shared" si="72"/>
        <v>676826343.98335803</v>
      </c>
      <c r="L259" s="32">
        <f t="shared" si="72"/>
        <v>37989044.194206312</v>
      </c>
      <c r="M259" s="32">
        <f t="shared" si="72"/>
        <v>55052498.451730616</v>
      </c>
      <c r="N259" s="32">
        <f t="shared" si="72"/>
        <v>184474918.75465551</v>
      </c>
      <c r="Q259" s="32">
        <f t="shared" si="66"/>
        <v>1261915.3646435896</v>
      </c>
      <c r="R259" s="32">
        <f t="shared" si="73"/>
        <v>38593461.129175156</v>
      </c>
      <c r="S259" s="32">
        <f t="shared" si="73"/>
        <v>43579365.734230466</v>
      </c>
      <c r="T259" s="32">
        <f t="shared" si="73"/>
        <v>43856750.263213836</v>
      </c>
      <c r="U259" s="32">
        <f t="shared" si="73"/>
        <v>64046840.044404373</v>
      </c>
      <c r="V259" s="32">
        <f t="shared" si="73"/>
        <v>2908967334.6403327</v>
      </c>
      <c r="W259" s="32">
        <f t="shared" si="73"/>
        <v>624700660.43704247</v>
      </c>
      <c r="X259" s="32">
        <f t="shared" si="73"/>
        <v>34531277.596683361</v>
      </c>
      <c r="Y259" s="32">
        <f t="shared" si="73"/>
        <v>51026485.211289674</v>
      </c>
      <c r="Z259" s="32">
        <f t="shared" si="73"/>
        <v>119918784.13141359</v>
      </c>
      <c r="AC259" s="32">
        <f t="shared" si="67"/>
        <v>2354242.1615240495</v>
      </c>
      <c r="AD259" s="32">
        <f t="shared" si="74"/>
        <v>45845655.423544437</v>
      </c>
      <c r="AE259" s="32">
        <f t="shared" si="74"/>
        <v>67556238.844993114</v>
      </c>
      <c r="AF259" s="32">
        <f t="shared" si="74"/>
        <v>89615082.607619137</v>
      </c>
      <c r="AG259" s="32">
        <f t="shared" si="74"/>
        <v>97217742.199172407</v>
      </c>
      <c r="AH259" s="32">
        <f t="shared" si="74"/>
        <v>6424176512.0627642</v>
      </c>
      <c r="AI259" s="32">
        <f t="shared" si="74"/>
        <v>728952027.5296737</v>
      </c>
      <c r="AJ259" s="32">
        <f t="shared" si="74"/>
        <v>41446810.791729271</v>
      </c>
      <c r="AK259" s="32">
        <f t="shared" si="74"/>
        <v>59078511.6921717</v>
      </c>
      <c r="AL259" s="32">
        <f t="shared" si="74"/>
        <v>249031053.37789741</v>
      </c>
    </row>
    <row r="260" spans="4:38">
      <c r="D260" s="32">
        <f t="shared" si="68"/>
        <v>13</v>
      </c>
      <c r="E260" s="32">
        <f t="shared" si="65"/>
        <v>1686409.5042097964</v>
      </c>
      <c r="F260" s="32">
        <f t="shared" si="72"/>
        <v>39378519.229635969</v>
      </c>
      <c r="G260" s="32">
        <f t="shared" si="72"/>
        <v>51828533.0388055</v>
      </c>
      <c r="H260" s="32">
        <f t="shared" si="72"/>
        <v>62245122.306997493</v>
      </c>
      <c r="I260" s="32">
        <f t="shared" si="72"/>
        <v>75206381.97313498</v>
      </c>
      <c r="J260" s="32">
        <f t="shared" si="72"/>
        <v>4352548906.7722769</v>
      </c>
      <c r="K260" s="32">
        <f t="shared" si="72"/>
        <v>631281337.12844872</v>
      </c>
      <c r="L260" s="32">
        <f t="shared" si="72"/>
        <v>35432684.954325542</v>
      </c>
      <c r="M260" s="32">
        <f t="shared" si="72"/>
        <v>51347905.03326638</v>
      </c>
      <c r="N260" s="32">
        <f t="shared" si="72"/>
        <v>172061230.20082134</v>
      </c>
      <c r="Q260" s="32">
        <f t="shared" si="66"/>
        <v>1176998.5400490363</v>
      </c>
      <c r="R260" s="32">
        <f t="shared" si="73"/>
        <v>35996429.457301907</v>
      </c>
      <c r="S260" s="32">
        <f t="shared" si="73"/>
        <v>40646822.506943002</v>
      </c>
      <c r="T260" s="32">
        <f t="shared" si="73"/>
        <v>40905541.272712082</v>
      </c>
      <c r="U260" s="32">
        <f t="shared" si="73"/>
        <v>59736999.278322414</v>
      </c>
      <c r="V260" s="32">
        <f t="shared" si="73"/>
        <v>2713217068.1581526</v>
      </c>
      <c r="W260" s="32">
        <f t="shared" si="73"/>
        <v>582663295.73515797</v>
      </c>
      <c r="X260" s="32">
        <f t="shared" si="73"/>
        <v>32207598.430187453</v>
      </c>
      <c r="Y260" s="32">
        <f t="shared" si="73"/>
        <v>47592810.326455019</v>
      </c>
      <c r="Z260" s="32">
        <f t="shared" si="73"/>
        <v>111849207.80086829</v>
      </c>
      <c r="AC260" s="32">
        <f t="shared" si="67"/>
        <v>2195820.4683705601</v>
      </c>
      <c r="AD260" s="32">
        <f t="shared" si="74"/>
        <v>42760609.001970023</v>
      </c>
      <c r="AE260" s="32">
        <f t="shared" si="74"/>
        <v>63010243.570667975</v>
      </c>
      <c r="AF260" s="32">
        <f t="shared" si="74"/>
        <v>83584703.341283083</v>
      </c>
      <c r="AG260" s="32">
        <f t="shared" si="74"/>
        <v>90675764.66794765</v>
      </c>
      <c r="AH260" s="32">
        <f t="shared" si="74"/>
        <v>5991880745.3864002</v>
      </c>
      <c r="AI260" s="32">
        <f t="shared" si="74"/>
        <v>679899378.52173924</v>
      </c>
      <c r="AJ260" s="32">
        <f t="shared" si="74"/>
        <v>38657771.47846362</v>
      </c>
      <c r="AK260" s="32">
        <f t="shared" si="74"/>
        <v>55102999.740077883</v>
      </c>
      <c r="AL260" s="32">
        <f t="shared" si="74"/>
        <v>232273252.60077441</v>
      </c>
    </row>
    <row r="261" spans="4:38">
      <c r="D261" s="32">
        <f t="shared" si="68"/>
        <v>14</v>
      </c>
      <c r="E261" s="32">
        <f t="shared" si="65"/>
        <v>1572927.6153691502</v>
      </c>
      <c r="F261" s="32">
        <f t="shared" ref="F261:N271" si="75">F157*2220*$AP157</f>
        <v>36728659.435338423</v>
      </c>
      <c r="G261" s="32">
        <f t="shared" si="75"/>
        <v>48340886.764041744</v>
      </c>
      <c r="H261" s="32">
        <f t="shared" si="75"/>
        <v>58056522.780677266</v>
      </c>
      <c r="I261" s="32">
        <f t="shared" si="75"/>
        <v>70145593.203931764</v>
      </c>
      <c r="J261" s="32">
        <f t="shared" si="75"/>
        <v>4059657132.8711023</v>
      </c>
      <c r="K261" s="32">
        <f t="shared" si="75"/>
        <v>588801145.72277153</v>
      </c>
      <c r="L261" s="32">
        <f t="shared" si="75"/>
        <v>33048348.288008824</v>
      </c>
      <c r="M261" s="32">
        <f t="shared" si="75"/>
        <v>47892601.184089139</v>
      </c>
      <c r="N261" s="32">
        <f t="shared" si="75"/>
        <v>160482883.80826846</v>
      </c>
      <c r="Q261" s="32">
        <f t="shared" si="66"/>
        <v>1097795.9399960712</v>
      </c>
      <c r="R261" s="32">
        <f t="shared" ref="R261:Z271" si="76">R157*$AP157*2220</f>
        <v>33574157.28904359</v>
      </c>
      <c r="S261" s="32">
        <f t="shared" si="76"/>
        <v>37911616.033103935</v>
      </c>
      <c r="T261" s="32">
        <f t="shared" si="76"/>
        <v>38152925.092544436</v>
      </c>
      <c r="U261" s="32">
        <f t="shared" si="76"/>
        <v>55717176.397311784</v>
      </c>
      <c r="V261" s="32">
        <f t="shared" si="76"/>
        <v>2530639232.2525492</v>
      </c>
      <c r="W261" s="32">
        <f t="shared" si="76"/>
        <v>543454710.16143966</v>
      </c>
      <c r="X261" s="32">
        <f t="shared" si="76"/>
        <v>30040284.325425386</v>
      </c>
      <c r="Y261" s="32">
        <f t="shared" si="76"/>
        <v>44390194.355898418</v>
      </c>
      <c r="Z261" s="32">
        <f t="shared" si="76"/>
        <v>104322649.55099647</v>
      </c>
      <c r="AC261" s="32">
        <f t="shared" si="67"/>
        <v>2048059.2907422327</v>
      </c>
      <c r="AD261" s="32">
        <f t="shared" ref="AD261:AL271" si="77">AD157*$AP157*2220</f>
        <v>39883161.581633255</v>
      </c>
      <c r="AE261" s="32">
        <f t="shared" si="77"/>
        <v>58770157.494979545</v>
      </c>
      <c r="AF261" s="32">
        <f t="shared" si="77"/>
        <v>77960120.468810186</v>
      </c>
      <c r="AG261" s="32">
        <f t="shared" si="77"/>
        <v>84574010.01055187</v>
      </c>
      <c r="AH261" s="32">
        <f t="shared" si="77"/>
        <v>5588675033.4896545</v>
      </c>
      <c r="AI261" s="32">
        <f t="shared" si="77"/>
        <v>634147581.28410351</v>
      </c>
      <c r="AJ261" s="32">
        <f t="shared" si="77"/>
        <v>36056412.250592262</v>
      </c>
      <c r="AK261" s="32">
        <f t="shared" si="77"/>
        <v>51395008.012279987</v>
      </c>
      <c r="AL261" s="32">
        <f t="shared" si="77"/>
        <v>216643118.06554043</v>
      </c>
    </row>
    <row r="262" spans="4:38">
      <c r="D262" s="32">
        <f t="shared" si="68"/>
        <v>15</v>
      </c>
      <c r="E262" s="32">
        <f t="shared" si="65"/>
        <v>1467082.1511508396</v>
      </c>
      <c r="F262" s="32">
        <f t="shared" si="75"/>
        <v>34257114.038039729</v>
      </c>
      <c r="G262" s="32">
        <f t="shared" si="75"/>
        <v>45087931.224149369</v>
      </c>
      <c r="H262" s="32">
        <f t="shared" si="75"/>
        <v>54149782.543823123</v>
      </c>
      <c r="I262" s="32">
        <f t="shared" si="75"/>
        <v>65425355.093167566</v>
      </c>
      <c r="J262" s="32">
        <f t="shared" si="75"/>
        <v>3786474635.7254405</v>
      </c>
      <c r="K262" s="32">
        <f t="shared" si="75"/>
        <v>549179531.86568797</v>
      </c>
      <c r="L262" s="32">
        <f t="shared" si="75"/>
        <v>30824458.433184355</v>
      </c>
      <c r="M262" s="32">
        <f t="shared" si="75"/>
        <v>44669811.682893544</v>
      </c>
      <c r="N262" s="32">
        <f t="shared" si="75"/>
        <v>149683667.63976547</v>
      </c>
      <c r="Q262" s="32">
        <f t="shared" si="66"/>
        <v>1023923.0422539902</v>
      </c>
      <c r="R262" s="32">
        <f t="shared" si="76"/>
        <v>31314884.688528292</v>
      </c>
      <c r="S262" s="32">
        <f t="shared" si="76"/>
        <v>35360467.106045097</v>
      </c>
      <c r="T262" s="32">
        <f t="shared" si="76"/>
        <v>35585537.993323699</v>
      </c>
      <c r="U262" s="32">
        <f t="shared" si="76"/>
        <v>51967855.485730678</v>
      </c>
      <c r="V262" s="32">
        <f t="shared" si="76"/>
        <v>2360347426.2663107</v>
      </c>
      <c r="W262" s="32">
        <f t="shared" si="76"/>
        <v>506884549.19750679</v>
      </c>
      <c r="X262" s="32">
        <f t="shared" si="76"/>
        <v>28018813.147345491</v>
      </c>
      <c r="Y262" s="32">
        <f t="shared" si="76"/>
        <v>41403088.857570447</v>
      </c>
      <c r="Z262" s="32">
        <f t="shared" si="76"/>
        <v>97302568.548974112</v>
      </c>
      <c r="AC262" s="32">
        <f t="shared" si="67"/>
        <v>1910241.2600476928</v>
      </c>
      <c r="AD262" s="32">
        <f t="shared" si="77"/>
        <v>37199343.387551181</v>
      </c>
      <c r="AE262" s="32">
        <f t="shared" si="77"/>
        <v>54815395.342253648</v>
      </c>
      <c r="AF262" s="32">
        <f t="shared" si="77"/>
        <v>72714027.094322667</v>
      </c>
      <c r="AG262" s="32">
        <f t="shared" si="77"/>
        <v>78882854.700604573</v>
      </c>
      <c r="AH262" s="32">
        <f t="shared" si="77"/>
        <v>5212601845.1845675</v>
      </c>
      <c r="AI262" s="32">
        <f t="shared" si="77"/>
        <v>591474514.53386927</v>
      </c>
      <c r="AJ262" s="32">
        <f t="shared" si="77"/>
        <v>33630103.719023228</v>
      </c>
      <c r="AK262" s="32">
        <f t="shared" si="77"/>
        <v>47936534.508216761</v>
      </c>
      <c r="AL262" s="32">
        <f t="shared" si="77"/>
        <v>202064766.73055685</v>
      </c>
    </row>
    <row r="263" spans="4:38">
      <c r="D263" s="32">
        <f t="shared" si="68"/>
        <v>16</v>
      </c>
      <c r="E263" s="32">
        <f t="shared" si="65"/>
        <v>1369312.8133167939</v>
      </c>
      <c r="F263" s="32">
        <f t="shared" si="75"/>
        <v>31974150.29740857</v>
      </c>
      <c r="G263" s="32">
        <f t="shared" si="75"/>
        <v>42083179.801992059</v>
      </c>
      <c r="H263" s="32">
        <f t="shared" si="75"/>
        <v>50541130.922634631</v>
      </c>
      <c r="I263" s="32">
        <f t="shared" si="75"/>
        <v>61065276.388646096</v>
      </c>
      <c r="J263" s="32">
        <f t="shared" si="75"/>
        <v>3534136266.2824702</v>
      </c>
      <c r="K263" s="32">
        <f t="shared" si="75"/>
        <v>512581091.11688548</v>
      </c>
      <c r="L263" s="32">
        <f t="shared" si="75"/>
        <v>28770253.842295259</v>
      </c>
      <c r="M263" s="32">
        <f t="shared" si="75"/>
        <v>41692924.597203009</v>
      </c>
      <c r="N263" s="32">
        <f t="shared" si="75"/>
        <v>139708443.64959466</v>
      </c>
      <c r="Q263" s="32">
        <f t="shared" si="66"/>
        <v>955686.7285917555</v>
      </c>
      <c r="R263" s="32">
        <f t="shared" si="76"/>
        <v>29227997.094711378</v>
      </c>
      <c r="S263" s="32">
        <f t="shared" si="76"/>
        <v>33003973.673316292</v>
      </c>
      <c r="T263" s="32">
        <f t="shared" si="76"/>
        <v>33214045.378989637</v>
      </c>
      <c r="U263" s="32">
        <f t="shared" si="76"/>
        <v>48504611.920597233</v>
      </c>
      <c r="V263" s="32">
        <f t="shared" si="76"/>
        <v>2203049074.0620208</v>
      </c>
      <c r="W263" s="32">
        <f t="shared" si="76"/>
        <v>473104732.09968853</v>
      </c>
      <c r="X263" s="32">
        <f t="shared" si="76"/>
        <v>26151582.463526625</v>
      </c>
      <c r="Y263" s="32">
        <f t="shared" si="76"/>
        <v>38643902.823773056</v>
      </c>
      <c r="Z263" s="32">
        <f t="shared" si="76"/>
        <v>90818127.518100321</v>
      </c>
      <c r="AC263" s="32">
        <f t="shared" si="67"/>
        <v>1782938.8980418348</v>
      </c>
      <c r="AD263" s="32">
        <f t="shared" si="77"/>
        <v>34720303.500105754</v>
      </c>
      <c r="AE263" s="32">
        <f t="shared" si="77"/>
        <v>51162385.930667832</v>
      </c>
      <c r="AF263" s="32">
        <f t="shared" si="77"/>
        <v>67868216.46627973</v>
      </c>
      <c r="AG263" s="32">
        <f t="shared" si="77"/>
        <v>73625940.856695086</v>
      </c>
      <c r="AH263" s="32">
        <f t="shared" si="77"/>
        <v>4865223458.5029192</v>
      </c>
      <c r="AI263" s="32">
        <f t="shared" si="77"/>
        <v>552057450.13408256</v>
      </c>
      <c r="AJ263" s="32">
        <f t="shared" si="77"/>
        <v>31388925.221063901</v>
      </c>
      <c r="AK263" s="32">
        <f t="shared" si="77"/>
        <v>44741946.370633058</v>
      </c>
      <c r="AL263" s="32">
        <f t="shared" si="77"/>
        <v>188598759.78108898</v>
      </c>
    </row>
    <row r="264" spans="4:38">
      <c r="D264" s="32">
        <f t="shared" si="68"/>
        <v>17</v>
      </c>
      <c r="E264" s="32">
        <f t="shared" si="65"/>
        <v>1276279.593874987</v>
      </c>
      <c r="F264" s="32">
        <f t="shared" si="75"/>
        <v>29801777.328898322</v>
      </c>
      <c r="G264" s="32">
        <f t="shared" si="75"/>
        <v>39223983.814594299</v>
      </c>
      <c r="H264" s="32">
        <f t="shared" si="75"/>
        <v>47107288.722200401</v>
      </c>
      <c r="I264" s="32">
        <f t="shared" si="75"/>
        <v>56916407.552183136</v>
      </c>
      <c r="J264" s="32">
        <f t="shared" si="75"/>
        <v>3294021610.5217509</v>
      </c>
      <c r="K264" s="32">
        <f t="shared" si="75"/>
        <v>477755543.09905261</v>
      </c>
      <c r="L264" s="32">
        <f t="shared" si="75"/>
        <v>26815558.528648544</v>
      </c>
      <c r="M264" s="32">
        <f t="shared" si="75"/>
        <v>38860243.148888171</v>
      </c>
      <c r="N264" s="32">
        <f t="shared" si="75"/>
        <v>130216437.02442989</v>
      </c>
      <c r="Q264" s="32">
        <f t="shared" si="66"/>
        <v>890755.90177553892</v>
      </c>
      <c r="R264" s="32">
        <f t="shared" si="76"/>
        <v>27242202.000184882</v>
      </c>
      <c r="S264" s="32">
        <f t="shared" si="76"/>
        <v>30761632.92010019</v>
      </c>
      <c r="T264" s="32">
        <f t="shared" si="76"/>
        <v>30957432.030861434</v>
      </c>
      <c r="U264" s="32">
        <f t="shared" si="76"/>
        <v>45209133.954669081</v>
      </c>
      <c r="V264" s="32">
        <f t="shared" si="76"/>
        <v>2053370530.2296391</v>
      </c>
      <c r="W264" s="32">
        <f t="shared" si="76"/>
        <v>440961268.654127</v>
      </c>
      <c r="X264" s="32">
        <f t="shared" si="76"/>
        <v>24374803.712594934</v>
      </c>
      <c r="Y264" s="32">
        <f t="shared" si="76"/>
        <v>36018376.606148914</v>
      </c>
      <c r="Z264" s="32">
        <f t="shared" si="76"/>
        <v>84647804.196419209</v>
      </c>
      <c r="AC264" s="32">
        <f t="shared" si="67"/>
        <v>1661803.2859744385</v>
      </c>
      <c r="AD264" s="32">
        <f t="shared" si="77"/>
        <v>32361352.657611765</v>
      </c>
      <c r="AE264" s="32">
        <f t="shared" si="77"/>
        <v>47686334.709088393</v>
      </c>
      <c r="AF264" s="32">
        <f t="shared" si="77"/>
        <v>63257145.413539447</v>
      </c>
      <c r="AG264" s="32">
        <f t="shared" si="77"/>
        <v>68623681.149697289</v>
      </c>
      <c r="AH264" s="32">
        <f t="shared" si="77"/>
        <v>4534672690.8138638</v>
      </c>
      <c r="AI264" s="32">
        <f t="shared" si="77"/>
        <v>514549817.54397839</v>
      </c>
      <c r="AJ264" s="32">
        <f t="shared" si="77"/>
        <v>29256313.344702158</v>
      </c>
      <c r="AK264" s="32">
        <f t="shared" si="77"/>
        <v>41702109.691627532</v>
      </c>
      <c r="AL264" s="32">
        <f t="shared" si="77"/>
        <v>175785069.8524406</v>
      </c>
    </row>
    <row r="265" spans="4:38">
      <c r="D265" s="32">
        <f t="shared" si="68"/>
        <v>18</v>
      </c>
      <c r="E265" s="32">
        <f t="shared" si="65"/>
        <v>1190396.1719466446</v>
      </c>
      <c r="F265" s="32">
        <f t="shared" si="75"/>
        <v>27796355.767012097</v>
      </c>
      <c r="G265" s="32">
        <f t="shared" si="75"/>
        <v>36584523.019462869</v>
      </c>
      <c r="H265" s="32">
        <f t="shared" si="75"/>
        <v>43937344.477502801</v>
      </c>
      <c r="I265" s="32">
        <f t="shared" si="75"/>
        <v>53086387.964070484</v>
      </c>
      <c r="J265" s="32">
        <f t="shared" si="75"/>
        <v>3072360268.3086519</v>
      </c>
      <c r="K265" s="32">
        <f t="shared" si="75"/>
        <v>445606411.29165375</v>
      </c>
      <c r="L265" s="32">
        <f t="shared" si="75"/>
        <v>25011085.638529081</v>
      </c>
      <c r="M265" s="32">
        <f t="shared" si="75"/>
        <v>36245259.19505018</v>
      </c>
      <c r="N265" s="32">
        <f t="shared" si="75"/>
        <v>121453910.96302046</v>
      </c>
      <c r="Q265" s="32">
        <f t="shared" si="66"/>
        <v>830815.14481719851</v>
      </c>
      <c r="R265" s="32">
        <f t="shared" si="76"/>
        <v>25409019.412398249</v>
      </c>
      <c r="S265" s="32">
        <f t="shared" si="76"/>
        <v>28691620.744115695</v>
      </c>
      <c r="T265" s="32">
        <f t="shared" si="76"/>
        <v>28874244.138738092</v>
      </c>
      <c r="U265" s="32">
        <f t="shared" si="76"/>
        <v>42166920.363636658</v>
      </c>
      <c r="V265" s="32">
        <f t="shared" si="76"/>
        <v>1915195095.5762415</v>
      </c>
      <c r="W265" s="32">
        <f t="shared" si="76"/>
        <v>411288097.60945284</v>
      </c>
      <c r="X265" s="32">
        <f t="shared" si="76"/>
        <v>22734574.125194371</v>
      </c>
      <c r="Y265" s="32">
        <f t="shared" si="76"/>
        <v>33594627.570212476</v>
      </c>
      <c r="Z265" s="32">
        <f t="shared" si="76"/>
        <v>78951683.128592342</v>
      </c>
      <c r="AC265" s="32">
        <f t="shared" si="67"/>
        <v>1549977.199076093</v>
      </c>
      <c r="AD265" s="32">
        <f t="shared" si="77"/>
        <v>30183692.121625945</v>
      </c>
      <c r="AE265" s="32">
        <f t="shared" si="77"/>
        <v>44477425.294810027</v>
      </c>
      <c r="AF265" s="32">
        <f t="shared" si="77"/>
        <v>59000444.816267587</v>
      </c>
      <c r="AG265" s="32">
        <f t="shared" si="77"/>
        <v>64005855.564504392</v>
      </c>
      <c r="AH265" s="32">
        <f t="shared" si="77"/>
        <v>4229525441.0410614</v>
      </c>
      <c r="AI265" s="32">
        <f t="shared" si="77"/>
        <v>479924724.97385472</v>
      </c>
      <c r="AJ265" s="32">
        <f t="shared" si="77"/>
        <v>27287597.151863787</v>
      </c>
      <c r="AK265" s="32">
        <f t="shared" si="77"/>
        <v>38895890.819887973</v>
      </c>
      <c r="AL265" s="32">
        <f t="shared" si="77"/>
        <v>163956138.79744861</v>
      </c>
    </row>
    <row r="266" spans="4:38">
      <c r="D266" s="32">
        <f t="shared" si="68"/>
        <v>19</v>
      </c>
      <c r="E266" s="32">
        <f t="shared" si="65"/>
        <v>1110292.0179567842</v>
      </c>
      <c r="F266" s="32">
        <f t="shared" si="75"/>
        <v>25925883.049449064</v>
      </c>
      <c r="G266" s="32">
        <f t="shared" si="75"/>
        <v>34122676.841980368</v>
      </c>
      <c r="H266" s="32">
        <f t="shared" si="75"/>
        <v>40980712.147128358</v>
      </c>
      <c r="I266" s="32">
        <f t="shared" si="75"/>
        <v>49514098.085747555</v>
      </c>
      <c r="J266" s="32">
        <f t="shared" si="75"/>
        <v>2865614962.9684434</v>
      </c>
      <c r="K266" s="32">
        <f t="shared" si="75"/>
        <v>415620659.12764603</v>
      </c>
      <c r="L266" s="32">
        <f t="shared" si="75"/>
        <v>23328039.353050843</v>
      </c>
      <c r="M266" s="32">
        <f t="shared" si="75"/>
        <v>33806242.763054445</v>
      </c>
      <c r="N266" s="32">
        <f t="shared" si="75"/>
        <v>113281032.87778364</v>
      </c>
      <c r="Q266" s="32">
        <f t="shared" si="66"/>
        <v>774907.92177168641</v>
      </c>
      <c r="R266" s="32">
        <f t="shared" si="76"/>
        <v>23699195.362465631</v>
      </c>
      <c r="S266" s="32">
        <f t="shared" si="76"/>
        <v>26760903.844592333</v>
      </c>
      <c r="T266" s="32">
        <f t="shared" si="76"/>
        <v>26931238.143475223</v>
      </c>
      <c r="U266" s="32">
        <f t="shared" si="76"/>
        <v>39329423.434724905</v>
      </c>
      <c r="V266" s="32">
        <f t="shared" si="76"/>
        <v>1786317763.4139705</v>
      </c>
      <c r="W266" s="32">
        <f t="shared" si="76"/>
        <v>383611693.83605349</v>
      </c>
      <c r="X266" s="32">
        <f t="shared" si="76"/>
        <v>21204718.880750518</v>
      </c>
      <c r="Y266" s="32">
        <f t="shared" si="76"/>
        <v>31333977.474441741</v>
      </c>
      <c r="Z266" s="32">
        <f t="shared" si="76"/>
        <v>73638865.486756995</v>
      </c>
      <c r="AC266" s="32">
        <f t="shared" si="67"/>
        <v>1445676.1141418845</v>
      </c>
      <c r="AD266" s="32">
        <f t="shared" si="77"/>
        <v>28152570.736432493</v>
      </c>
      <c r="AE266" s="32">
        <f t="shared" si="77"/>
        <v>41484449.839368403</v>
      </c>
      <c r="AF266" s="32">
        <f t="shared" si="77"/>
        <v>55030186.150781572</v>
      </c>
      <c r="AG266" s="32">
        <f t="shared" si="77"/>
        <v>59698772.73677028</v>
      </c>
      <c r="AH266" s="32">
        <f t="shared" si="77"/>
        <v>3944912162.5229163</v>
      </c>
      <c r="AI266" s="32">
        <f t="shared" si="77"/>
        <v>447629624.41923857</v>
      </c>
      <c r="AJ266" s="32">
        <f t="shared" si="77"/>
        <v>25451359.825351167</v>
      </c>
      <c r="AK266" s="32">
        <f t="shared" si="77"/>
        <v>36278508.051667228</v>
      </c>
      <c r="AL266" s="32">
        <f t="shared" si="77"/>
        <v>152923200.26881027</v>
      </c>
    </row>
    <row r="267" spans="4:38">
      <c r="D267" s="32">
        <f t="shared" si="68"/>
        <v>20</v>
      </c>
      <c r="E267" s="32">
        <f t="shared" si="65"/>
        <v>1034857.0696909</v>
      </c>
      <c r="F267" s="32">
        <f t="shared" si="75"/>
        <v>24164438.659187153</v>
      </c>
      <c r="G267" s="32">
        <f t="shared" si="75"/>
        <v>31804329.667869218</v>
      </c>
      <c r="H267" s="32">
        <f t="shared" si="75"/>
        <v>38196419.500940897</v>
      </c>
      <c r="I267" s="32">
        <f t="shared" si="75"/>
        <v>46150034.067342915</v>
      </c>
      <c r="J267" s="32">
        <f t="shared" si="75"/>
        <v>2670920672.650775</v>
      </c>
      <c r="K267" s="32">
        <f t="shared" si="75"/>
        <v>387382751.97127223</v>
      </c>
      <c r="L267" s="32">
        <f t="shared" si="75"/>
        <v>21743096.461197689</v>
      </c>
      <c r="M267" s="32">
        <f t="shared" si="75"/>
        <v>31509394.60720811</v>
      </c>
      <c r="N267" s="32">
        <f t="shared" si="75"/>
        <v>105584545.18226087</v>
      </c>
      <c r="Q267" s="32">
        <f t="shared" si="66"/>
        <v>722259.48510432825</v>
      </c>
      <c r="R267" s="32">
        <f t="shared" si="76"/>
        <v>22089035.560181741</v>
      </c>
      <c r="S267" s="32">
        <f t="shared" si="76"/>
        <v>24942726.856541883</v>
      </c>
      <c r="T267" s="32">
        <f t="shared" si="76"/>
        <v>25101488.381040804</v>
      </c>
      <c r="U267" s="32">
        <f t="shared" si="76"/>
        <v>36657321.884733386</v>
      </c>
      <c r="V267" s="32">
        <f t="shared" si="76"/>
        <v>1664952585.7037511</v>
      </c>
      <c r="W267" s="32">
        <f t="shared" si="76"/>
        <v>357548525.03838569</v>
      </c>
      <c r="X267" s="32">
        <f t="shared" si="76"/>
        <v>19764037.649243824</v>
      </c>
      <c r="Y267" s="32">
        <f t="shared" si="76"/>
        <v>29205098.826733679</v>
      </c>
      <c r="Z267" s="32">
        <f t="shared" si="76"/>
        <v>68635727.646880955</v>
      </c>
      <c r="AC267" s="32">
        <f t="shared" si="67"/>
        <v>1347454.6542774742</v>
      </c>
      <c r="AD267" s="32">
        <f t="shared" si="77"/>
        <v>26239841.758192562</v>
      </c>
      <c r="AE267" s="32">
        <f t="shared" si="77"/>
        <v>38665932.479196563</v>
      </c>
      <c r="AF267" s="32">
        <f t="shared" si="77"/>
        <v>51291350.620841049</v>
      </c>
      <c r="AG267" s="32">
        <f t="shared" si="77"/>
        <v>55642746.24995254</v>
      </c>
      <c r="AH267" s="32">
        <f t="shared" si="77"/>
        <v>3676888759.5977979</v>
      </c>
      <c r="AI267" s="32">
        <f t="shared" si="77"/>
        <v>417216978.90415865</v>
      </c>
      <c r="AJ267" s="32">
        <f t="shared" si="77"/>
        <v>23722155.27315155</v>
      </c>
      <c r="AK267" s="32">
        <f t="shared" si="77"/>
        <v>33813690.387682632</v>
      </c>
      <c r="AL267" s="32">
        <f t="shared" si="77"/>
        <v>142533362.71764079</v>
      </c>
    </row>
    <row r="268" spans="4:38">
      <c r="D268" s="32">
        <f t="shared" si="68"/>
        <v>25</v>
      </c>
      <c r="E268" s="32">
        <f t="shared" si="65"/>
        <v>730480.87735539128</v>
      </c>
      <c r="F268" s="32">
        <f t="shared" si="75"/>
        <v>17057099.834894024</v>
      </c>
      <c r="G268" s="32">
        <f t="shared" si="75"/>
        <v>22449916.341031015</v>
      </c>
      <c r="H268" s="32">
        <f t="shared" si="75"/>
        <v>26961939.81379072</v>
      </c>
      <c r="I268" s="32">
        <f t="shared" si="75"/>
        <v>32576206.282828175</v>
      </c>
      <c r="J268" s="32">
        <f t="shared" si="75"/>
        <v>1885339080.5817738</v>
      </c>
      <c r="K268" s="32">
        <f t="shared" si="75"/>
        <v>273444228.019665</v>
      </c>
      <c r="L268" s="32">
        <f t="shared" si="75"/>
        <v>15347932.235842612</v>
      </c>
      <c r="M268" s="32">
        <f t="shared" si="75"/>
        <v>22241728.72924909</v>
      </c>
      <c r="N268" s="32">
        <f t="shared" si="75"/>
        <v>74529607.4780114</v>
      </c>
      <c r="Q268" s="32">
        <f t="shared" si="66"/>
        <v>509825.7119844096</v>
      </c>
      <c r="R268" s="32">
        <f t="shared" si="76"/>
        <v>15592122.379523888</v>
      </c>
      <c r="S268" s="32">
        <f t="shared" si="76"/>
        <v>17606474.876037475</v>
      </c>
      <c r="T268" s="32">
        <f t="shared" si="76"/>
        <v>17718540.842539392</v>
      </c>
      <c r="U268" s="32">
        <f t="shared" si="76"/>
        <v>25875527.583589062</v>
      </c>
      <c r="V268" s="32">
        <f t="shared" si="76"/>
        <v>1175250245.8366289</v>
      </c>
      <c r="W268" s="32">
        <f t="shared" si="76"/>
        <v>252384960.12321603</v>
      </c>
      <c r="X268" s="32">
        <f t="shared" si="76"/>
        <v>13950961.910534039</v>
      </c>
      <c r="Y268" s="32">
        <f t="shared" si="76"/>
        <v>20615181.399471402</v>
      </c>
      <c r="Z268" s="32">
        <f t="shared" si="76"/>
        <v>48448320.07998424</v>
      </c>
      <c r="AC268" s="32">
        <f t="shared" si="67"/>
        <v>951136.04272637458</v>
      </c>
      <c r="AD268" s="32">
        <f t="shared" si="77"/>
        <v>18522077.290264159</v>
      </c>
      <c r="AE268" s="32">
        <f t="shared" si="77"/>
        <v>27293357.806024555</v>
      </c>
      <c r="AF268" s="32">
        <f t="shared" si="77"/>
        <v>36205338.7850421</v>
      </c>
      <c r="AG268" s="32">
        <f t="shared" si="77"/>
        <v>39276884.982067347</v>
      </c>
      <c r="AH268" s="32">
        <f t="shared" si="77"/>
        <v>2595427915.3269176</v>
      </c>
      <c r="AI268" s="32">
        <f t="shared" si="77"/>
        <v>294503495.91611397</v>
      </c>
      <c r="AJ268" s="32">
        <f t="shared" si="77"/>
        <v>16744902.56115119</v>
      </c>
      <c r="AK268" s="32">
        <f t="shared" si="77"/>
        <v>23868276.059026834</v>
      </c>
      <c r="AL268" s="32">
        <f t="shared" si="77"/>
        <v>100610894.87603857</v>
      </c>
    </row>
    <row r="269" spans="4:38">
      <c r="D269" s="32">
        <f t="shared" si="68"/>
        <v>30</v>
      </c>
      <c r="E269" s="32">
        <f t="shared" si="65"/>
        <v>515988.32407755824</v>
      </c>
      <c r="F269" s="32">
        <f t="shared" si="75"/>
        <v>12048589.676015023</v>
      </c>
      <c r="G269" s="32">
        <f t="shared" si="75"/>
        <v>15857902.742680863</v>
      </c>
      <c r="H269" s="32">
        <f t="shared" si="75"/>
        <v>19045051.786659464</v>
      </c>
      <c r="I269" s="32">
        <f t="shared" si="75"/>
        <v>23010790.023054224</v>
      </c>
      <c r="J269" s="32">
        <f t="shared" si="75"/>
        <v>1331743215.5503559</v>
      </c>
      <c r="K269" s="32">
        <f t="shared" si="75"/>
        <v>193152255.340839</v>
      </c>
      <c r="L269" s="32">
        <f t="shared" si="75"/>
        <v>10841288.359387761</v>
      </c>
      <c r="M269" s="32">
        <f t="shared" si="75"/>
        <v>15710845.673526673</v>
      </c>
      <c r="N269" s="32">
        <f t="shared" si="75"/>
        <v>52645330.560826801</v>
      </c>
      <c r="Q269" s="32">
        <f t="shared" si="66"/>
        <v>360124.57389832294</v>
      </c>
      <c r="R269" s="32">
        <f t="shared" si="76"/>
        <v>11013776.465374218</v>
      </c>
      <c r="S269" s="32">
        <f t="shared" si="76"/>
        <v>12436650.630869742</v>
      </c>
      <c r="T269" s="32">
        <f t="shared" si="76"/>
        <v>12515810.444677332</v>
      </c>
      <c r="U269" s="32">
        <f t="shared" si="76"/>
        <v>18277644.94098185</v>
      </c>
      <c r="V269" s="32">
        <f t="shared" si="76"/>
        <v>830159178.04231453</v>
      </c>
      <c r="W269" s="32">
        <f t="shared" si="76"/>
        <v>178276662.17332295</v>
      </c>
      <c r="X269" s="32">
        <f t="shared" si="76"/>
        <v>9854513.209911311</v>
      </c>
      <c r="Y269" s="32">
        <f t="shared" si="76"/>
        <v>14561904.672136856</v>
      </c>
      <c r="Z269" s="32">
        <f t="shared" si="76"/>
        <v>34222343.469070524</v>
      </c>
      <c r="AC269" s="32">
        <f t="shared" si="67"/>
        <v>671852.07425679464</v>
      </c>
      <c r="AD269" s="32">
        <f t="shared" si="77"/>
        <v>13083402.886655824</v>
      </c>
      <c r="AE269" s="32">
        <f t="shared" si="77"/>
        <v>19279154.854491983</v>
      </c>
      <c r="AF269" s="32">
        <f t="shared" si="77"/>
        <v>25574293.128641631</v>
      </c>
      <c r="AG269" s="32">
        <f t="shared" si="77"/>
        <v>27743935.105126638</v>
      </c>
      <c r="AH269" s="32">
        <f t="shared" si="77"/>
        <v>1833327253.0583968</v>
      </c>
      <c r="AI269" s="32">
        <f t="shared" si="77"/>
        <v>208027848.50835505</v>
      </c>
      <c r="AJ269" s="32">
        <f t="shared" si="77"/>
        <v>11828063.508864209</v>
      </c>
      <c r="AK269" s="32">
        <f t="shared" si="77"/>
        <v>16859786.674916528</v>
      </c>
      <c r="AL269" s="32">
        <f t="shared" si="77"/>
        <v>71068317.652583078</v>
      </c>
    </row>
    <row r="270" spans="4:38">
      <c r="D270" s="32">
        <f t="shared" si="68"/>
        <v>40</v>
      </c>
      <c r="E270" s="32">
        <f t="shared" si="65"/>
        <v>256738.94345223598</v>
      </c>
      <c r="F270" s="32">
        <f t="shared" si="75"/>
        <v>5994984.8459064253</v>
      </c>
      <c r="G270" s="32">
        <f t="shared" si="75"/>
        <v>7890374.6568347476</v>
      </c>
      <c r="H270" s="32">
        <f t="shared" si="75"/>
        <v>9476195.9632348437</v>
      </c>
      <c r="I270" s="32">
        <f t="shared" si="75"/>
        <v>11449417.831462786</v>
      </c>
      <c r="J270" s="32">
        <f t="shared" si="75"/>
        <v>662631943.70012355</v>
      </c>
      <c r="K270" s="32">
        <f t="shared" si="75"/>
        <v>96106255.989950791</v>
      </c>
      <c r="L270" s="32">
        <f t="shared" si="75"/>
        <v>5394271.1281813188</v>
      </c>
      <c r="M270" s="32">
        <f t="shared" si="75"/>
        <v>7817203.8605200714</v>
      </c>
      <c r="N270" s="32">
        <f t="shared" si="75"/>
        <v>26194597.658858601</v>
      </c>
      <c r="Q270" s="32">
        <f t="shared" si="66"/>
        <v>179186.23019063653</v>
      </c>
      <c r="R270" s="32">
        <f t="shared" si="76"/>
        <v>5480095.5781205865</v>
      </c>
      <c r="S270" s="32">
        <f t="shared" si="76"/>
        <v>6188071.3071603263</v>
      </c>
      <c r="T270" s="32">
        <f t="shared" si="76"/>
        <v>6227458.6460059658</v>
      </c>
      <c r="U270" s="32">
        <f t="shared" si="76"/>
        <v>9094359.3720493633</v>
      </c>
      <c r="V270" s="32">
        <f t="shared" si="76"/>
        <v>413060102.95636892</v>
      </c>
      <c r="W270" s="32">
        <f t="shared" si="76"/>
        <v>88704646.506090999</v>
      </c>
      <c r="X270" s="32">
        <f t="shared" si="76"/>
        <v>4903284.0312263388</v>
      </c>
      <c r="Y270" s="32">
        <f t="shared" si="76"/>
        <v>7245528.3302392028</v>
      </c>
      <c r="Z270" s="32">
        <f t="shared" si="76"/>
        <v>17027920.777889617</v>
      </c>
      <c r="AC270" s="32">
        <f t="shared" si="67"/>
        <v>334291.6567138359</v>
      </c>
      <c r="AD270" s="32">
        <f t="shared" si="77"/>
        <v>6509874.1136922622</v>
      </c>
      <c r="AE270" s="32">
        <f t="shared" si="77"/>
        <v>9592678.0065091662</v>
      </c>
      <c r="AF270" s="32">
        <f t="shared" si="77"/>
        <v>12724933.28046374</v>
      </c>
      <c r="AG270" s="32">
        <f t="shared" si="77"/>
        <v>13804476.29087623</v>
      </c>
      <c r="AH270" s="32">
        <f t="shared" si="77"/>
        <v>912203784.44387805</v>
      </c>
      <c r="AI270" s="32">
        <f t="shared" si="77"/>
        <v>103507865.4738106</v>
      </c>
      <c r="AJ270" s="32">
        <f t="shared" si="77"/>
        <v>5885258.2251362987</v>
      </c>
      <c r="AK270" s="32">
        <f t="shared" si="77"/>
        <v>8388879.3908009604</v>
      </c>
      <c r="AL270" s="32">
        <f t="shared" si="77"/>
        <v>35361274.539827593</v>
      </c>
    </row>
    <row r="271" spans="4:38">
      <c r="D271" s="32">
        <f t="shared" si="68"/>
        <v>50</v>
      </c>
      <c r="E271" s="32">
        <f t="shared" si="65"/>
        <v>127923.02118031796</v>
      </c>
      <c r="F271" s="32">
        <f t="shared" si="75"/>
        <v>2987067.5757503351</v>
      </c>
      <c r="G271" s="32">
        <f t="shared" si="75"/>
        <v>3931466.5347397849</v>
      </c>
      <c r="H271" s="32">
        <f t="shared" si="75"/>
        <v>4721619.558815619</v>
      </c>
      <c r="I271" s="32">
        <f t="shared" si="75"/>
        <v>5704799.2021086141</v>
      </c>
      <c r="J271" s="32">
        <f t="shared" si="75"/>
        <v>330163702.58794081</v>
      </c>
      <c r="K271" s="32">
        <f t="shared" si="75"/>
        <v>47886006.132337168</v>
      </c>
      <c r="L271" s="32">
        <f t="shared" si="75"/>
        <v>2687755.3148110337</v>
      </c>
      <c r="M271" s="32">
        <f t="shared" si="75"/>
        <v>3895008.3753313171</v>
      </c>
      <c r="N271" s="32">
        <f t="shared" si="75"/>
        <v>13051748.309260614</v>
      </c>
      <c r="Q271" s="32">
        <f t="shared" si="66"/>
        <v>89281.523136604228</v>
      </c>
      <c r="R271" s="32">
        <f t="shared" si="76"/>
        <v>2730518.2972387951</v>
      </c>
      <c r="S271" s="32">
        <f t="shared" si="76"/>
        <v>3083275.0429171184</v>
      </c>
      <c r="T271" s="32">
        <f t="shared" si="76"/>
        <v>3102900.2205922934</v>
      </c>
      <c r="U271" s="32">
        <f t="shared" si="76"/>
        <v>4531365.2495751195</v>
      </c>
      <c r="V271" s="32">
        <f t="shared" si="76"/>
        <v>205811769.68605196</v>
      </c>
      <c r="W271" s="32">
        <f t="shared" si="76"/>
        <v>44198072.256624267</v>
      </c>
      <c r="X271" s="32">
        <f t="shared" si="76"/>
        <v>2443115.5575600276</v>
      </c>
      <c r="Y271" s="32">
        <f t="shared" si="76"/>
        <v>3610164.7127959742</v>
      </c>
      <c r="Z271" s="32">
        <f t="shared" si="76"/>
        <v>8484350.0601691771</v>
      </c>
      <c r="AC271" s="32">
        <f t="shared" si="67"/>
        <v>166564.519224032</v>
      </c>
      <c r="AD271" s="32">
        <f t="shared" si="77"/>
        <v>3243616.8542618752</v>
      </c>
      <c r="AE271" s="32">
        <f t="shared" si="77"/>
        <v>4779658.0265624505</v>
      </c>
      <c r="AF271" s="32">
        <f t="shared" si="77"/>
        <v>6340338.8970389534</v>
      </c>
      <c r="AG271" s="32">
        <f t="shared" si="77"/>
        <v>6878233.1546421172</v>
      </c>
      <c r="AH271" s="32">
        <f t="shared" si="77"/>
        <v>454515635.48982954</v>
      </c>
      <c r="AI271" s="32">
        <f t="shared" si="77"/>
        <v>51573940.008050062</v>
      </c>
      <c r="AJ271" s="32">
        <f t="shared" si="77"/>
        <v>2932395.0720620393</v>
      </c>
      <c r="AK271" s="32">
        <f t="shared" si="77"/>
        <v>4179852.0378666711</v>
      </c>
      <c r="AL271" s="32">
        <f t="shared" si="77"/>
        <v>17619146.558352049</v>
      </c>
    </row>
    <row r="272" spans="4:38">
      <c r="D272" s="32">
        <f t="shared" si="68"/>
        <v>60</v>
      </c>
      <c r="E272" s="32">
        <f t="shared" ref="E272:N287" si="78">E168*2220*$AP168</f>
        <v>63783.477313017836</v>
      </c>
      <c r="F272" s="32">
        <f t="shared" si="78"/>
        <v>1489376.6203485872</v>
      </c>
      <c r="G272" s="32">
        <f t="shared" si="78"/>
        <v>1960261.7590776994</v>
      </c>
      <c r="H272" s="32">
        <f t="shared" si="78"/>
        <v>2354238.597804111</v>
      </c>
      <c r="I272" s="32">
        <f t="shared" si="78"/>
        <v>2844460.1067552161</v>
      </c>
      <c r="J272" s="32">
        <f t="shared" si="78"/>
        <v>164622355.22029704</v>
      </c>
      <c r="K272" s="32">
        <f t="shared" si="78"/>
        <v>23876359.060091499</v>
      </c>
      <c r="L272" s="32">
        <f t="shared" si="78"/>
        <v>1340137.0493239202</v>
      </c>
      <c r="M272" s="32">
        <f t="shared" si="78"/>
        <v>1942083.4189943573</v>
      </c>
      <c r="N272" s="32">
        <f t="shared" si="78"/>
        <v>6507709.7499556886</v>
      </c>
      <c r="Q272" s="32">
        <f t="shared" ref="Q272:Z287" si="79">Q168*$AP168*2220</f>
        <v>44516.506512366883</v>
      </c>
      <c r="R272" s="32">
        <f t="shared" si="79"/>
        <v>1361459.0263562903</v>
      </c>
      <c r="S272" s="32">
        <f t="shared" si="79"/>
        <v>1537346.4598876766</v>
      </c>
      <c r="T272" s="32">
        <f t="shared" si="79"/>
        <v>1547131.735934621</v>
      </c>
      <c r="U272" s="32">
        <f t="shared" si="79"/>
        <v>2259376.2242830866</v>
      </c>
      <c r="V272" s="32">
        <f t="shared" si="79"/>
        <v>102619452.08453307</v>
      </c>
      <c r="W272" s="32">
        <f t="shared" si="79"/>
        <v>22037524.700778887</v>
      </c>
      <c r="X272" s="32">
        <f t="shared" si="79"/>
        <v>1218157.6412196772</v>
      </c>
      <c r="Y272" s="32">
        <f t="shared" si="79"/>
        <v>1800058.0109056116</v>
      </c>
      <c r="Z272" s="32">
        <f t="shared" si="79"/>
        <v>4230367.1738309795</v>
      </c>
      <c r="AC272" s="32">
        <f t="shared" ref="AC272:AL287" si="80">AC168*$AP168*2220</f>
        <v>83050.448113668943</v>
      </c>
      <c r="AD272" s="32">
        <f t="shared" si="80"/>
        <v>1617294.2143408838</v>
      </c>
      <c r="AE272" s="32">
        <f t="shared" si="80"/>
        <v>2383177.0582677214</v>
      </c>
      <c r="AF272" s="32">
        <f t="shared" si="80"/>
        <v>3161345.4596736054</v>
      </c>
      <c r="AG272" s="32">
        <f t="shared" si="80"/>
        <v>3429543.9892273513</v>
      </c>
      <c r="AH272" s="32">
        <f t="shared" si="80"/>
        <v>226625258.35606101</v>
      </c>
      <c r="AI272" s="32">
        <f t="shared" si="80"/>
        <v>25715193.419404104</v>
      </c>
      <c r="AJ272" s="32">
        <f t="shared" si="80"/>
        <v>1462116.4574281634</v>
      </c>
      <c r="AK272" s="32">
        <f t="shared" si="80"/>
        <v>2084108.8270831087</v>
      </c>
      <c r="AL272" s="32">
        <f t="shared" si="80"/>
        <v>8785052.3260803968</v>
      </c>
    </row>
    <row r="273" spans="4:38">
      <c r="D273" s="32">
        <f t="shared" si="68"/>
        <v>75</v>
      </c>
      <c r="E273" s="32">
        <f t="shared" si="78"/>
        <v>22467.970020260858</v>
      </c>
      <c r="F273" s="32">
        <f t="shared" si="78"/>
        <v>524638.52183298615</v>
      </c>
      <c r="G273" s="32">
        <f t="shared" si="78"/>
        <v>690509.58477349463</v>
      </c>
      <c r="H273" s="32">
        <f t="shared" si="78"/>
        <v>829289.40948799858</v>
      </c>
      <c r="I273" s="32">
        <f t="shared" si="78"/>
        <v>1001971.7816381998</v>
      </c>
      <c r="J273" s="32">
        <f t="shared" si="78"/>
        <v>57988844.408761621</v>
      </c>
      <c r="K273" s="32">
        <f t="shared" si="78"/>
        <v>8410537.3703987803</v>
      </c>
      <c r="L273" s="32">
        <f t="shared" si="78"/>
        <v>472068.32107137836</v>
      </c>
      <c r="M273" s="32">
        <f t="shared" si="78"/>
        <v>684106.196039979</v>
      </c>
      <c r="N273" s="32">
        <f t="shared" si="78"/>
        <v>2292365.2601286136</v>
      </c>
      <c r="Q273" s="32">
        <f t="shared" si="79"/>
        <v>15681.107018015655</v>
      </c>
      <c r="R273" s="32">
        <f t="shared" si="79"/>
        <v>479579.06775558606</v>
      </c>
      <c r="S273" s="32">
        <f t="shared" si="79"/>
        <v>541536.07841102837</v>
      </c>
      <c r="T273" s="32">
        <f t="shared" si="79"/>
        <v>544982.97873889515</v>
      </c>
      <c r="U273" s="32">
        <f t="shared" si="79"/>
        <v>795873.78127034148</v>
      </c>
      <c r="V273" s="32">
        <f t="shared" si="79"/>
        <v>36148088.346075699</v>
      </c>
      <c r="W273" s="32">
        <f t="shared" si="79"/>
        <v>7762801.0443513896</v>
      </c>
      <c r="X273" s="32">
        <f t="shared" si="79"/>
        <v>429100.6153295663</v>
      </c>
      <c r="Y273" s="32">
        <f t="shared" si="79"/>
        <v>634077.2113329632</v>
      </c>
      <c r="Z273" s="32">
        <f t="shared" si="79"/>
        <v>1490162.7637810116</v>
      </c>
      <c r="AC273" s="32">
        <f t="shared" si="80"/>
        <v>29254.833022506104</v>
      </c>
      <c r="AD273" s="32">
        <f t="shared" si="80"/>
        <v>569697.97591038642</v>
      </c>
      <c r="AE273" s="32">
        <f t="shared" si="80"/>
        <v>839483.09113596054</v>
      </c>
      <c r="AF273" s="32">
        <f t="shared" si="80"/>
        <v>1113595.8402371036</v>
      </c>
      <c r="AG273" s="32">
        <f t="shared" si="80"/>
        <v>1208069.7820060602</v>
      </c>
      <c r="AH273" s="32">
        <f t="shared" si="80"/>
        <v>79829600.471447513</v>
      </c>
      <c r="AI273" s="32">
        <f t="shared" si="80"/>
        <v>9058273.6964461729</v>
      </c>
      <c r="AJ273" s="32">
        <f t="shared" si="80"/>
        <v>515036.02681319055</v>
      </c>
      <c r="AK273" s="32">
        <f t="shared" si="80"/>
        <v>734135.18074699654</v>
      </c>
      <c r="AL273" s="32">
        <f t="shared" si="80"/>
        <v>3094567.7564762156</v>
      </c>
    </row>
    <row r="274" spans="4:38">
      <c r="D274" s="32">
        <f t="shared" si="68"/>
        <v>100</v>
      </c>
      <c r="E274" s="32">
        <f t="shared" si="78"/>
        <v>3931.5366508986908</v>
      </c>
      <c r="F274" s="32">
        <f t="shared" si="78"/>
        <v>91803.379441920348</v>
      </c>
      <c r="G274" s="32">
        <f t="shared" si="78"/>
        <v>120828.17174340843</v>
      </c>
      <c r="H274" s="32">
        <f t="shared" si="78"/>
        <v>145112.42914531648</v>
      </c>
      <c r="I274" s="32">
        <f t="shared" si="78"/>
        <v>175329.09199738677</v>
      </c>
      <c r="J274" s="32">
        <f t="shared" si="78"/>
        <v>10147123.524320109</v>
      </c>
      <c r="K274" s="32">
        <f t="shared" si="78"/>
        <v>1471709.9896278037</v>
      </c>
      <c r="L274" s="32">
        <f t="shared" si="78"/>
        <v>82604.432191546381</v>
      </c>
      <c r="M274" s="32">
        <f t="shared" si="78"/>
        <v>119707.68077457297</v>
      </c>
      <c r="N274" s="32">
        <f t="shared" si="78"/>
        <v>401127.3839744032</v>
      </c>
      <c r="Q274" s="32">
        <f t="shared" si="79"/>
        <v>2743.9437969873816</v>
      </c>
      <c r="R274" s="32">
        <f t="shared" si="79"/>
        <v>83918.693152280714</v>
      </c>
      <c r="S274" s="32">
        <f t="shared" si="79"/>
        <v>94760.182523698531</v>
      </c>
      <c r="T274" s="32">
        <f t="shared" si="79"/>
        <v>95363.335143128876</v>
      </c>
      <c r="U274" s="32">
        <f t="shared" si="79"/>
        <v>139265.22679761649</v>
      </c>
      <c r="V274" s="32">
        <f t="shared" si="79"/>
        <v>6325339.3192337221</v>
      </c>
      <c r="W274" s="32">
        <f t="shared" si="79"/>
        <v>1358366.4564257676</v>
      </c>
      <c r="X274" s="32">
        <f t="shared" si="79"/>
        <v>75085.768521591788</v>
      </c>
      <c r="Y274" s="32">
        <f t="shared" si="79"/>
        <v>110953.40583093038</v>
      </c>
      <c r="Z274" s="32">
        <f t="shared" si="79"/>
        <v>260754.73290762011</v>
      </c>
      <c r="AC274" s="32">
        <f t="shared" si="80"/>
        <v>5119.1295048100083</v>
      </c>
      <c r="AD274" s="32">
        <f t="shared" si="80"/>
        <v>99688.065731559996</v>
      </c>
      <c r="AE274" s="32">
        <f t="shared" si="80"/>
        <v>146896.16096311831</v>
      </c>
      <c r="AF274" s="32">
        <f t="shared" si="80"/>
        <v>194861.52314750443</v>
      </c>
      <c r="AG274" s="32">
        <f t="shared" si="80"/>
        <v>211392.95719715732</v>
      </c>
      <c r="AH274" s="32">
        <f t="shared" si="80"/>
        <v>13968907.729406497</v>
      </c>
      <c r="AI274" s="32">
        <f t="shared" si="80"/>
        <v>1585053.5228298395</v>
      </c>
      <c r="AJ274" s="32">
        <f t="shared" si="80"/>
        <v>90123.095861500988</v>
      </c>
      <c r="AK274" s="32">
        <f t="shared" si="80"/>
        <v>128461.95571821588</v>
      </c>
      <c r="AL274" s="32">
        <f t="shared" si="80"/>
        <v>541500.03504118638</v>
      </c>
    </row>
    <row r="275" spans="4:38">
      <c r="D275" s="32">
        <f t="shared" si="68"/>
        <v>125</v>
      </c>
      <c r="E275" s="32">
        <f t="shared" si="78"/>
        <v>690.83677136301685</v>
      </c>
      <c r="F275" s="32">
        <f t="shared" si="78"/>
        <v>16131.389806419096</v>
      </c>
      <c r="G275" s="32">
        <f t="shared" si="78"/>
        <v>21231.53145166071</v>
      </c>
      <c r="H275" s="32">
        <f t="shared" si="78"/>
        <v>25498.681797225407</v>
      </c>
      <c r="I275" s="32">
        <f t="shared" si="78"/>
        <v>30808.25504037891</v>
      </c>
      <c r="J275" s="32">
        <f t="shared" si="78"/>
        <v>1783019.3831617055</v>
      </c>
      <c r="K275" s="32">
        <f t="shared" si="78"/>
        <v>258604.0695779259</v>
      </c>
      <c r="L275" s="32">
        <f t="shared" si="78"/>
        <v>14514.980859313286</v>
      </c>
      <c r="M275" s="32">
        <f t="shared" si="78"/>
        <v>21034.642440572705</v>
      </c>
      <c r="N275" s="32">
        <f t="shared" si="78"/>
        <v>70484.79295921755</v>
      </c>
      <c r="Q275" s="32">
        <f t="shared" si="79"/>
        <v>482.15683632989408</v>
      </c>
      <c r="R275" s="32">
        <f t="shared" si="79"/>
        <v>14745.918500104352</v>
      </c>
      <c r="S275" s="32">
        <f t="shared" si="79"/>
        <v>16650.949580611948</v>
      </c>
      <c r="T275" s="32">
        <f t="shared" si="79"/>
        <v>16756.933587692525</v>
      </c>
      <c r="U275" s="32">
        <f t="shared" si="79"/>
        <v>24471.230510342968</v>
      </c>
      <c r="V275" s="32">
        <f t="shared" si="79"/>
        <v>1111467.9528870983</v>
      </c>
      <c r="W275" s="32">
        <f t="shared" si="79"/>
        <v>238687.71434967878</v>
      </c>
      <c r="X275" s="32">
        <f t="shared" si="79"/>
        <v>13193.825851505198</v>
      </c>
      <c r="Y275" s="32">
        <f t="shared" si="79"/>
        <v>19496.369857940725</v>
      </c>
      <c r="Z275" s="32">
        <f t="shared" si="79"/>
        <v>45818.969475548183</v>
      </c>
      <c r="AC275" s="32">
        <f t="shared" si="80"/>
        <v>899.5167063961411</v>
      </c>
      <c r="AD275" s="32">
        <f t="shared" si="80"/>
        <v>17516.861112733837</v>
      </c>
      <c r="AE275" s="32">
        <f t="shared" si="80"/>
        <v>25812.113322709469</v>
      </c>
      <c r="AF275" s="32">
        <f t="shared" si="80"/>
        <v>34240.430006758339</v>
      </c>
      <c r="AG275" s="32">
        <f t="shared" si="80"/>
        <v>37145.27957041491</v>
      </c>
      <c r="AH275" s="32">
        <f t="shared" si="80"/>
        <v>2454570.8134363121</v>
      </c>
      <c r="AI275" s="32">
        <f t="shared" si="80"/>
        <v>278520.42480617302</v>
      </c>
      <c r="AJ275" s="32">
        <f t="shared" si="80"/>
        <v>15836.135867121373</v>
      </c>
      <c r="AK275" s="32">
        <f t="shared" si="80"/>
        <v>22572.915023204732</v>
      </c>
      <c r="AL275" s="32">
        <f t="shared" si="80"/>
        <v>95150.616442886952</v>
      </c>
    </row>
    <row r="276" spans="4:38">
      <c r="D276" s="32">
        <f t="shared" si="68"/>
        <v>150</v>
      </c>
      <c r="E276" s="32">
        <f t="shared" si="78"/>
        <v>121.39157969141105</v>
      </c>
      <c r="F276" s="32">
        <f t="shared" si="78"/>
        <v>2834.5550966483638</v>
      </c>
      <c r="G276" s="32">
        <f t="shared" si="78"/>
        <v>3730.7353184167032</v>
      </c>
      <c r="H276" s="32">
        <f t="shared" si="78"/>
        <v>4480.5450313635774</v>
      </c>
      <c r="I276" s="32">
        <f t="shared" si="78"/>
        <v>5413.5258890587802</v>
      </c>
      <c r="J276" s="32">
        <f t="shared" si="78"/>
        <v>313306.33879746002</v>
      </c>
      <c r="K276" s="32">
        <f t="shared" si="78"/>
        <v>45441.061943988694</v>
      </c>
      <c r="L276" s="32">
        <f t="shared" si="78"/>
        <v>2550.5249991632991</v>
      </c>
      <c r="M276" s="32">
        <f t="shared" si="78"/>
        <v>3696.1386248552158</v>
      </c>
      <c r="N276" s="32">
        <f t="shared" si="78"/>
        <v>12385.357462458198</v>
      </c>
      <c r="Q276" s="32">
        <f t="shared" si="79"/>
        <v>84.723023509041184</v>
      </c>
      <c r="R276" s="32">
        <f t="shared" si="79"/>
        <v>2591.1046066594727</v>
      </c>
      <c r="S276" s="32">
        <f t="shared" si="79"/>
        <v>2925.8504421594985</v>
      </c>
      <c r="T276" s="32">
        <f t="shared" si="79"/>
        <v>2944.4736055098706</v>
      </c>
      <c r="U276" s="32">
        <f t="shared" si="79"/>
        <v>4300.0046491187913</v>
      </c>
      <c r="V276" s="32">
        <f t="shared" si="79"/>
        <v>195303.51621431755</v>
      </c>
      <c r="W276" s="32">
        <f t="shared" si="79"/>
        <v>41941.425093329824</v>
      </c>
      <c r="X276" s="32">
        <f t="shared" si="79"/>
        <v>2318.3759589513556</v>
      </c>
      <c r="Y276" s="32">
        <f t="shared" si="79"/>
        <v>3425.8383939725159</v>
      </c>
      <c r="Z276" s="32">
        <f t="shared" si="79"/>
        <v>8051.1595720295445</v>
      </c>
      <c r="AC276" s="32">
        <f t="shared" si="80"/>
        <v>158.06013587378123</v>
      </c>
      <c r="AD276" s="32">
        <f t="shared" si="80"/>
        <v>3078.0055866372536</v>
      </c>
      <c r="AE276" s="32">
        <f t="shared" si="80"/>
        <v>4535.6201946739075</v>
      </c>
      <c r="AF276" s="32">
        <f t="shared" si="80"/>
        <v>6016.6164572172938</v>
      </c>
      <c r="AG276" s="32">
        <f t="shared" si="80"/>
        <v>6527.0471289987781</v>
      </c>
      <c r="AH276" s="32">
        <f t="shared" si="80"/>
        <v>431309.1613806024</v>
      </c>
      <c r="AI276" s="32">
        <f t="shared" si="80"/>
        <v>48940.698794647571</v>
      </c>
      <c r="AJ276" s="32">
        <f t="shared" si="80"/>
        <v>2782.6740393752425</v>
      </c>
      <c r="AK276" s="32">
        <f t="shared" si="80"/>
        <v>3966.4388557379257</v>
      </c>
      <c r="AL276" s="32">
        <f t="shared" si="80"/>
        <v>16719.555352886851</v>
      </c>
    </row>
    <row r="277" spans="4:38">
      <c r="D277" s="32">
        <f t="shared" si="68"/>
        <v>175</v>
      </c>
      <c r="E277" s="32">
        <f t="shared" si="78"/>
        <v>21.108876526097532</v>
      </c>
      <c r="F277" s="32">
        <f t="shared" si="78"/>
        <v>492.90299783292357</v>
      </c>
      <c r="G277" s="32">
        <f t="shared" si="78"/>
        <v>648.74047597208539</v>
      </c>
      <c r="H277" s="32">
        <f t="shared" si="78"/>
        <v>779.1254721052569</v>
      </c>
      <c r="I277" s="32">
        <f t="shared" si="78"/>
        <v>941.3622415448267</v>
      </c>
      <c r="J277" s="32">
        <f t="shared" si="78"/>
        <v>54481.083756645421</v>
      </c>
      <c r="K277" s="32">
        <f t="shared" si="78"/>
        <v>7901.7817234836994</v>
      </c>
      <c r="L277" s="32">
        <f t="shared" si="78"/>
        <v>443.51278252516556</v>
      </c>
      <c r="M277" s="32">
        <f t="shared" si="78"/>
        <v>642.72442992954154</v>
      </c>
      <c r="N277" s="32">
        <f t="shared" si="78"/>
        <v>2153.6994746358737</v>
      </c>
      <c r="Q277" s="32">
        <f t="shared" si="79"/>
        <v>14.7325526755341</v>
      </c>
      <c r="R277" s="32">
        <f t="shared" si="79"/>
        <v>450.56920214085693</v>
      </c>
      <c r="S277" s="32">
        <f t="shared" si="79"/>
        <v>508.77841671041853</v>
      </c>
      <c r="T277" s="32">
        <f t="shared" si="79"/>
        <v>512.01681311886534</v>
      </c>
      <c r="U277" s="32">
        <f t="shared" si="79"/>
        <v>747.73116414363744</v>
      </c>
      <c r="V277" s="32">
        <f t="shared" si="79"/>
        <v>33961.480848678737</v>
      </c>
      <c r="W277" s="32">
        <f t="shared" si="79"/>
        <v>7293.2271404184467</v>
      </c>
      <c r="X277" s="32">
        <f t="shared" si="79"/>
        <v>403.14420475442347</v>
      </c>
      <c r="Y277" s="32">
        <f t="shared" si="79"/>
        <v>595.72171184000786</v>
      </c>
      <c r="Z277" s="32">
        <f t="shared" si="79"/>
        <v>1400.0224210765798</v>
      </c>
      <c r="AC277" s="32">
        <f t="shared" si="80"/>
        <v>27.48520037666102</v>
      </c>
      <c r="AD277" s="32">
        <f t="shared" si="80"/>
        <v>535.23679352499028</v>
      </c>
      <c r="AE277" s="32">
        <f t="shared" si="80"/>
        <v>788.7025352337522</v>
      </c>
      <c r="AF277" s="32">
        <f t="shared" si="80"/>
        <v>1046.2341310916497</v>
      </c>
      <c r="AG277" s="32">
        <f t="shared" si="80"/>
        <v>1134.9933189460176</v>
      </c>
      <c r="AH277" s="32">
        <f t="shared" si="80"/>
        <v>75000.686664612091</v>
      </c>
      <c r="AI277" s="32">
        <f t="shared" si="80"/>
        <v>8510.3363065489521</v>
      </c>
      <c r="AJ277" s="32">
        <f t="shared" si="80"/>
        <v>483.8813602959076</v>
      </c>
      <c r="AK277" s="32">
        <f t="shared" si="80"/>
        <v>689.72714801907705</v>
      </c>
      <c r="AL277" s="32">
        <f t="shared" si="80"/>
        <v>2907.3765281951673</v>
      </c>
    </row>
    <row r="278" spans="4:38">
      <c r="D278" s="32">
        <f t="shared" si="68"/>
        <v>200</v>
      </c>
      <c r="E278" s="32">
        <f t="shared" si="78"/>
        <v>3.7169399848435072</v>
      </c>
      <c r="F278" s="32">
        <f t="shared" si="78"/>
        <v>86.792438196763243</v>
      </c>
      <c r="G278" s="32">
        <f t="shared" si="78"/>
        <v>114.23295844029664</v>
      </c>
      <c r="H278" s="32">
        <f t="shared" si="78"/>
        <v>137.19169833116129</v>
      </c>
      <c r="I278" s="32">
        <f t="shared" si="78"/>
        <v>165.75903276964914</v>
      </c>
      <c r="J278" s="32">
        <f t="shared" si="78"/>
        <v>9593.2589487802961</v>
      </c>
      <c r="K278" s="32">
        <f t="shared" si="78"/>
        <v>1391.3790439396737</v>
      </c>
      <c r="L278" s="32">
        <f t="shared" si="78"/>
        <v>78.095600830242589</v>
      </c>
      <c r="M278" s="32">
        <f t="shared" si="78"/>
        <v>113.17362768631054</v>
      </c>
      <c r="N278" s="32">
        <f t="shared" si="78"/>
        <v>379.2324846238738</v>
      </c>
      <c r="Q278" s="32">
        <f t="shared" si="79"/>
        <v>2.5941699953005295</v>
      </c>
      <c r="R278" s="32">
        <f t="shared" si="79"/>
        <v>79.338124949750821</v>
      </c>
      <c r="S278" s="32">
        <f t="shared" si="79"/>
        <v>89.587848891830191</v>
      </c>
      <c r="T278" s="32">
        <f t="shared" si="79"/>
        <v>90.158079386212407</v>
      </c>
      <c r="U278" s="32">
        <f t="shared" si="79"/>
        <v>131.66365621036124</v>
      </c>
      <c r="V278" s="32">
        <f t="shared" si="79"/>
        <v>5980.0807473048462</v>
      </c>
      <c r="W278" s="32">
        <f t="shared" si="79"/>
        <v>1284.2221869672774</v>
      </c>
      <c r="X278" s="32">
        <f t="shared" si="79"/>
        <v>70.987331441209605</v>
      </c>
      <c r="Y278" s="32">
        <f t="shared" si="79"/>
        <v>104.89719089691907</v>
      </c>
      <c r="Z278" s="32">
        <f t="shared" si="79"/>
        <v>246.52185113420612</v>
      </c>
      <c r="AC278" s="32">
        <f t="shared" si="80"/>
        <v>4.8397099743864951</v>
      </c>
      <c r="AD278" s="32">
        <f t="shared" si="80"/>
        <v>94.246751443775693</v>
      </c>
      <c r="AE278" s="32">
        <f t="shared" si="80"/>
        <v>138.87806798876309</v>
      </c>
      <c r="AF278" s="32">
        <f t="shared" si="80"/>
        <v>184.22531727611045</v>
      </c>
      <c r="AG278" s="32">
        <f t="shared" si="80"/>
        <v>199.85440932893732</v>
      </c>
      <c r="AH278" s="32">
        <f t="shared" si="80"/>
        <v>13206.43715025575</v>
      </c>
      <c r="AI278" s="32">
        <f t="shared" si="80"/>
        <v>1498.53590091207</v>
      </c>
      <c r="AJ278" s="32">
        <f t="shared" si="80"/>
        <v>85.203870219275586</v>
      </c>
      <c r="AK278" s="32">
        <f t="shared" si="80"/>
        <v>121.45006447570229</v>
      </c>
      <c r="AL278" s="32">
        <f t="shared" si="80"/>
        <v>511.94311811354157</v>
      </c>
    </row>
    <row r="279" spans="4:38">
      <c r="D279" s="32">
        <f t="shared" si="68"/>
        <v>225</v>
      </c>
      <c r="E279" s="32">
        <f t="shared" si="78"/>
        <v>0.64724243063354436</v>
      </c>
      <c r="F279" s="32">
        <f t="shared" si="78"/>
        <v>15.113439788684097</v>
      </c>
      <c r="G279" s="32">
        <f t="shared" si="78"/>
        <v>19.891743741047026</v>
      </c>
      <c r="H279" s="32">
        <f t="shared" si="78"/>
        <v>23.889621207952686</v>
      </c>
      <c r="I279" s="32">
        <f t="shared" si="78"/>
        <v>28.864140854243587</v>
      </c>
      <c r="J279" s="32">
        <f t="shared" si="78"/>
        <v>1670.5043032775741</v>
      </c>
      <c r="K279" s="32">
        <f t="shared" si="78"/>
        <v>242.2852018069394</v>
      </c>
      <c r="L279" s="32">
        <f t="shared" si="78"/>
        <v>13.599032190260507</v>
      </c>
      <c r="M279" s="32">
        <f t="shared" si="78"/>
        <v>19.707279150590715</v>
      </c>
      <c r="N279" s="32">
        <f t="shared" si="78"/>
        <v>66.036943325435118</v>
      </c>
      <c r="Q279" s="32">
        <f t="shared" si="79"/>
        <v>0.45173096689254649</v>
      </c>
      <c r="R279" s="32">
        <f t="shared" si="79"/>
        <v>13.815396816676493</v>
      </c>
      <c r="S279" s="32">
        <f t="shared" si="79"/>
        <v>15.60021343051633</v>
      </c>
      <c r="T279" s="32">
        <f t="shared" si="79"/>
        <v>15.699509457008631</v>
      </c>
      <c r="U279" s="32">
        <f t="shared" si="79"/>
        <v>22.927005875582214</v>
      </c>
      <c r="V279" s="32">
        <f t="shared" si="79"/>
        <v>1041.3302377905925</v>
      </c>
      <c r="W279" s="32">
        <f t="shared" si="79"/>
        <v>223.62564183323025</v>
      </c>
      <c r="X279" s="32">
        <f t="shared" si="79"/>
        <v>12.361246921809517</v>
      </c>
      <c r="Y279" s="32">
        <f t="shared" si="79"/>
        <v>18.266077224707008</v>
      </c>
      <c r="Z279" s="32">
        <f t="shared" si="79"/>
        <v>42.92762400873206</v>
      </c>
      <c r="AC279" s="32">
        <f t="shared" si="80"/>
        <v>0.84275389437454373</v>
      </c>
      <c r="AD279" s="32">
        <f t="shared" si="80"/>
        <v>16.41148276069169</v>
      </c>
      <c r="AE279" s="32">
        <f t="shared" si="80"/>
        <v>24.183274051577715</v>
      </c>
      <c r="AF279" s="32">
        <f t="shared" si="80"/>
        <v>32.079732958896791</v>
      </c>
      <c r="AG279" s="32">
        <f t="shared" si="80"/>
        <v>34.80127583290502</v>
      </c>
      <c r="AH279" s="32">
        <f t="shared" si="80"/>
        <v>2299.6783687645552</v>
      </c>
      <c r="AI279" s="32">
        <f t="shared" si="80"/>
        <v>260.94476178064849</v>
      </c>
      <c r="AJ279" s="32">
        <f t="shared" si="80"/>
        <v>14.836817458711494</v>
      </c>
      <c r="AK279" s="32">
        <f t="shared" si="80"/>
        <v>21.148481076474468</v>
      </c>
      <c r="AL279" s="32">
        <f t="shared" si="80"/>
        <v>89.146262642138154</v>
      </c>
    </row>
    <row r="280" spans="4:38">
      <c r="D280" s="32">
        <f t="shared" si="68"/>
        <v>250</v>
      </c>
      <c r="E280" s="32">
        <f t="shared" si="78"/>
        <v>0.11492556777251881</v>
      </c>
      <c r="F280" s="32">
        <f t="shared" si="78"/>
        <v>2.6835704312681345</v>
      </c>
      <c r="G280" s="32">
        <f t="shared" si="78"/>
        <v>3.5320149533268208</v>
      </c>
      <c r="H280" s="32">
        <f t="shared" si="78"/>
        <v>4.2418854995445017</v>
      </c>
      <c r="I280" s="32">
        <f t="shared" si="78"/>
        <v>5.12517044454715</v>
      </c>
      <c r="J280" s="32">
        <f t="shared" si="78"/>
        <v>296.61784585520854</v>
      </c>
      <c r="K280" s="32">
        <f t="shared" si="78"/>
        <v>43.020610304065436</v>
      </c>
      <c r="L280" s="32">
        <f t="shared" si="78"/>
        <v>2.4146694061646241</v>
      </c>
      <c r="M280" s="32">
        <f t="shared" si="78"/>
        <v>3.4992610781345448</v>
      </c>
      <c r="N280" s="32">
        <f t="shared" si="78"/>
        <v>11.725642273187438</v>
      </c>
      <c r="Q280" s="32">
        <f t="shared" si="79"/>
        <v>8.0210189248158675E-2</v>
      </c>
      <c r="R280" s="32">
        <f t="shared" si="79"/>
        <v>2.4530875109733699</v>
      </c>
      <c r="S280" s="32">
        <f t="shared" si="79"/>
        <v>2.7700028629452542</v>
      </c>
      <c r="T280" s="32">
        <f t="shared" si="79"/>
        <v>2.787634049780475</v>
      </c>
      <c r="U280" s="32">
        <f t="shared" si="79"/>
        <v>4.0709617337602939</v>
      </c>
      <c r="V280" s="32">
        <f t="shared" si="79"/>
        <v>184.90053054716017</v>
      </c>
      <c r="W280" s="32">
        <f t="shared" si="79"/>
        <v>39.707384188365921</v>
      </c>
      <c r="X280" s="32">
        <f t="shared" si="79"/>
        <v>2.1948859555988962</v>
      </c>
      <c r="Y280" s="32">
        <f t="shared" si="79"/>
        <v>3.2433585881743201</v>
      </c>
      <c r="Z280" s="32">
        <f t="shared" si="79"/>
        <v>7.6223086263050952</v>
      </c>
      <c r="AC280" s="32">
        <f t="shared" si="80"/>
        <v>0.14964094629687921</v>
      </c>
      <c r="AD280" s="32">
        <f t="shared" si="80"/>
        <v>2.9140533515628997</v>
      </c>
      <c r="AE280" s="32">
        <f t="shared" si="80"/>
        <v>4.2940270437083887</v>
      </c>
      <c r="AF280" s="32">
        <f t="shared" si="80"/>
        <v>5.6961369493085341</v>
      </c>
      <c r="AG280" s="32">
        <f t="shared" si="80"/>
        <v>6.1793791553340149</v>
      </c>
      <c r="AH280" s="32">
        <f t="shared" si="80"/>
        <v>408.33516116325683</v>
      </c>
      <c r="AI280" s="32">
        <f t="shared" si="80"/>
        <v>46.333836419764935</v>
      </c>
      <c r="AJ280" s="32">
        <f t="shared" si="80"/>
        <v>2.6344528567303529</v>
      </c>
      <c r="AK280" s="32">
        <f t="shared" si="80"/>
        <v>3.7551635680947797</v>
      </c>
      <c r="AL280" s="32">
        <f t="shared" si="80"/>
        <v>15.82897592006978</v>
      </c>
    </row>
    <row r="281" spans="4:38">
      <c r="D281" s="32">
        <f t="shared" si="68"/>
        <v>300</v>
      </c>
      <c r="E281" s="32">
        <f t="shared" si="78"/>
        <v>3.5534300208486451E-3</v>
      </c>
      <c r="F281" s="32">
        <f t="shared" si="78"/>
        <v>8.2974397415247494E-2</v>
      </c>
      <c r="G281" s="32">
        <f t="shared" si="78"/>
        <v>0.10920779607615748</v>
      </c>
      <c r="H281" s="32">
        <f t="shared" si="78"/>
        <v>0.13115657004122555</v>
      </c>
      <c r="I281" s="32">
        <f t="shared" si="78"/>
        <v>0.15846721380283585</v>
      </c>
      <c r="J281" s="32">
        <f t="shared" si="78"/>
        <v>9.1712469088483406</v>
      </c>
      <c r="K281" s="32">
        <f t="shared" si="78"/>
        <v>1.330171615704224</v>
      </c>
      <c r="L281" s="32">
        <f t="shared" si="78"/>
        <v>7.4660138075401325E-2</v>
      </c>
      <c r="M281" s="32">
        <f t="shared" si="78"/>
        <v>0.10819506578764813</v>
      </c>
      <c r="N281" s="32">
        <f t="shared" si="78"/>
        <v>0.36254986662105915</v>
      </c>
      <c r="Q281" s="32">
        <f t="shared" si="79"/>
        <v>2.4800512190335513E-3</v>
      </c>
      <c r="R281" s="32">
        <f t="shared" si="79"/>
        <v>7.5848002965846928E-2</v>
      </c>
      <c r="S281" s="32">
        <f t="shared" si="79"/>
        <v>8.5646836659614353E-2</v>
      </c>
      <c r="T281" s="32">
        <f t="shared" si="79"/>
        <v>8.6191982442382895E-2</v>
      </c>
      <c r="U281" s="32">
        <f t="shared" si="79"/>
        <v>0.12587170913180368</v>
      </c>
      <c r="V281" s="32">
        <f t="shared" si="79"/>
        <v>5.7170141409928386</v>
      </c>
      <c r="W281" s="32">
        <f t="shared" si="79"/>
        <v>1.2277286400150349</v>
      </c>
      <c r="X281" s="32">
        <f t="shared" si="79"/>
        <v>6.7864564849504122E-2</v>
      </c>
      <c r="Y281" s="32">
        <f t="shared" si="79"/>
        <v>0.10028271340288991</v>
      </c>
      <c r="Z281" s="32">
        <f t="shared" si="79"/>
        <v>0.23567723724017844</v>
      </c>
      <c r="AC281" s="32">
        <f t="shared" si="80"/>
        <v>4.6268088226637475E-3</v>
      </c>
      <c r="AD281" s="32">
        <f t="shared" si="80"/>
        <v>9.0100791864648019E-2</v>
      </c>
      <c r="AE281" s="32">
        <f t="shared" si="80"/>
        <v>0.13276875549270065</v>
      </c>
      <c r="AF281" s="32">
        <f t="shared" si="80"/>
        <v>0.1761211576400685</v>
      </c>
      <c r="AG281" s="32">
        <f t="shared" si="80"/>
        <v>0.1910627184738683</v>
      </c>
      <c r="AH281" s="32">
        <f t="shared" si="80"/>
        <v>12.625479676703844</v>
      </c>
      <c r="AI281" s="32">
        <f t="shared" si="80"/>
        <v>1.4326145913934125</v>
      </c>
      <c r="AJ281" s="32">
        <f t="shared" si="80"/>
        <v>8.1455711301298514E-2</v>
      </c>
      <c r="AK281" s="32">
        <f t="shared" si="80"/>
        <v>0.11610741817240666</v>
      </c>
      <c r="AL281" s="32">
        <f t="shared" si="80"/>
        <v>0.48942249600193993</v>
      </c>
    </row>
    <row r="282" spans="4:38">
      <c r="D282" s="32">
        <f t="shared" si="68"/>
        <v>365</v>
      </c>
      <c r="E282" s="32">
        <f t="shared" si="78"/>
        <v>3.7592602271973723E-5</v>
      </c>
      <c r="F282" s="32">
        <f t="shared" si="78"/>
        <v>8.7780637369724726E-4</v>
      </c>
      <c r="G282" s="32">
        <f t="shared" si="78"/>
        <v>1.1553358920261868E-3</v>
      </c>
      <c r="H282" s="32">
        <f t="shared" si="78"/>
        <v>1.387537321401514E-3</v>
      </c>
      <c r="I282" s="32">
        <f t="shared" si="78"/>
        <v>1.6764632782088978E-3</v>
      </c>
      <c r="J282" s="32">
        <f t="shared" si="78"/>
        <v>9.7024856366825105E-2</v>
      </c>
      <c r="K282" s="32">
        <f t="shared" si="78"/>
        <v>1.4072209726729118E-2</v>
      </c>
      <c r="L282" s="32">
        <f t="shared" si="78"/>
        <v>7.8984779769742102E-4</v>
      </c>
      <c r="M282" s="32">
        <f t="shared" si="78"/>
        <v>1.1446219714701766E-3</v>
      </c>
      <c r="N282" s="32">
        <f t="shared" si="78"/>
        <v>3.835503403662812E-3</v>
      </c>
      <c r="Q282" s="32">
        <f t="shared" si="79"/>
        <v>2.6237066311773292E-5</v>
      </c>
      <c r="R282" s="32">
        <f t="shared" si="79"/>
        <v>8.0241450989306429E-4</v>
      </c>
      <c r="S282" s="32">
        <f t="shared" si="79"/>
        <v>9.0607875981996708E-4</v>
      </c>
      <c r="T282" s="32">
        <f t="shared" si="79"/>
        <v>9.1184598992485779E-4</v>
      </c>
      <c r="U282" s="32">
        <f t="shared" si="79"/>
        <v>1.3316274897557652E-3</v>
      </c>
      <c r="V282" s="32">
        <f t="shared" si="79"/>
        <v>6.0481686011721637E-2</v>
      </c>
      <c r="W282" s="32">
        <f t="shared" si="79"/>
        <v>1.2988440518373803E-2</v>
      </c>
      <c r="X282" s="32">
        <f t="shared" si="79"/>
        <v>7.1795577224810134E-4</v>
      </c>
      <c r="Y282" s="32">
        <f t="shared" si="79"/>
        <v>1.0609152671054508E-3</v>
      </c>
      <c r="Z282" s="32">
        <f t="shared" si="79"/>
        <v>2.4932869346366649E-3</v>
      </c>
      <c r="AC282" s="32">
        <f t="shared" si="80"/>
        <v>4.8948138232174222E-5</v>
      </c>
      <c r="AD282" s="32">
        <f t="shared" si="80"/>
        <v>9.5319823750143003E-4</v>
      </c>
      <c r="AE282" s="32">
        <f t="shared" si="80"/>
        <v>1.404593024232406E-3</v>
      </c>
      <c r="AF282" s="32">
        <f t="shared" si="80"/>
        <v>1.8632286528781736E-3</v>
      </c>
      <c r="AG282" s="32">
        <f t="shared" si="80"/>
        <v>2.0212990666620329E-3</v>
      </c>
      <c r="AH282" s="32">
        <f t="shared" si="80"/>
        <v>0.13356802672192852</v>
      </c>
      <c r="AI282" s="32">
        <f t="shared" si="80"/>
        <v>1.5155978935084434E-2</v>
      </c>
      <c r="AJ282" s="32">
        <f t="shared" si="80"/>
        <v>8.6173982314674037E-4</v>
      </c>
      <c r="AK282" s="32">
        <f t="shared" si="80"/>
        <v>1.2283286758349057E-3</v>
      </c>
      <c r="AL282" s="32">
        <f t="shared" si="80"/>
        <v>5.1777198726889592E-3</v>
      </c>
    </row>
    <row r="283" spans="4:38">
      <c r="D283" s="32">
        <f t="shared" si="68"/>
        <v>730</v>
      </c>
      <c r="E283" s="32">
        <f t="shared" si="78"/>
        <v>3.4015407535850166E-16</v>
      </c>
      <c r="F283" s="32">
        <f t="shared" si="78"/>
        <v>7.9427705809925481E-15</v>
      </c>
      <c r="G283" s="32">
        <f t="shared" si="78"/>
        <v>1.0453977334089568E-14</v>
      </c>
      <c r="H283" s="32">
        <f t="shared" si="78"/>
        <v>1.2555035992776036E-14</v>
      </c>
      <c r="I283" s="32">
        <f t="shared" si="78"/>
        <v>1.516936263539199E-14</v>
      </c>
      <c r="J283" s="32">
        <f t="shared" si="78"/>
        <v>8.7792273770985359E-13</v>
      </c>
      <c r="K283" s="32">
        <f t="shared" si="78"/>
        <v>1.2733142157107551E-13</v>
      </c>
      <c r="L283" s="32">
        <f t="shared" si="78"/>
        <v>7.1468834574406584E-15</v>
      </c>
      <c r="M283" s="32">
        <f t="shared" si="78"/>
        <v>1.0357033161035846E-14</v>
      </c>
      <c r="N283" s="32">
        <f t="shared" si="78"/>
        <v>3.4705288672712339E-14</v>
      </c>
      <c r="Q283" s="32">
        <f t="shared" si="79"/>
        <v>2.3740428946187897E-16</v>
      </c>
      <c r="R283" s="32">
        <f t="shared" si="79"/>
        <v>7.2605924881770697E-15</v>
      </c>
      <c r="S283" s="32">
        <f t="shared" si="79"/>
        <v>8.1985913217376511E-15</v>
      </c>
      <c r="T283" s="32">
        <f t="shared" si="79"/>
        <v>8.2507757065673052E-15</v>
      </c>
      <c r="U283" s="32">
        <f t="shared" si="79"/>
        <v>1.2049139727619429E-14</v>
      </c>
      <c r="V283" s="32">
        <f t="shared" si="79"/>
        <v>5.472643748522348E-13</v>
      </c>
      <c r="W283" s="32">
        <f t="shared" si="79"/>
        <v>1.1752501045053028E-13</v>
      </c>
      <c r="X283" s="32">
        <f t="shared" si="79"/>
        <v>6.4963734111969462E-15</v>
      </c>
      <c r="Y283" s="32">
        <f t="shared" si="79"/>
        <v>9.5996188054534891E-15</v>
      </c>
      <c r="Z283" s="32">
        <f t="shared" si="79"/>
        <v>2.2560335294666477E-14</v>
      </c>
      <c r="AC283" s="32">
        <f t="shared" si="80"/>
        <v>4.4290386125512518E-16</v>
      </c>
      <c r="AD283" s="32">
        <f t="shared" si="80"/>
        <v>8.6249486738080281E-15</v>
      </c>
      <c r="AE283" s="32">
        <f t="shared" si="80"/>
        <v>1.2709363346441483E-14</v>
      </c>
      <c r="AF283" s="32">
        <f t="shared" si="80"/>
        <v>1.6859296278984794E-14</v>
      </c>
      <c r="AG283" s="32">
        <f t="shared" si="80"/>
        <v>1.8289585543164578E-14</v>
      </c>
      <c r="AH283" s="32">
        <f t="shared" si="80"/>
        <v>1.2085811005674721E-12</v>
      </c>
      <c r="AI283" s="32">
        <f t="shared" si="80"/>
        <v>1.3713783269162073E-13</v>
      </c>
      <c r="AJ283" s="32">
        <f t="shared" si="80"/>
        <v>7.7973935036843729E-15</v>
      </c>
      <c r="AK283" s="32">
        <f t="shared" si="80"/>
        <v>1.1114447516618228E-14</v>
      </c>
      <c r="AL283" s="32">
        <f t="shared" si="80"/>
        <v>4.6850242050758218E-14</v>
      </c>
    </row>
    <row r="284" spans="4:38">
      <c r="D284" s="32">
        <f t="shared" si="68"/>
        <v>1460</v>
      </c>
      <c r="E284" s="32">
        <f t="shared" si="78"/>
        <v>2.8161964066656286E-38</v>
      </c>
      <c r="F284" s="32">
        <f t="shared" si="78"/>
        <v>6.5759617742594322E-37</v>
      </c>
      <c r="G284" s="32">
        <f t="shared" si="78"/>
        <v>8.6550347434757428E-37</v>
      </c>
      <c r="H284" s="32">
        <f t="shared" si="78"/>
        <v>1.0394538772216362E-36</v>
      </c>
      <c r="I284" s="32">
        <f t="shared" si="78"/>
        <v>1.2558986541664863E-36</v>
      </c>
      <c r="J284" s="32">
        <f t="shared" si="78"/>
        <v>7.2684793109204386E-35</v>
      </c>
      <c r="K284" s="32">
        <f t="shared" si="78"/>
        <v>1.0541996050059284E-35</v>
      </c>
      <c r="L284" s="32">
        <f t="shared" si="78"/>
        <v>5.9170325948585955E-37</v>
      </c>
      <c r="M284" s="32">
        <f t="shared" si="78"/>
        <v>8.574772929321869E-37</v>
      </c>
      <c r="N284" s="32">
        <f t="shared" si="78"/>
        <v>2.8733128994376189E-36</v>
      </c>
      <c r="Q284" s="32">
        <f t="shared" si="79"/>
        <v>1.9655125584043374E-38</v>
      </c>
      <c r="R284" s="32">
        <f t="shared" si="79"/>
        <v>6.0111743344299368E-37</v>
      </c>
      <c r="S284" s="32">
        <f t="shared" si="79"/>
        <v>6.7877603393883649E-37</v>
      </c>
      <c r="T284" s="32">
        <f t="shared" si="79"/>
        <v>6.8309647246030469E-37</v>
      </c>
      <c r="U284" s="32">
        <f t="shared" si="79"/>
        <v>9.9756982092808593E-37</v>
      </c>
      <c r="V284" s="32">
        <f t="shared" si="79"/>
        <v>4.5308996058055174E-35</v>
      </c>
      <c r="W284" s="32">
        <f t="shared" si="79"/>
        <v>9.7301057403265849E-36</v>
      </c>
      <c r="X284" s="32">
        <f t="shared" si="79"/>
        <v>5.3784636969846949E-37</v>
      </c>
      <c r="Y284" s="32">
        <f t="shared" si="79"/>
        <v>7.9476960423847053E-37</v>
      </c>
      <c r="Z284" s="32">
        <f t="shared" si="79"/>
        <v>1.8678104950837407E-36</v>
      </c>
      <c r="AC284" s="32">
        <f t="shared" si="80"/>
        <v>3.6668802549269271E-38</v>
      </c>
      <c r="AD284" s="32">
        <f t="shared" si="80"/>
        <v>7.1407492140889259E-37</v>
      </c>
      <c r="AE284" s="32">
        <f t="shared" si="80"/>
        <v>1.052230914756312E-36</v>
      </c>
      <c r="AF284" s="32">
        <f t="shared" si="80"/>
        <v>1.3958112819829697E-36</v>
      </c>
      <c r="AG284" s="32">
        <f t="shared" si="80"/>
        <v>1.5142274874048891E-36</v>
      </c>
      <c r="AH284" s="32">
        <f t="shared" si="80"/>
        <v>1.000605901603536E-34</v>
      </c>
      <c r="AI284" s="32">
        <f t="shared" si="80"/>
        <v>1.1353886359791986E-35</v>
      </c>
      <c r="AJ284" s="32">
        <f t="shared" si="80"/>
        <v>6.4556014927324961E-37</v>
      </c>
      <c r="AK284" s="32">
        <f t="shared" si="80"/>
        <v>9.2018498162590561E-37</v>
      </c>
      <c r="AL284" s="32">
        <f t="shared" si="80"/>
        <v>3.878815303791497E-36</v>
      </c>
    </row>
    <row r="285" spans="4:38">
      <c r="D285" s="32">
        <f t="shared" ref="D285:D287" si="81">D181</f>
        <v>2920</v>
      </c>
      <c r="E285" s="32">
        <f t="shared" si="78"/>
        <v>1.9683787147149635E-82</v>
      </c>
      <c r="F285" s="32">
        <f t="shared" si="78"/>
        <v>4.5962643637334792E-81</v>
      </c>
      <c r="G285" s="32">
        <f t="shared" si="78"/>
        <v>6.0494311134879917E-81</v>
      </c>
      <c r="H285" s="32">
        <f t="shared" si="78"/>
        <v>7.2652563649618295E-81</v>
      </c>
      <c r="I285" s="32">
        <f t="shared" si="78"/>
        <v>8.7780957778702056E-81</v>
      </c>
      <c r="J285" s="32">
        <f t="shared" si="78"/>
        <v>5.0802990622736711E-79</v>
      </c>
      <c r="K285" s="32">
        <f t="shared" si="78"/>
        <v>7.3683215369607807E-80</v>
      </c>
      <c r="L285" s="32">
        <f t="shared" si="78"/>
        <v>4.1357062264646107E-81</v>
      </c>
      <c r="M285" s="32">
        <f t="shared" si="78"/>
        <v>5.99333216875141E-81</v>
      </c>
      <c r="N285" s="32">
        <f t="shared" si="78"/>
        <v>2.0083002515670993E-80</v>
      </c>
      <c r="Q285" s="32">
        <f t="shared" si="79"/>
        <v>1.3737937717379547E-82</v>
      </c>
      <c r="R285" s="32">
        <f t="shared" si="79"/>
        <v>4.2015065363790292E-81</v>
      </c>
      <c r="S285" s="32">
        <f t="shared" si="79"/>
        <v>4.7443008381854076E-81</v>
      </c>
      <c r="T285" s="32">
        <f t="shared" si="79"/>
        <v>4.7744985161732211E-81</v>
      </c>
      <c r="U285" s="32">
        <f t="shared" si="79"/>
        <v>6.9725080158090066E-81</v>
      </c>
      <c r="V285" s="32">
        <f t="shared" si="79"/>
        <v>3.1668694418716043E-79</v>
      </c>
      <c r="W285" s="32">
        <f t="shared" si="79"/>
        <v>6.8008513134427621E-80</v>
      </c>
      <c r="X285" s="32">
        <f t="shared" si="79"/>
        <v>3.7592738325899075E-81</v>
      </c>
      <c r="Y285" s="32">
        <f t="shared" si="79"/>
        <v>5.5550371713516099E-81</v>
      </c>
      <c r="Z285" s="32">
        <f t="shared" si="79"/>
        <v>1.3055049757687501E-80</v>
      </c>
      <c r="AC285" s="32">
        <f t="shared" si="80"/>
        <v>2.5629636576919767E-82</v>
      </c>
      <c r="AD285" s="32">
        <f t="shared" si="80"/>
        <v>4.9910221910879292E-81</v>
      </c>
      <c r="AE285" s="32">
        <f t="shared" si="80"/>
        <v>7.3545613887905739E-81</v>
      </c>
      <c r="AF285" s="32">
        <f t="shared" si="80"/>
        <v>9.7560142137504538E-81</v>
      </c>
      <c r="AG285" s="32">
        <f t="shared" si="80"/>
        <v>1.0583683539931422E-80</v>
      </c>
      <c r="AH285" s="32">
        <f t="shared" si="80"/>
        <v>6.9937286826757368E-79</v>
      </c>
      <c r="AI285" s="32">
        <f t="shared" si="80"/>
        <v>7.9357917604787992E-80</v>
      </c>
      <c r="AJ285" s="32">
        <f t="shared" si="80"/>
        <v>4.5121386203393159E-81</v>
      </c>
      <c r="AK285" s="32">
        <f t="shared" si="80"/>
        <v>6.431627166151227E-81</v>
      </c>
      <c r="AL285" s="32">
        <f t="shared" si="80"/>
        <v>2.7110955273654499E-80</v>
      </c>
    </row>
    <row r="286" spans="4:38">
      <c r="D286" s="32">
        <f t="shared" si="81"/>
        <v>5840</v>
      </c>
      <c r="E286" s="32">
        <f t="shared" si="78"/>
        <v>1.0040555733894126E-170</v>
      </c>
      <c r="F286" s="32">
        <f t="shared" si="78"/>
        <v>2.3445208062240285E-169</v>
      </c>
      <c r="G286" s="32">
        <f t="shared" si="78"/>
        <v>3.0857705277576607E-169</v>
      </c>
      <c r="H286" s="32">
        <f t="shared" si="78"/>
        <v>3.7059540884128909E-169</v>
      </c>
      <c r="I286" s="32">
        <f t="shared" si="78"/>
        <v>4.4776423986036381E-169</v>
      </c>
      <c r="J286" s="32">
        <f t="shared" si="78"/>
        <v>2.5914233627036231E-167</v>
      </c>
      <c r="K286" s="32">
        <f t="shared" si="78"/>
        <v>3.7585268781886985E-168</v>
      </c>
      <c r="L286" s="32">
        <f t="shared" si="78"/>
        <v>2.1095934717950867E-169</v>
      </c>
      <c r="M286" s="32">
        <f t="shared" si="78"/>
        <v>3.057154866704759E-169</v>
      </c>
      <c r="N286" s="32">
        <f t="shared" si="78"/>
        <v>1.0244192571028199E-168</v>
      </c>
      <c r="Q286" s="32">
        <f t="shared" si="79"/>
        <v>7.0076214647591276E-171</v>
      </c>
      <c r="R286" s="32">
        <f t="shared" si="79"/>
        <v>2.1431577282089695E-169</v>
      </c>
      <c r="S286" s="32">
        <f t="shared" si="79"/>
        <v>2.4200331281807818E-169</v>
      </c>
      <c r="T286" s="32">
        <f t="shared" si="79"/>
        <v>2.4354367426683901E-169</v>
      </c>
      <c r="U286" s="32">
        <f t="shared" si="79"/>
        <v>3.5566252984955476E-169</v>
      </c>
      <c r="V286" s="32">
        <f t="shared" si="79"/>
        <v>1.6153969200831616E-167</v>
      </c>
      <c r="W286" s="32">
        <f t="shared" si="79"/>
        <v>3.4690644711852227E-168</v>
      </c>
      <c r="X286" s="32">
        <f t="shared" si="79"/>
        <v>1.9175780632516417E-169</v>
      </c>
      <c r="Y286" s="32">
        <f t="shared" si="79"/>
        <v>2.8335837969517041E-169</v>
      </c>
      <c r="Z286" s="32">
        <f t="shared" si="79"/>
        <v>6.6592853154177596E-169</v>
      </c>
      <c r="AC286" s="32">
        <f t="shared" si="80"/>
        <v>1.3073490003029149E-170</v>
      </c>
      <c r="AD286" s="32">
        <f t="shared" si="80"/>
        <v>2.5458838842390872E-169</v>
      </c>
      <c r="AE286" s="32">
        <f t="shared" si="80"/>
        <v>3.751507927334539E-169</v>
      </c>
      <c r="AF286" s="32">
        <f t="shared" si="80"/>
        <v>4.9764714341573998E-169</v>
      </c>
      <c r="AG286" s="32">
        <f t="shared" si="80"/>
        <v>5.3986594987117351E-169</v>
      </c>
      <c r="AH286" s="32">
        <f t="shared" si="80"/>
        <v>3.5674498053240845E-167</v>
      </c>
      <c r="AI286" s="32">
        <f t="shared" si="80"/>
        <v>4.0479892851921748E-168</v>
      </c>
      <c r="AJ286" s="32">
        <f t="shared" si="80"/>
        <v>2.3016088803385319E-169</v>
      </c>
      <c r="AK286" s="32">
        <f t="shared" si="80"/>
        <v>3.2807259364578221E-169</v>
      </c>
      <c r="AL286" s="32">
        <f t="shared" si="80"/>
        <v>1.3829099826638639E-168</v>
      </c>
    </row>
    <row r="287" spans="4:38">
      <c r="D287" s="32">
        <f t="shared" si="81"/>
        <v>7946.78</v>
      </c>
      <c r="E287" s="32">
        <f t="shared" si="78"/>
        <v>1.5552360758608632E-234</v>
      </c>
      <c r="F287" s="32">
        <f t="shared" si="78"/>
        <v>3.631555299411531E-233</v>
      </c>
      <c r="G287" s="32">
        <f t="shared" si="78"/>
        <v>4.779717152902697E-233</v>
      </c>
      <c r="H287" s="32">
        <f t="shared" si="78"/>
        <v>5.7403530706247274E-233</v>
      </c>
      <c r="I287" s="32">
        <f t="shared" si="78"/>
        <v>6.9356629032043693E-233</v>
      </c>
      <c r="J287" s="32">
        <f t="shared" si="78"/>
        <v>4.0139960459561574E-231</v>
      </c>
      <c r="K287" s="32">
        <f t="shared" si="78"/>
        <v>5.8217859130240543E-232</v>
      </c>
      <c r="L287" s="32">
        <f t="shared" si="78"/>
        <v>3.2676636231008849E-233</v>
      </c>
      <c r="M287" s="32">
        <f t="shared" si="78"/>
        <v>4.7353928051438916E-233</v>
      </c>
      <c r="N287" s="32">
        <f t="shared" si="78"/>
        <v>1.5867784888386636E-232</v>
      </c>
      <c r="Q287" s="32">
        <f t="shared" si="79"/>
        <v>1.0854484549276501E-234</v>
      </c>
      <c r="R287" s="32">
        <f t="shared" si="79"/>
        <v>3.3196531183218529E-233</v>
      </c>
      <c r="S287" s="32">
        <f t="shared" si="79"/>
        <v>3.7485204260356681E-233</v>
      </c>
      <c r="T287" s="32">
        <f t="shared" si="79"/>
        <v>3.7723799190604537E-233</v>
      </c>
      <c r="U287" s="32">
        <f t="shared" si="79"/>
        <v>5.5090496175099583E-233</v>
      </c>
      <c r="V287" s="32">
        <f t="shared" si="79"/>
        <v>2.5021758093199499E-231</v>
      </c>
      <c r="W287" s="32">
        <f t="shared" si="79"/>
        <v>5.3734219081735706E-232</v>
      </c>
      <c r="X287" s="32">
        <f t="shared" si="79"/>
        <v>2.9702405536986213E-233</v>
      </c>
      <c r="Y287" s="32">
        <f t="shared" si="79"/>
        <v>4.3890914624552602E-233</v>
      </c>
      <c r="Z287" s="32">
        <f t="shared" si="79"/>
        <v>1.0314927815227035E-232</v>
      </c>
      <c r="AC287" s="32">
        <f t="shared" si="80"/>
        <v>2.0250236967940795E-234</v>
      </c>
      <c r="AD287" s="32">
        <f t="shared" si="80"/>
        <v>3.943457480501209E-233</v>
      </c>
      <c r="AE287" s="32">
        <f t="shared" si="80"/>
        <v>5.8109138797697254E-233</v>
      </c>
      <c r="AF287" s="32">
        <f t="shared" si="80"/>
        <v>7.7083262221890127E-233</v>
      </c>
      <c r="AG287" s="32">
        <f t="shared" si="80"/>
        <v>8.3622761888987963E-233</v>
      </c>
      <c r="AH287" s="32">
        <f t="shared" si="80"/>
        <v>5.525816282592364E-231</v>
      </c>
      <c r="AI287" s="32">
        <f t="shared" si="80"/>
        <v>6.2701499178745387E-232</v>
      </c>
      <c r="AJ287" s="32">
        <f t="shared" si="80"/>
        <v>3.5650866925031472E-233</v>
      </c>
      <c r="AK287" s="32">
        <f t="shared" si="80"/>
        <v>5.0816941478325346E-233</v>
      </c>
      <c r="AL287" s="32">
        <f t="shared" si="80"/>
        <v>2.1420641961546236E-232</v>
      </c>
    </row>
    <row r="291" spans="3:38">
      <c r="C291" s="43" t="s">
        <v>103</v>
      </c>
      <c r="D291" s="43"/>
      <c r="E291" s="43" t="s">
        <v>30</v>
      </c>
    </row>
    <row r="293" spans="3:38">
      <c r="E293" s="43" t="s">
        <v>28</v>
      </c>
    </row>
    <row r="294" spans="3:38">
      <c r="D294" s="43" t="str">
        <f>D204</f>
        <v>Average</v>
      </c>
      <c r="P294" s="43" t="str">
        <f>P204</f>
        <v>Average -STDEV</v>
      </c>
      <c r="AB294" s="43" t="str">
        <f>AB204</f>
        <v>Average +STDEV</v>
      </c>
    </row>
    <row r="295" spans="3:38">
      <c r="E295" s="43" t="str">
        <f>E205</f>
        <v>Blood</v>
      </c>
      <c r="F295" s="43" t="str">
        <f t="shared" ref="F295:N295" si="82">F205</f>
        <v>Thymus</v>
      </c>
      <c r="G295" s="43" t="str">
        <f t="shared" si="82"/>
        <v>Heart</v>
      </c>
      <c r="H295" s="43" t="str">
        <f t="shared" si="82"/>
        <v>Lungs</v>
      </c>
      <c r="I295" s="43" t="str">
        <f t="shared" si="82"/>
        <v>Kidneys</v>
      </c>
      <c r="J295" s="43" t="str">
        <f t="shared" si="82"/>
        <v>Spleen</v>
      </c>
      <c r="K295" s="43" t="str">
        <f t="shared" si="82"/>
        <v>Liver</v>
      </c>
      <c r="L295" s="43" t="str">
        <f t="shared" si="82"/>
        <v>ART</v>
      </c>
      <c r="M295" s="43" t="str">
        <f t="shared" si="82"/>
        <v>Carcass</v>
      </c>
      <c r="N295" s="43" t="str">
        <f t="shared" si="82"/>
        <v>Tumor</v>
      </c>
      <c r="Q295" s="43" t="str">
        <f>Q205</f>
        <v>Blood</v>
      </c>
      <c r="R295" s="43" t="str">
        <f t="shared" ref="R295:Z295" si="83">R205</f>
        <v>Thymus</v>
      </c>
      <c r="S295" s="43" t="str">
        <f t="shared" si="83"/>
        <v>Heart</v>
      </c>
      <c r="T295" s="43" t="str">
        <f t="shared" si="83"/>
        <v>Lungs</v>
      </c>
      <c r="U295" s="43" t="str">
        <f t="shared" si="83"/>
        <v>Kidneys</v>
      </c>
      <c r="V295" s="43" t="str">
        <f t="shared" si="83"/>
        <v>Spleen</v>
      </c>
      <c r="W295" s="43" t="str">
        <f t="shared" si="83"/>
        <v>Liver</v>
      </c>
      <c r="X295" s="43" t="str">
        <f t="shared" si="83"/>
        <v>ART</v>
      </c>
      <c r="Y295" s="43" t="str">
        <f t="shared" si="83"/>
        <v>Carcass</v>
      </c>
      <c r="Z295" s="43" t="str">
        <f t="shared" si="83"/>
        <v>Tumor</v>
      </c>
      <c r="AC295" s="43" t="str">
        <f>AC205</f>
        <v>Blood</v>
      </c>
      <c r="AD295" s="43" t="str">
        <f t="shared" ref="AD295:AL295" si="84">AD205</f>
        <v>Thymus</v>
      </c>
      <c r="AE295" s="43" t="str">
        <f t="shared" si="84"/>
        <v>Heart</v>
      </c>
      <c r="AF295" s="43" t="str">
        <f t="shared" si="84"/>
        <v>Lungs</v>
      </c>
      <c r="AG295" s="43" t="str">
        <f t="shared" si="84"/>
        <v>Kidneys</v>
      </c>
      <c r="AH295" s="43" t="str">
        <f t="shared" si="84"/>
        <v>Spleen</v>
      </c>
      <c r="AI295" s="43" t="str">
        <f t="shared" si="84"/>
        <v>Liver</v>
      </c>
      <c r="AJ295" s="43" t="str">
        <f t="shared" si="84"/>
        <v>ART</v>
      </c>
      <c r="AK295" s="43" t="str">
        <f t="shared" si="84"/>
        <v>Carcass</v>
      </c>
      <c r="AL295" s="43" t="str">
        <f t="shared" si="84"/>
        <v>Tumor</v>
      </c>
    </row>
    <row r="296" spans="3:38">
      <c r="D296" s="42">
        <f>D206</f>
        <v>0</v>
      </c>
      <c r="E296" s="32">
        <v>0</v>
      </c>
      <c r="F296" s="32">
        <v>0</v>
      </c>
      <c r="G296" s="32">
        <v>0</v>
      </c>
      <c r="H296" s="32">
        <v>0</v>
      </c>
      <c r="I296" s="32">
        <v>0</v>
      </c>
      <c r="J296" s="32">
        <v>0</v>
      </c>
      <c r="K296" s="32">
        <v>0</v>
      </c>
      <c r="L296" s="32">
        <v>0</v>
      </c>
      <c r="M296" s="32">
        <v>0</v>
      </c>
      <c r="N296" s="32">
        <v>0</v>
      </c>
      <c r="Q296" s="32">
        <v>0</v>
      </c>
      <c r="R296" s="32">
        <v>0</v>
      </c>
      <c r="S296" s="32">
        <v>0</v>
      </c>
      <c r="T296" s="32">
        <v>0</v>
      </c>
      <c r="U296" s="32">
        <v>0</v>
      </c>
      <c r="V296" s="32">
        <v>0</v>
      </c>
      <c r="W296" s="32">
        <v>0</v>
      </c>
      <c r="X296" s="32">
        <v>0</v>
      </c>
      <c r="Y296" s="32">
        <v>0</v>
      </c>
      <c r="Z296" s="32">
        <v>0</v>
      </c>
      <c r="AC296" s="32">
        <v>0</v>
      </c>
      <c r="AD296" s="32">
        <v>0</v>
      </c>
      <c r="AE296" s="32">
        <v>0</v>
      </c>
      <c r="AF296" s="32">
        <v>0</v>
      </c>
      <c r="AG296" s="32">
        <v>0</v>
      </c>
      <c r="AH296" s="32">
        <v>0</v>
      </c>
      <c r="AI296" s="32">
        <v>0</v>
      </c>
      <c r="AJ296" s="32">
        <v>0</v>
      </c>
      <c r="AK296" s="32">
        <v>0</v>
      </c>
      <c r="AL296" s="32">
        <v>0</v>
      </c>
    </row>
    <row r="297" spans="3:38">
      <c r="D297" s="42">
        <f t="shared" ref="D297:D360" si="85">D207</f>
        <v>4.1666666666666664E-2</v>
      </c>
      <c r="E297" s="32">
        <f t="shared" ref="E297:N312" si="86">($D207-$D206)/8*(E206+3*((2*E206+E207)/3)+3*((E206+2*E207)/3)+E207)</f>
        <v>19506261.618260063</v>
      </c>
      <c r="F297" s="32">
        <f t="shared" si="86"/>
        <v>13504729.115851153</v>
      </c>
      <c r="G297" s="32">
        <f t="shared" si="86"/>
        <v>7563413.8594001466</v>
      </c>
      <c r="H297" s="32">
        <f t="shared" si="86"/>
        <v>10507038.667368654</v>
      </c>
      <c r="I297" s="32">
        <f t="shared" si="86"/>
        <v>11144794.998556776</v>
      </c>
      <c r="J297" s="32">
        <f t="shared" si="86"/>
        <v>52252338.504105732</v>
      </c>
      <c r="K297" s="32">
        <f t="shared" si="86"/>
        <v>14402844.193544753</v>
      </c>
      <c r="L297" s="32">
        <f t="shared" si="86"/>
        <v>1227442.6241780047</v>
      </c>
      <c r="M297" s="32">
        <f t="shared" si="86"/>
        <v>2451556.8320521647</v>
      </c>
      <c r="N297" s="32">
        <f t="shared" si="86"/>
        <v>2050266.6985035902</v>
      </c>
      <c r="Q297" s="32">
        <f>($D207-$D206)/8*(Q206+3*((2*Q206+Q207)/3)+3*((Q206+2*Q207)/3)+Q207)</f>
        <v>19007678.016222302</v>
      </c>
      <c r="R297" s="32">
        <f t="shared" ref="Q297:Z312" si="87">($D207-$D206)/8*(R206+3*((2*R206+R207)/3)+3*((R206+2*R207)/3)+R207)</f>
        <v>6966406.0676988596</v>
      </c>
      <c r="S297" s="32">
        <f t="shared" si="87"/>
        <v>6062671.1651238091</v>
      </c>
      <c r="T297" s="32">
        <f t="shared" si="87"/>
        <v>9983983.5500850938</v>
      </c>
      <c r="U297" s="32">
        <f t="shared" si="87"/>
        <v>9750474.8886395581</v>
      </c>
      <c r="V297" s="32">
        <f t="shared" si="87"/>
        <v>44725737.07409171</v>
      </c>
      <c r="W297" s="32">
        <f t="shared" si="87"/>
        <v>13271966.845900189</v>
      </c>
      <c r="X297" s="32">
        <f t="shared" si="87"/>
        <v>934122.92214583745</v>
      </c>
      <c r="Y297" s="32">
        <f t="shared" si="87"/>
        <v>2128125.7298387261</v>
      </c>
      <c r="Z297" s="32">
        <f t="shared" si="87"/>
        <v>2017577.8516979562</v>
      </c>
      <c r="AC297" s="32">
        <f t="shared" ref="AC297:AL312" si="88">($D207-$D206)/8*(AC206+3*((2*AC206+AC207)/3)+3*((AC206+2*AC207)/3)+AC207)</f>
        <v>20004845.220297836</v>
      </c>
      <c r="AD297" s="32">
        <f t="shared" si="88"/>
        <v>20043052.164003409</v>
      </c>
      <c r="AE297" s="32">
        <f t="shared" si="88"/>
        <v>9064156.553676445</v>
      </c>
      <c r="AF297" s="32">
        <f t="shared" si="88"/>
        <v>11030093.784652175</v>
      </c>
      <c r="AG297" s="32">
        <f t="shared" si="88"/>
        <v>12539115.108473994</v>
      </c>
      <c r="AH297" s="32">
        <f t="shared" si="88"/>
        <v>59778939.934120163</v>
      </c>
      <c r="AI297" s="32">
        <f t="shared" si="88"/>
        <v>15533721.541189354</v>
      </c>
      <c r="AJ297" s="32">
        <f t="shared" si="88"/>
        <v>1520762.3262101759</v>
      </c>
      <c r="AK297" s="32">
        <f t="shared" si="88"/>
        <v>2774987.9342655996</v>
      </c>
      <c r="AL297" s="32">
        <f t="shared" si="88"/>
        <v>2082955.54530922</v>
      </c>
    </row>
    <row r="298" spans="3:38">
      <c r="D298" s="42">
        <f t="shared" si="85"/>
        <v>7.4999999999999997E-2</v>
      </c>
      <c r="E298" s="32">
        <f t="shared" si="86"/>
        <v>29486775.872036573</v>
      </c>
      <c r="F298" s="32">
        <f t="shared" si="86"/>
        <v>20473585.270269144</v>
      </c>
      <c r="G298" s="32">
        <f t="shared" si="86"/>
        <v>11366580.099128688</v>
      </c>
      <c r="H298" s="32">
        <f t="shared" si="86"/>
        <v>15985535.119093304</v>
      </c>
      <c r="I298" s="32">
        <f t="shared" si="86"/>
        <v>16925117.986748822</v>
      </c>
      <c r="J298" s="32">
        <f t="shared" si="86"/>
        <v>87474609.523749501</v>
      </c>
      <c r="K298" s="32">
        <f t="shared" si="86"/>
        <v>23517693.844432615</v>
      </c>
      <c r="L298" s="32">
        <f t="shared" si="86"/>
        <v>2170475.0370453335</v>
      </c>
      <c r="M298" s="32">
        <f t="shared" si="86"/>
        <v>3805081.5067748344</v>
      </c>
      <c r="N298" s="32">
        <f t="shared" si="86"/>
        <v>4115091.5206512078</v>
      </c>
      <c r="Q298" s="32">
        <f t="shared" si="87"/>
        <v>27264809.13685568</v>
      </c>
      <c r="R298" s="32">
        <f t="shared" si="87"/>
        <v>9613599.3650312982</v>
      </c>
      <c r="S298" s="32">
        <f t="shared" si="87"/>
        <v>9066333.6528552957</v>
      </c>
      <c r="T298" s="32">
        <f t="shared" si="87"/>
        <v>14555920.576954233</v>
      </c>
      <c r="U298" s="32">
        <f t="shared" si="87"/>
        <v>14737363.367802905</v>
      </c>
      <c r="V298" s="32">
        <f t="shared" si="87"/>
        <v>71149156.800332233</v>
      </c>
      <c r="W298" s="32">
        <f t="shared" si="87"/>
        <v>20246552.933687884</v>
      </c>
      <c r="X298" s="32">
        <f t="shared" si="87"/>
        <v>1732174.6645885995</v>
      </c>
      <c r="Y298" s="32">
        <f t="shared" si="87"/>
        <v>3334430.365418057</v>
      </c>
      <c r="Z298" s="32">
        <f t="shared" si="87"/>
        <v>3859632.4361760016</v>
      </c>
      <c r="AC298" s="32">
        <f t="shared" si="88"/>
        <v>31496232.456947677</v>
      </c>
      <c r="AD298" s="32">
        <f t="shared" si="88"/>
        <v>31204180.439932052</v>
      </c>
      <c r="AE298" s="32">
        <f t="shared" si="88"/>
        <v>13666826.54540205</v>
      </c>
      <c r="AF298" s="32">
        <f t="shared" si="88"/>
        <v>17415149.661232315</v>
      </c>
      <c r="AG298" s="32">
        <f t="shared" si="88"/>
        <v>19118208.861525614</v>
      </c>
      <c r="AH298" s="32">
        <f t="shared" si="88"/>
        <v>103768095.43763778</v>
      </c>
      <c r="AI298" s="32">
        <f t="shared" si="88"/>
        <v>26884350.82336469</v>
      </c>
      <c r="AJ298" s="32">
        <f t="shared" si="88"/>
        <v>2608775.4095020741</v>
      </c>
      <c r="AK298" s="32">
        <f t="shared" si="88"/>
        <v>4275739.9278733619</v>
      </c>
      <c r="AL298" s="32">
        <f t="shared" si="88"/>
        <v>4364912.7281542942</v>
      </c>
    </row>
    <row r="299" spans="3:38">
      <c r="D299" s="42">
        <f t="shared" si="85"/>
        <v>0.1</v>
      </c>
      <c r="E299" s="32">
        <f t="shared" si="86"/>
        <v>19943455.448831558</v>
      </c>
      <c r="F299" s="32">
        <f t="shared" si="86"/>
        <v>13924683.712898729</v>
      </c>
      <c r="G299" s="32">
        <f t="shared" si="86"/>
        <v>7589927.210737979</v>
      </c>
      <c r="H299" s="32">
        <f t="shared" si="86"/>
        <v>10935854.552514751</v>
      </c>
      <c r="I299" s="32">
        <f t="shared" si="86"/>
        <v>11536215.989517717</v>
      </c>
      <c r="J299" s="32">
        <f t="shared" si="86"/>
        <v>70640010.450752109</v>
      </c>
      <c r="K299" s="32">
        <f t="shared" si="86"/>
        <v>18260188.472252343</v>
      </c>
      <c r="L299" s="32">
        <f t="shared" si="86"/>
        <v>1896643.5594191626</v>
      </c>
      <c r="M299" s="32">
        <f t="shared" si="86"/>
        <v>2705276.1631798614</v>
      </c>
      <c r="N299" s="32">
        <f t="shared" si="86"/>
        <v>4196591.1348569337</v>
      </c>
      <c r="Q299" s="32">
        <f t="shared" si="87"/>
        <v>16419396.381768534</v>
      </c>
      <c r="R299" s="32">
        <f t="shared" si="87"/>
        <v>5235708.8224538183</v>
      </c>
      <c r="S299" s="32">
        <f t="shared" si="87"/>
        <v>5991428.4156658305</v>
      </c>
      <c r="T299" s="32">
        <f t="shared" si="87"/>
        <v>9098730.5663529541</v>
      </c>
      <c r="U299" s="32">
        <f t="shared" si="87"/>
        <v>9949561.7838785797</v>
      </c>
      <c r="V299" s="32">
        <f t="shared" si="87"/>
        <v>52885753.711395569</v>
      </c>
      <c r="W299" s="32">
        <f t="shared" si="87"/>
        <v>13936521.724868359</v>
      </c>
      <c r="X299" s="32">
        <f t="shared" si="87"/>
        <v>1607687.6529810866</v>
      </c>
      <c r="Y299" s="32">
        <f t="shared" si="87"/>
        <v>2412425.1711339909</v>
      </c>
      <c r="Z299" s="32">
        <f t="shared" si="87"/>
        <v>3736165.7123797494</v>
      </c>
      <c r="AC299" s="32">
        <f t="shared" si="88"/>
        <v>22963466.300026424</v>
      </c>
      <c r="AD299" s="32">
        <f t="shared" si="88"/>
        <v>22306759.524247419</v>
      </c>
      <c r="AE299" s="32">
        <f t="shared" si="88"/>
        <v>9188426.0058101527</v>
      </c>
      <c r="AF299" s="32">
        <f t="shared" si="88"/>
        <v>12772978.538676543</v>
      </c>
      <c r="AG299" s="32">
        <f t="shared" si="88"/>
        <v>13135527.144613458</v>
      </c>
      <c r="AH299" s="32">
        <f t="shared" si="88"/>
        <v>88318445.807978138</v>
      </c>
      <c r="AI299" s="32">
        <f t="shared" si="88"/>
        <v>22810407.709931243</v>
      </c>
      <c r="AJ299" s="32">
        <f t="shared" si="88"/>
        <v>2185599.4658572422</v>
      </c>
      <c r="AK299" s="32">
        <f t="shared" si="88"/>
        <v>2998024.1693427968</v>
      </c>
      <c r="AL299" s="32">
        <f t="shared" si="88"/>
        <v>4643644.1992350984</v>
      </c>
    </row>
    <row r="300" spans="3:38">
      <c r="D300" s="42">
        <f t="shared" si="85"/>
        <v>0.125</v>
      </c>
      <c r="E300" s="32">
        <f t="shared" si="86"/>
        <v>18377708.525194321</v>
      </c>
      <c r="F300" s="32">
        <f t="shared" si="86"/>
        <v>12899204.483516011</v>
      </c>
      <c r="G300" s="32">
        <f t="shared" si="86"/>
        <v>6914869.2590930881</v>
      </c>
      <c r="H300" s="32">
        <f t="shared" si="86"/>
        <v>10192249.911716331</v>
      </c>
      <c r="I300" s="32">
        <f t="shared" si="86"/>
        <v>10718604.612521112</v>
      </c>
      <c r="J300" s="32">
        <f t="shared" si="86"/>
        <v>74919819.987186328</v>
      </c>
      <c r="K300" s="32">
        <f t="shared" si="86"/>
        <v>18845834.489696458</v>
      </c>
      <c r="L300" s="32">
        <f t="shared" si="86"/>
        <v>2113109.9030350978</v>
      </c>
      <c r="M300" s="32">
        <f t="shared" si="86"/>
        <v>2607383.1739232242</v>
      </c>
      <c r="N300" s="32">
        <f t="shared" si="86"/>
        <v>5108992.2149822181</v>
      </c>
      <c r="Q300" s="32">
        <f t="shared" si="87"/>
        <v>13421366.493379638</v>
      </c>
      <c r="R300" s="32">
        <f t="shared" si="87"/>
        <v>3757016.682102487</v>
      </c>
      <c r="S300" s="32">
        <f t="shared" si="87"/>
        <v>5405254.0908779399</v>
      </c>
      <c r="T300" s="32">
        <f t="shared" si="87"/>
        <v>7758062.8095936375</v>
      </c>
      <c r="U300" s="32">
        <f t="shared" si="87"/>
        <v>9162203.1856846008</v>
      </c>
      <c r="V300" s="32">
        <f t="shared" si="87"/>
        <v>52818316.762983665</v>
      </c>
      <c r="W300" s="32">
        <f t="shared" si="87"/>
        <v>13081484.827738974</v>
      </c>
      <c r="X300" s="32">
        <f t="shared" si="87"/>
        <v>1852893.3302704873</v>
      </c>
      <c r="Y300" s="32">
        <f t="shared" si="87"/>
        <v>2358782.9771444425</v>
      </c>
      <c r="Z300" s="32">
        <f t="shared" si="87"/>
        <v>4431237.6139536435</v>
      </c>
      <c r="AC300" s="32">
        <f t="shared" si="88"/>
        <v>22556551.565282401</v>
      </c>
      <c r="AD300" s="32">
        <f t="shared" si="88"/>
        <v>21567997.643212229</v>
      </c>
      <c r="AE300" s="32">
        <f t="shared" si="88"/>
        <v>8424484.42730828</v>
      </c>
      <c r="AF300" s="32">
        <f t="shared" si="88"/>
        <v>12626437.013839047</v>
      </c>
      <c r="AG300" s="32">
        <f t="shared" si="88"/>
        <v>12294529.499874001</v>
      </c>
      <c r="AH300" s="32">
        <f t="shared" si="88"/>
        <v>96904368.034677505</v>
      </c>
      <c r="AI300" s="32">
        <f t="shared" si="88"/>
        <v>24959643.443904545</v>
      </c>
      <c r="AJ300" s="32">
        <f t="shared" si="88"/>
        <v>2373326.4757997096</v>
      </c>
      <c r="AK300" s="32">
        <f t="shared" si="88"/>
        <v>2855678.3326024418</v>
      </c>
      <c r="AL300" s="32">
        <f t="shared" si="88"/>
        <v>5766119.8311079964</v>
      </c>
    </row>
    <row r="301" spans="3:38">
      <c r="D301" s="42">
        <f t="shared" si="85"/>
        <v>0.25</v>
      </c>
      <c r="E301" s="32">
        <f t="shared" si="86"/>
        <v>75787759.956370264</v>
      </c>
      <c r="F301" s="32">
        <f t="shared" si="86"/>
        <v>54421682.68388883</v>
      </c>
      <c r="G301" s="32">
        <f t="shared" si="86"/>
        <v>29749519.160617922</v>
      </c>
      <c r="H301" s="32">
        <f t="shared" si="86"/>
        <v>46699286.296311811</v>
      </c>
      <c r="I301" s="32">
        <f t="shared" si="86"/>
        <v>49410858.508462429</v>
      </c>
      <c r="J301" s="32">
        <f t="shared" si="86"/>
        <v>394856897.11991698</v>
      </c>
      <c r="K301" s="32">
        <f t="shared" si="86"/>
        <v>97048385.792098328</v>
      </c>
      <c r="L301" s="32">
        <f t="shared" si="86"/>
        <v>11252097.847342895</v>
      </c>
      <c r="M301" s="32">
        <f t="shared" si="86"/>
        <v>12398694.872082824</v>
      </c>
      <c r="N301" s="32">
        <f t="shared" si="86"/>
        <v>28669269.06076134</v>
      </c>
      <c r="Q301" s="32">
        <f t="shared" si="87"/>
        <v>49275729.576434076</v>
      </c>
      <c r="R301" s="32">
        <f t="shared" si="87"/>
        <v>12787515.157031562</v>
      </c>
      <c r="S301" s="32">
        <f t="shared" si="87"/>
        <v>23189684.829699658</v>
      </c>
      <c r="T301" s="32">
        <f t="shared" si="87"/>
        <v>31710228.059406832</v>
      </c>
      <c r="U301" s="32">
        <f t="shared" si="87"/>
        <v>41576506.701271884</v>
      </c>
      <c r="V301" s="32">
        <f t="shared" si="87"/>
        <v>258085680.7078301</v>
      </c>
      <c r="W301" s="32">
        <f t="shared" si="87"/>
        <v>61550259.7897681</v>
      </c>
      <c r="X301" s="32">
        <f t="shared" si="87"/>
        <v>10083526.595436227</v>
      </c>
      <c r="Y301" s="32">
        <f t="shared" si="87"/>
        <v>11358565.971717708</v>
      </c>
      <c r="Z301" s="32">
        <f t="shared" si="87"/>
        <v>24392739.774608791</v>
      </c>
      <c r="AC301" s="32">
        <f t="shared" si="88"/>
        <v>107536959.73158076</v>
      </c>
      <c r="AD301" s="32">
        <f t="shared" si="88"/>
        <v>99242546.985075951</v>
      </c>
      <c r="AE301" s="32">
        <f t="shared" si="88"/>
        <v>36309353.491536289</v>
      </c>
      <c r="AF301" s="32">
        <f t="shared" si="88"/>
        <v>61678998.024739482</v>
      </c>
      <c r="AG301" s="32">
        <f t="shared" si="88"/>
        <v>57125102.209487133</v>
      </c>
      <c r="AH301" s="32">
        <f t="shared" si="88"/>
        <v>532599039.89288419</v>
      </c>
      <c r="AI301" s="32">
        <f t="shared" si="88"/>
        <v>130220574.66724786</v>
      </c>
      <c r="AJ301" s="32">
        <f t="shared" si="88"/>
        <v>12420669.099249575</v>
      </c>
      <c r="AK301" s="32">
        <f t="shared" si="88"/>
        <v>13442005.870365957</v>
      </c>
      <c r="AL301" s="32">
        <f t="shared" si="88"/>
        <v>33123922.343543109</v>
      </c>
    </row>
    <row r="302" spans="3:38">
      <c r="D302" s="42">
        <f t="shared" si="85"/>
        <v>0.375</v>
      </c>
      <c r="E302" s="32">
        <f t="shared" si="86"/>
        <v>54359114.271393396</v>
      </c>
      <c r="F302" s="32">
        <f t="shared" si="86"/>
        <v>41283654.560041435</v>
      </c>
      <c r="G302" s="32">
        <f t="shared" si="86"/>
        <v>24569691.42982547</v>
      </c>
      <c r="H302" s="32">
        <f t="shared" si="86"/>
        <v>43046830.119808763</v>
      </c>
      <c r="I302" s="32">
        <f t="shared" si="86"/>
        <v>46479086.276554033</v>
      </c>
      <c r="J302" s="32">
        <f t="shared" si="86"/>
        <v>408699681.90254241</v>
      </c>
      <c r="K302" s="32">
        <f t="shared" si="86"/>
        <v>99313243.285121694</v>
      </c>
      <c r="L302" s="32">
        <f t="shared" si="86"/>
        <v>11340726.206667624</v>
      </c>
      <c r="M302" s="32">
        <f t="shared" si="86"/>
        <v>11808294.721520759</v>
      </c>
      <c r="N302" s="32">
        <f t="shared" si="86"/>
        <v>29340990.149897542</v>
      </c>
      <c r="Q302" s="32">
        <f t="shared" si="87"/>
        <v>32749049.261376396</v>
      </c>
      <c r="R302" s="32">
        <f t="shared" si="87"/>
        <v>10017335.421574529</v>
      </c>
      <c r="S302" s="32">
        <f t="shared" si="87"/>
        <v>19368659.527757358</v>
      </c>
      <c r="T302" s="32">
        <f t="shared" si="87"/>
        <v>26111286.483398195</v>
      </c>
      <c r="U302" s="32">
        <f t="shared" si="87"/>
        <v>38203144.172572337</v>
      </c>
      <c r="V302" s="32">
        <f t="shared" si="87"/>
        <v>247068180.5386278</v>
      </c>
      <c r="W302" s="32">
        <f t="shared" si="87"/>
        <v>61821576.089321129</v>
      </c>
      <c r="X302" s="32">
        <f t="shared" si="87"/>
        <v>10255445.855478717</v>
      </c>
      <c r="Y302" s="32">
        <f t="shared" si="87"/>
        <v>10903616.329510335</v>
      </c>
      <c r="Z302" s="32">
        <f t="shared" si="87"/>
        <v>24603856.569847174</v>
      </c>
      <c r="AC302" s="32">
        <f t="shared" si="88"/>
        <v>95846441.012091815</v>
      </c>
      <c r="AD302" s="32">
        <f t="shared" si="88"/>
        <v>84640191.409211606</v>
      </c>
      <c r="AE302" s="32">
        <f t="shared" si="88"/>
        <v>29770723.331893463</v>
      </c>
      <c r="AF302" s="32">
        <f t="shared" si="88"/>
        <v>59925762.941492952</v>
      </c>
      <c r="AG302" s="32">
        <f t="shared" si="88"/>
        <v>54324949.100193292</v>
      </c>
      <c r="AH302" s="32">
        <f t="shared" si="88"/>
        <v>574430391.74536312</v>
      </c>
      <c r="AI302" s="32">
        <f t="shared" si="88"/>
        <v>128040303.42699178</v>
      </c>
      <c r="AJ302" s="32">
        <f t="shared" si="88"/>
        <v>12426006.557856534</v>
      </c>
      <c r="AK302" s="32">
        <f t="shared" si="88"/>
        <v>12724158.9296268</v>
      </c>
      <c r="AL302" s="32">
        <f t="shared" si="88"/>
        <v>34860801.838386156</v>
      </c>
    </row>
    <row r="303" spans="3:38">
      <c r="D303" s="42">
        <f t="shared" si="85"/>
        <v>0.5</v>
      </c>
      <c r="E303" s="32">
        <f t="shared" si="86"/>
        <v>38937717.637577735</v>
      </c>
      <c r="F303" s="32">
        <f t="shared" si="86"/>
        <v>31990376.370089352</v>
      </c>
      <c r="G303" s="32">
        <f t="shared" si="86"/>
        <v>21447571.418085057</v>
      </c>
      <c r="H303" s="32">
        <f t="shared" si="86"/>
        <v>41549984.79067789</v>
      </c>
      <c r="I303" s="32">
        <f t="shared" si="86"/>
        <v>46000232.39631331</v>
      </c>
      <c r="J303" s="32">
        <f t="shared" si="86"/>
        <v>417123883.37474531</v>
      </c>
      <c r="K303" s="32">
        <f t="shared" si="86"/>
        <v>101509482.80347447</v>
      </c>
      <c r="L303" s="32">
        <f t="shared" si="86"/>
        <v>11228332.975898862</v>
      </c>
      <c r="M303" s="32">
        <f t="shared" si="86"/>
        <v>11624490.46829671</v>
      </c>
      <c r="N303" s="32">
        <f t="shared" si="86"/>
        <v>28904206.022379883</v>
      </c>
      <c r="Q303" s="32">
        <f t="shared" si="87"/>
        <v>23341129.816772506</v>
      </c>
      <c r="R303" s="32">
        <f t="shared" si="87"/>
        <v>10051869.592285465</v>
      </c>
      <c r="S303" s="32">
        <f t="shared" si="87"/>
        <v>17230895.678317547</v>
      </c>
      <c r="T303" s="32">
        <f t="shared" si="87"/>
        <v>23654146.991590627</v>
      </c>
      <c r="U303" s="32">
        <f t="shared" si="87"/>
        <v>36936102.342136666</v>
      </c>
      <c r="V303" s="32">
        <f t="shared" si="87"/>
        <v>239269593.19957647</v>
      </c>
      <c r="W303" s="32">
        <f t="shared" si="87"/>
        <v>68561817.146375552</v>
      </c>
      <c r="X303" s="32">
        <f t="shared" si="87"/>
        <v>10160583.743440745</v>
      </c>
      <c r="Y303" s="32">
        <f t="shared" si="87"/>
        <v>10774370.774007997</v>
      </c>
      <c r="Z303" s="32">
        <f t="shared" si="87"/>
        <v>23968920.326628216</v>
      </c>
      <c r="AC303" s="32">
        <f t="shared" si="88"/>
        <v>79574828.997020558</v>
      </c>
      <c r="AD303" s="32">
        <f t="shared" si="88"/>
        <v>69144011.448102042</v>
      </c>
      <c r="AE303" s="32">
        <f t="shared" si="88"/>
        <v>25664247.157852419</v>
      </c>
      <c r="AF303" s="32">
        <f t="shared" si="88"/>
        <v>59303357.808043152</v>
      </c>
      <c r="AG303" s="32">
        <f t="shared" si="88"/>
        <v>54609350.226768494</v>
      </c>
      <c r="AH303" s="32">
        <f t="shared" si="88"/>
        <v>601536199.43155599</v>
      </c>
      <c r="AI303" s="32">
        <f t="shared" si="88"/>
        <v>123628956.43460394</v>
      </c>
      <c r="AJ303" s="32">
        <f t="shared" si="88"/>
        <v>12296082.208356965</v>
      </c>
      <c r="AK303" s="32">
        <f t="shared" si="88"/>
        <v>12488701.574925622</v>
      </c>
      <c r="AL303" s="32">
        <f t="shared" si="88"/>
        <v>35209770.85272143</v>
      </c>
    </row>
    <row r="304" spans="3:38">
      <c r="D304" s="42">
        <f t="shared" si="85"/>
        <v>0.625</v>
      </c>
      <c r="E304" s="32">
        <f t="shared" si="86"/>
        <v>27301599.710877135</v>
      </c>
      <c r="F304" s="32">
        <f t="shared" si="86"/>
        <v>25017921.412734203</v>
      </c>
      <c r="G304" s="32">
        <f t="shared" si="86"/>
        <v>19191864.496313132</v>
      </c>
      <c r="H304" s="32">
        <f t="shared" si="86"/>
        <v>40667888.0357581</v>
      </c>
      <c r="I304" s="32">
        <f t="shared" si="86"/>
        <v>46181552.945917286</v>
      </c>
      <c r="J304" s="32">
        <f t="shared" si="86"/>
        <v>425245811.12078798</v>
      </c>
      <c r="K304" s="32">
        <f t="shared" si="86"/>
        <v>103788104.00567743</v>
      </c>
      <c r="L304" s="32">
        <f t="shared" si="86"/>
        <v>11206430.244594645</v>
      </c>
      <c r="M304" s="32">
        <f t="shared" si="86"/>
        <v>11591956.471594738</v>
      </c>
      <c r="N304" s="32">
        <f t="shared" si="86"/>
        <v>28775328.590367615</v>
      </c>
      <c r="Q304" s="32">
        <f t="shared" si="87"/>
        <v>16238176.35047527</v>
      </c>
      <c r="R304" s="32">
        <f t="shared" si="87"/>
        <v>10265147.038639804</v>
      </c>
      <c r="S304" s="32">
        <f t="shared" si="87"/>
        <v>15712740.857886888</v>
      </c>
      <c r="T304" s="32">
        <f t="shared" si="87"/>
        <v>21941185.350277226</v>
      </c>
      <c r="U304" s="32">
        <f t="shared" si="87"/>
        <v>36196187.163037792</v>
      </c>
      <c r="V304" s="32">
        <f t="shared" si="87"/>
        <v>233589745.3205274</v>
      </c>
      <c r="W304" s="32">
        <f t="shared" si="87"/>
        <v>78132930.560552254</v>
      </c>
      <c r="X304" s="32">
        <f t="shared" si="87"/>
        <v>10146039.768511537</v>
      </c>
      <c r="Y304" s="32">
        <f t="shared" si="87"/>
        <v>10790060.590846496</v>
      </c>
      <c r="Z304" s="32">
        <f t="shared" si="87"/>
        <v>23562846.912132937</v>
      </c>
      <c r="AC304" s="32">
        <f t="shared" si="88"/>
        <v>60569767.763374589</v>
      </c>
      <c r="AD304" s="32">
        <f t="shared" si="88"/>
        <v>53240196.940289691</v>
      </c>
      <c r="AE304" s="32">
        <f t="shared" si="88"/>
        <v>22670988.134739377</v>
      </c>
      <c r="AF304" s="32">
        <f t="shared" si="88"/>
        <v>59165479.451782294</v>
      </c>
      <c r="AG304" s="32">
        <f t="shared" si="88"/>
        <v>55888800.883869961</v>
      </c>
      <c r="AH304" s="32">
        <f t="shared" si="88"/>
        <v>624730993.47517598</v>
      </c>
      <c r="AI304" s="32">
        <f t="shared" si="88"/>
        <v>120149170.07491067</v>
      </c>
      <c r="AJ304" s="32">
        <f t="shared" si="88"/>
        <v>12266820.720677745</v>
      </c>
      <c r="AK304" s="32">
        <f t="shared" si="88"/>
        <v>12406347.946250282</v>
      </c>
      <c r="AL304" s="32">
        <f t="shared" si="88"/>
        <v>35883254.335207641</v>
      </c>
    </row>
    <row r="305" spans="4:38">
      <c r="D305" s="42">
        <f t="shared" si="85"/>
        <v>0.75</v>
      </c>
      <c r="E305" s="32">
        <f t="shared" si="86"/>
        <v>18803656.315235171</v>
      </c>
      <c r="F305" s="32">
        <f t="shared" si="86"/>
        <v>19957834.896871153</v>
      </c>
      <c r="G305" s="32">
        <f t="shared" si="86"/>
        <v>17566346.843190927</v>
      </c>
      <c r="H305" s="32">
        <f t="shared" si="86"/>
        <v>40109128.319233254</v>
      </c>
      <c r="I305" s="32">
        <f t="shared" si="86"/>
        <v>46655297.451277189</v>
      </c>
      <c r="J305" s="32">
        <f t="shared" si="86"/>
        <v>433038368.98991162</v>
      </c>
      <c r="K305" s="32">
        <f t="shared" si="86"/>
        <v>105756961.84549639</v>
      </c>
      <c r="L305" s="32">
        <f t="shared" si="86"/>
        <v>11222087.933539812</v>
      </c>
      <c r="M305" s="32">
        <f t="shared" si="86"/>
        <v>11631860.303392302</v>
      </c>
      <c r="N305" s="32">
        <f t="shared" si="86"/>
        <v>28813206.460400727</v>
      </c>
      <c r="Q305" s="32">
        <f t="shared" si="87"/>
        <v>11051130.794725945</v>
      </c>
      <c r="R305" s="32">
        <f t="shared" si="87"/>
        <v>10545558.270679753</v>
      </c>
      <c r="S305" s="32">
        <f t="shared" si="87"/>
        <v>14617109.981753793</v>
      </c>
      <c r="T305" s="32">
        <f t="shared" si="87"/>
        <v>20708602.740644053</v>
      </c>
      <c r="U305" s="32">
        <f t="shared" si="87"/>
        <v>35735915.239756726</v>
      </c>
      <c r="V305" s="32">
        <f t="shared" si="87"/>
        <v>229307598.55872974</v>
      </c>
      <c r="W305" s="32">
        <f t="shared" si="87"/>
        <v>88313099.763833493</v>
      </c>
      <c r="X305" s="32">
        <f t="shared" si="87"/>
        <v>10164101.183213519</v>
      </c>
      <c r="Y305" s="32">
        <f t="shared" si="87"/>
        <v>10871265.355274139</v>
      </c>
      <c r="Z305" s="32">
        <f t="shared" si="87"/>
        <v>23265169.596883692</v>
      </c>
      <c r="AC305" s="32">
        <f t="shared" si="88"/>
        <v>41624262.681141324</v>
      </c>
      <c r="AD305" s="32">
        <f t="shared" si="88"/>
        <v>38483628.310859576</v>
      </c>
      <c r="AE305" s="32">
        <f t="shared" si="88"/>
        <v>20515583.704628114</v>
      </c>
      <c r="AF305" s="32">
        <f t="shared" si="88"/>
        <v>59231799.24503468</v>
      </c>
      <c r="AG305" s="32">
        <f t="shared" si="88"/>
        <v>57535221.99006331</v>
      </c>
      <c r="AH305" s="32">
        <f t="shared" si="88"/>
        <v>644479752.11839664</v>
      </c>
      <c r="AI305" s="32">
        <f t="shared" si="88"/>
        <v>117260385.87804204</v>
      </c>
      <c r="AJ305" s="32">
        <f t="shared" si="88"/>
        <v>12280074.683866102</v>
      </c>
      <c r="AK305" s="32">
        <f t="shared" si="88"/>
        <v>12400934.728388827</v>
      </c>
      <c r="AL305" s="32">
        <f t="shared" si="88"/>
        <v>36729571.087499648</v>
      </c>
    </row>
    <row r="306" spans="4:38">
      <c r="D306" s="42">
        <f t="shared" si="85"/>
        <v>0.875</v>
      </c>
      <c r="E306" s="32">
        <f t="shared" si="86"/>
        <v>13120914.751336738</v>
      </c>
      <c r="F306" s="32">
        <f t="shared" si="86"/>
        <v>16609147.478182573</v>
      </c>
      <c r="G306" s="32">
        <f t="shared" si="86"/>
        <v>16421802.878370339</v>
      </c>
      <c r="H306" s="32">
        <f t="shared" si="86"/>
        <v>39671569.5365934</v>
      </c>
      <c r="I306" s="32">
        <f t="shared" si="86"/>
        <v>47138761.746588901</v>
      </c>
      <c r="J306" s="32">
        <f t="shared" si="86"/>
        <v>440907104.00125241</v>
      </c>
      <c r="K306" s="32">
        <f t="shared" si="86"/>
        <v>107137199.88232188</v>
      </c>
      <c r="L306" s="32">
        <f t="shared" si="86"/>
        <v>11241004.310998054</v>
      </c>
      <c r="M306" s="32">
        <f t="shared" si="86"/>
        <v>11687055.488232376</v>
      </c>
      <c r="N306" s="32">
        <f t="shared" si="86"/>
        <v>28928033.677550323</v>
      </c>
      <c r="Q306" s="32">
        <f t="shared" si="87"/>
        <v>7587954.5709186094</v>
      </c>
      <c r="R306" s="32">
        <f t="shared" si="87"/>
        <v>10799647.258866046</v>
      </c>
      <c r="S306" s="32">
        <f t="shared" si="87"/>
        <v>13810927.95043122</v>
      </c>
      <c r="T306" s="32">
        <f t="shared" si="87"/>
        <v>19772441.894380249</v>
      </c>
      <c r="U306" s="32">
        <f t="shared" si="87"/>
        <v>35385807.940033719</v>
      </c>
      <c r="V306" s="32">
        <f t="shared" si="87"/>
        <v>226160907.02426887</v>
      </c>
      <c r="W306" s="32">
        <f t="shared" si="87"/>
        <v>96984200.44241187</v>
      </c>
      <c r="X306" s="32">
        <f t="shared" si="87"/>
        <v>10183794.717451481</v>
      </c>
      <c r="Y306" s="32">
        <f t="shared" si="87"/>
        <v>10958376.369430661</v>
      </c>
      <c r="Z306" s="32">
        <f t="shared" si="87"/>
        <v>23000787.187432628</v>
      </c>
      <c r="AC306" s="32">
        <f t="shared" si="88"/>
        <v>25725875.156906415</v>
      </c>
      <c r="AD306" s="32">
        <f t="shared" si="88"/>
        <v>26669752.236013796</v>
      </c>
      <c r="AE306" s="32">
        <f t="shared" si="88"/>
        <v>19032677.806309462</v>
      </c>
      <c r="AF306" s="32">
        <f t="shared" si="88"/>
        <v>59320869.72736939</v>
      </c>
      <c r="AG306" s="32">
        <f t="shared" si="88"/>
        <v>59018858.271887086</v>
      </c>
      <c r="AH306" s="32">
        <f t="shared" si="88"/>
        <v>661611968.16700602</v>
      </c>
      <c r="AI306" s="32">
        <f t="shared" si="88"/>
        <v>114859787.88834271</v>
      </c>
      <c r="AJ306" s="32">
        <f t="shared" si="88"/>
        <v>12298213.904544635</v>
      </c>
      <c r="AK306" s="32">
        <f t="shared" si="88"/>
        <v>12419714.334977433</v>
      </c>
      <c r="AL306" s="32">
        <f t="shared" si="88"/>
        <v>37647631.975091204</v>
      </c>
    </row>
    <row r="307" spans="4:38">
      <c r="D307" s="42">
        <f t="shared" si="85"/>
        <v>1</v>
      </c>
      <c r="E307" s="32">
        <f t="shared" si="86"/>
        <v>10103149.180337295</v>
      </c>
      <c r="F307" s="32">
        <f t="shared" si="86"/>
        <v>14890223.405927425</v>
      </c>
      <c r="G307" s="32">
        <f t="shared" si="86"/>
        <v>15668300.849802792</v>
      </c>
      <c r="H307" s="32">
        <f t="shared" si="86"/>
        <v>39237472.168614052</v>
      </c>
      <c r="I307" s="32">
        <f t="shared" si="86"/>
        <v>47435723.929336198</v>
      </c>
      <c r="J307" s="32">
        <f t="shared" si="86"/>
        <v>449945894.6182726</v>
      </c>
      <c r="K307" s="32">
        <f t="shared" si="86"/>
        <v>107816881.82831714</v>
      </c>
      <c r="L307" s="32">
        <f t="shared" si="86"/>
        <v>11249715.245707842</v>
      </c>
      <c r="M307" s="32">
        <f t="shared" si="86"/>
        <v>11722565.481897607</v>
      </c>
      <c r="N307" s="32">
        <f t="shared" si="86"/>
        <v>29084792.76547768</v>
      </c>
      <c r="Q307" s="32">
        <f t="shared" si="87"/>
        <v>5761251.5988673754</v>
      </c>
      <c r="R307" s="32">
        <f t="shared" si="87"/>
        <v>10952156.811992036</v>
      </c>
      <c r="S307" s="32">
        <f t="shared" si="87"/>
        <v>13206289.669742923</v>
      </c>
      <c r="T307" s="32">
        <f t="shared" si="87"/>
        <v>19007569.462695297</v>
      </c>
      <c r="U307" s="32">
        <f t="shared" si="87"/>
        <v>35050976.836168103</v>
      </c>
      <c r="V307" s="32">
        <f t="shared" si="87"/>
        <v>224363922.92624259</v>
      </c>
      <c r="W307" s="32">
        <f t="shared" si="87"/>
        <v>102119565.28331573</v>
      </c>
      <c r="X307" s="32">
        <f t="shared" si="87"/>
        <v>10192957.44733616</v>
      </c>
      <c r="Y307" s="32">
        <f t="shared" si="87"/>
        <v>11012108.021163693</v>
      </c>
      <c r="Z307" s="32">
        <f t="shared" si="87"/>
        <v>22741504.657365415</v>
      </c>
      <c r="AC307" s="32">
        <f t="shared" si="88"/>
        <v>16089112.687623005</v>
      </c>
      <c r="AD307" s="32">
        <f t="shared" si="88"/>
        <v>19806078.468694918</v>
      </c>
      <c r="AE307" s="32">
        <f t="shared" si="88"/>
        <v>18130312.02986265</v>
      </c>
      <c r="AF307" s="32">
        <f t="shared" si="88"/>
        <v>59361491.281899758</v>
      </c>
      <c r="AG307" s="32">
        <f t="shared" si="88"/>
        <v>59908338.133264236</v>
      </c>
      <c r="AH307" s="32">
        <f t="shared" si="88"/>
        <v>677849749.08363974</v>
      </c>
      <c r="AI307" s="32">
        <f t="shared" si="88"/>
        <v>113092358.97735509</v>
      </c>
      <c r="AJ307" s="32">
        <f t="shared" si="88"/>
        <v>12306473.044079533</v>
      </c>
      <c r="AK307" s="32">
        <f t="shared" si="88"/>
        <v>12433948.131389637</v>
      </c>
      <c r="AL307" s="32">
        <f t="shared" si="88"/>
        <v>38597799.725219518</v>
      </c>
    </row>
    <row r="308" spans="4:38">
      <c r="D308" s="42">
        <f t="shared" si="85"/>
        <v>1.125</v>
      </c>
      <c r="E308" s="32">
        <f t="shared" si="86"/>
        <v>9030338.6770605352</v>
      </c>
      <c r="F308" s="32">
        <f t="shared" si="86"/>
        <v>14368269.855436696</v>
      </c>
      <c r="G308" s="32">
        <f t="shared" si="86"/>
        <v>15169841.806218764</v>
      </c>
      <c r="H308" s="32">
        <f t="shared" si="86"/>
        <v>38734110.894096874</v>
      </c>
      <c r="I308" s="32">
        <f t="shared" si="86"/>
        <v>47466484.202603966</v>
      </c>
      <c r="J308" s="32">
        <f t="shared" si="86"/>
        <v>460463430.70348686</v>
      </c>
      <c r="K308" s="32">
        <f t="shared" si="86"/>
        <v>107910762.40372486</v>
      </c>
      <c r="L308" s="32">
        <f t="shared" si="86"/>
        <v>11241020.162764221</v>
      </c>
      <c r="M308" s="32">
        <f t="shared" si="86"/>
        <v>11723496.584399553</v>
      </c>
      <c r="N308" s="32">
        <f t="shared" si="86"/>
        <v>29259442.091527216</v>
      </c>
      <c r="Q308" s="32">
        <f t="shared" si="87"/>
        <v>5131247.2320382986</v>
      </c>
      <c r="R308" s="32">
        <f t="shared" si="87"/>
        <v>10989420.297287405</v>
      </c>
      <c r="S308" s="32">
        <f t="shared" si="87"/>
        <v>12713997.354355646</v>
      </c>
      <c r="T308" s="32">
        <f t="shared" si="87"/>
        <v>18315238.947499655</v>
      </c>
      <c r="U308" s="32">
        <f t="shared" si="87"/>
        <v>34676193.134884655</v>
      </c>
      <c r="V308" s="32">
        <f t="shared" si="87"/>
        <v>223828391.72053224</v>
      </c>
      <c r="W308" s="32">
        <f t="shared" si="87"/>
        <v>103489897.97498301</v>
      </c>
      <c r="X308" s="32">
        <f t="shared" si="87"/>
        <v>10185115.630105093</v>
      </c>
      <c r="Y308" s="32">
        <f t="shared" si="87"/>
        <v>11019254.781876821</v>
      </c>
      <c r="Z308" s="32">
        <f t="shared" si="87"/>
        <v>22468925.240292251</v>
      </c>
      <c r="AC308" s="32">
        <f t="shared" si="88"/>
        <v>12929430.122082768</v>
      </c>
      <c r="AD308" s="32">
        <f t="shared" si="88"/>
        <v>17777627.177290563</v>
      </c>
      <c r="AE308" s="32">
        <f t="shared" si="88"/>
        <v>17626230.010214437</v>
      </c>
      <c r="AF308" s="32">
        <f t="shared" si="88"/>
        <v>59292030.02166599</v>
      </c>
      <c r="AG308" s="32">
        <f t="shared" si="88"/>
        <v>60087246.275920235</v>
      </c>
      <c r="AH308" s="32">
        <f t="shared" si="88"/>
        <v>694341675.57190466</v>
      </c>
      <c r="AI308" s="32">
        <f t="shared" si="88"/>
        <v>111915192.56440303</v>
      </c>
      <c r="AJ308" s="32">
        <f t="shared" si="88"/>
        <v>12296924.695423342</v>
      </c>
      <c r="AK308" s="32">
        <f t="shared" si="88"/>
        <v>12428044.92899872</v>
      </c>
      <c r="AL308" s="32">
        <f t="shared" si="88"/>
        <v>39551573.574000314</v>
      </c>
    </row>
    <row r="309" spans="4:38">
      <c r="D309" s="42">
        <f t="shared" si="85"/>
        <v>1.325</v>
      </c>
      <c r="E309" s="32">
        <f t="shared" si="86"/>
        <v>13577266.080269864</v>
      </c>
      <c r="F309" s="32">
        <f t="shared" si="86"/>
        <v>22752186.183992118</v>
      </c>
      <c r="G309" s="32">
        <f t="shared" si="86"/>
        <v>23427793.590885457</v>
      </c>
      <c r="H309" s="32">
        <f t="shared" si="86"/>
        <v>60743133.600545391</v>
      </c>
      <c r="I309" s="32">
        <f t="shared" si="86"/>
        <v>75583622.74107866</v>
      </c>
      <c r="J309" s="32">
        <f t="shared" si="86"/>
        <v>759657529.0472095</v>
      </c>
      <c r="K309" s="32">
        <f t="shared" si="86"/>
        <v>172356902.08415636</v>
      </c>
      <c r="L309" s="32">
        <f t="shared" si="86"/>
        <v>17922927.497807439</v>
      </c>
      <c r="M309" s="32">
        <f t="shared" si="86"/>
        <v>18709584.456017531</v>
      </c>
      <c r="N309" s="32">
        <f t="shared" si="86"/>
        <v>47196256.158985399</v>
      </c>
      <c r="Q309" s="32">
        <f t="shared" si="87"/>
        <v>7736476.6280432986</v>
      </c>
      <c r="R309" s="32">
        <f t="shared" si="87"/>
        <v>17568802.643870916</v>
      </c>
      <c r="S309" s="32">
        <f t="shared" si="87"/>
        <v>19412176.91762701</v>
      </c>
      <c r="T309" s="32">
        <f t="shared" si="87"/>
        <v>27937921.152066641</v>
      </c>
      <c r="U309" s="32">
        <f t="shared" si="87"/>
        <v>54611190.792839527</v>
      </c>
      <c r="V309" s="32">
        <f t="shared" si="87"/>
        <v>358698276.78877574</v>
      </c>
      <c r="W309" s="32">
        <f t="shared" si="87"/>
        <v>165254641.13844872</v>
      </c>
      <c r="X309" s="32">
        <f t="shared" si="87"/>
        <v>16236443.703749584</v>
      </c>
      <c r="Y309" s="32">
        <f t="shared" si="87"/>
        <v>17592234.709293846</v>
      </c>
      <c r="Z309" s="32">
        <f t="shared" si="87"/>
        <v>35328004.992142029</v>
      </c>
      <c r="AC309" s="32">
        <f t="shared" si="88"/>
        <v>19418055.532496445</v>
      </c>
      <c r="AD309" s="32">
        <f t="shared" si="88"/>
        <v>28101036.796025336</v>
      </c>
      <c r="AE309" s="32">
        <f t="shared" si="88"/>
        <v>27449917.409973431</v>
      </c>
      <c r="AF309" s="32">
        <f t="shared" si="88"/>
        <v>94302505.879151836</v>
      </c>
      <c r="AG309" s="32">
        <f t="shared" si="88"/>
        <v>95637043.46056591</v>
      </c>
      <c r="AH309" s="32">
        <f t="shared" si="88"/>
        <v>1145452257.7362108</v>
      </c>
      <c r="AI309" s="32">
        <f t="shared" si="88"/>
        <v>177200519.63510141</v>
      </c>
      <c r="AJ309" s="32">
        <f t="shared" si="88"/>
        <v>19609411.291865285</v>
      </c>
      <c r="AK309" s="32">
        <f t="shared" si="88"/>
        <v>19830602.627883535</v>
      </c>
      <c r="AL309" s="32">
        <f t="shared" si="88"/>
        <v>65239525.040562712</v>
      </c>
    </row>
    <row r="310" spans="4:38">
      <c r="D310" s="42">
        <f t="shared" si="85"/>
        <v>1.5249999999999999</v>
      </c>
      <c r="E310" s="32">
        <f t="shared" si="86"/>
        <v>12549752.453466661</v>
      </c>
      <c r="F310" s="32">
        <f t="shared" si="86"/>
        <v>22495524.786371008</v>
      </c>
      <c r="G310" s="32">
        <f t="shared" si="86"/>
        <v>22432726.758575775</v>
      </c>
      <c r="H310" s="32">
        <f t="shared" si="86"/>
        <v>59028666.029233657</v>
      </c>
      <c r="I310" s="32">
        <f t="shared" si="86"/>
        <v>74795393.23974067</v>
      </c>
      <c r="J310" s="32">
        <f t="shared" si="86"/>
        <v>787151366.05650604</v>
      </c>
      <c r="K310" s="32">
        <f t="shared" si="86"/>
        <v>171816214.54895303</v>
      </c>
      <c r="L310" s="32">
        <f t="shared" si="86"/>
        <v>17791631.854160283</v>
      </c>
      <c r="M310" s="32">
        <f t="shared" si="86"/>
        <v>18614169.514524393</v>
      </c>
      <c r="N310" s="32">
        <f t="shared" si="86"/>
        <v>47665295.804742374</v>
      </c>
      <c r="Q310" s="32">
        <f t="shared" si="87"/>
        <v>7179734.2294895975</v>
      </c>
      <c r="R310" s="32">
        <f t="shared" si="87"/>
        <v>17552299.602804605</v>
      </c>
      <c r="S310" s="32">
        <f t="shared" si="87"/>
        <v>18313218.764213182</v>
      </c>
      <c r="T310" s="32">
        <f t="shared" si="87"/>
        <v>26323390.950329199</v>
      </c>
      <c r="U310" s="32">
        <f t="shared" si="87"/>
        <v>53448624.205195643</v>
      </c>
      <c r="V310" s="32">
        <f t="shared" si="87"/>
        <v>360441349.09364337</v>
      </c>
      <c r="W310" s="32">
        <f t="shared" si="87"/>
        <v>164637927.39126816</v>
      </c>
      <c r="X310" s="32">
        <f t="shared" si="87"/>
        <v>16110560.777623018</v>
      </c>
      <c r="Y310" s="32">
        <f t="shared" si="87"/>
        <v>17518043.629949246</v>
      </c>
      <c r="Z310" s="32">
        <f t="shared" si="87"/>
        <v>34484159.944270261</v>
      </c>
      <c r="AC310" s="32">
        <f t="shared" si="88"/>
        <v>17919770.677443724</v>
      </c>
      <c r="AD310" s="32">
        <f t="shared" si="88"/>
        <v>27728039.402276259</v>
      </c>
      <c r="AE310" s="32">
        <f t="shared" si="88"/>
        <v>26571950.180967655</v>
      </c>
      <c r="AF310" s="32">
        <f t="shared" si="88"/>
        <v>93052454.010006145</v>
      </c>
      <c r="AG310" s="32">
        <f t="shared" si="88"/>
        <v>94536549.424272016</v>
      </c>
      <c r="AH310" s="32">
        <f t="shared" si="88"/>
        <v>1186851348.6514421</v>
      </c>
      <c r="AI310" s="32">
        <f t="shared" si="88"/>
        <v>175045669.72468251</v>
      </c>
      <c r="AJ310" s="32">
        <f t="shared" si="88"/>
        <v>19472702.930697557</v>
      </c>
      <c r="AK310" s="32">
        <f t="shared" si="88"/>
        <v>19721410.037340153</v>
      </c>
      <c r="AL310" s="32">
        <f t="shared" si="88"/>
        <v>67587596.020127416</v>
      </c>
    </row>
    <row r="311" spans="4:38">
      <c r="D311" s="42">
        <f t="shared" si="85"/>
        <v>1.7249999999999999</v>
      </c>
      <c r="E311" s="32">
        <f t="shared" si="86"/>
        <v>11573069.175350113</v>
      </c>
      <c r="F311" s="32">
        <f t="shared" si="86"/>
        <v>22274172.459091794</v>
      </c>
      <c r="G311" s="32">
        <f t="shared" si="86"/>
        <v>21485276.485232703</v>
      </c>
      <c r="H311" s="32">
        <f t="shared" si="86"/>
        <v>57078669.307207629</v>
      </c>
      <c r="I311" s="32">
        <f t="shared" si="86"/>
        <v>73602221.323147446</v>
      </c>
      <c r="J311" s="32">
        <f t="shared" si="86"/>
        <v>813615996.38257885</v>
      </c>
      <c r="K311" s="32">
        <f t="shared" si="86"/>
        <v>171046765.80409849</v>
      </c>
      <c r="L311" s="32">
        <f t="shared" si="86"/>
        <v>17595066.291388948</v>
      </c>
      <c r="M311" s="32">
        <f t="shared" si="86"/>
        <v>18473695.597661927</v>
      </c>
      <c r="N311" s="32">
        <f t="shared" si="86"/>
        <v>48123747.627036087</v>
      </c>
      <c r="Q311" s="32">
        <f t="shared" si="87"/>
        <v>6652391.3732185094</v>
      </c>
      <c r="R311" s="32">
        <f t="shared" si="87"/>
        <v>17533058.92101318</v>
      </c>
      <c r="S311" s="32">
        <f t="shared" si="87"/>
        <v>17265533.117557872</v>
      </c>
      <c r="T311" s="32">
        <f t="shared" si="87"/>
        <v>24784069.188987661</v>
      </c>
      <c r="U311" s="32">
        <f t="shared" si="87"/>
        <v>52172351.861802965</v>
      </c>
      <c r="V311" s="32">
        <f t="shared" si="87"/>
        <v>363316649.0930723</v>
      </c>
      <c r="W311" s="32">
        <f t="shared" si="87"/>
        <v>163747732.31128064</v>
      </c>
      <c r="X311" s="32">
        <f t="shared" si="87"/>
        <v>15921842.968848806</v>
      </c>
      <c r="Y311" s="32">
        <f t="shared" si="87"/>
        <v>17409767.146702141</v>
      </c>
      <c r="Z311" s="32">
        <f t="shared" si="87"/>
        <v>33546075.706182763</v>
      </c>
      <c r="AC311" s="32">
        <f t="shared" si="88"/>
        <v>16493746.977481719</v>
      </c>
      <c r="AD311" s="32">
        <f t="shared" si="88"/>
        <v>27405474.620906044</v>
      </c>
      <c r="AE311" s="32">
        <f t="shared" si="88"/>
        <v>25744744.387247641</v>
      </c>
      <c r="AF311" s="32">
        <f t="shared" si="88"/>
        <v>91151657.009094819</v>
      </c>
      <c r="AG311" s="32">
        <f t="shared" si="88"/>
        <v>92868220.700518861</v>
      </c>
      <c r="AH311" s="32">
        <f t="shared" si="88"/>
        <v>1226701026.3414621</v>
      </c>
      <c r="AI311" s="32">
        <f t="shared" si="88"/>
        <v>173019682.45972219</v>
      </c>
      <c r="AJ311" s="32">
        <f t="shared" si="88"/>
        <v>19268289.613929093</v>
      </c>
      <c r="AK311" s="32">
        <f t="shared" si="88"/>
        <v>19560018.887212649</v>
      </c>
      <c r="AL311" s="32">
        <f t="shared" si="88"/>
        <v>69847842.823361114</v>
      </c>
    </row>
    <row r="312" spans="4:38">
      <c r="D312" s="42">
        <f t="shared" si="85"/>
        <v>2</v>
      </c>
      <c r="E312" s="32">
        <f t="shared" si="86"/>
        <v>14410958.023654882</v>
      </c>
      <c r="F312" s="32">
        <f t="shared" si="86"/>
        <v>30320632.840282373</v>
      </c>
      <c r="G312" s="32">
        <f t="shared" si="86"/>
        <v>28080116.000948623</v>
      </c>
      <c r="H312" s="32">
        <f t="shared" si="86"/>
        <v>74887980.672276467</v>
      </c>
      <c r="I312" s="32">
        <f t="shared" si="86"/>
        <v>98535557.182381287</v>
      </c>
      <c r="J312" s="32">
        <f t="shared" si="86"/>
        <v>1159727869.0871897</v>
      </c>
      <c r="K312" s="32">
        <f t="shared" si="86"/>
        <v>233495520.97611561</v>
      </c>
      <c r="L312" s="32">
        <f t="shared" si="86"/>
        <v>23754976.829366863</v>
      </c>
      <c r="M312" s="32">
        <f t="shared" si="86"/>
        <v>25089605.703735936</v>
      </c>
      <c r="N312" s="32">
        <f t="shared" si="86"/>
        <v>66884470.130748369</v>
      </c>
      <c r="Q312" s="32">
        <f t="shared" si="87"/>
        <v>8339127.9232863272</v>
      </c>
      <c r="R312" s="32">
        <f t="shared" si="87"/>
        <v>24066026.261886887</v>
      </c>
      <c r="S312" s="32">
        <f t="shared" si="87"/>
        <v>22122525.613579459</v>
      </c>
      <c r="T312" s="32">
        <f t="shared" si="87"/>
        <v>31701379.321464233</v>
      </c>
      <c r="U312" s="32">
        <f t="shared" si="87"/>
        <v>69446307.851569563</v>
      </c>
      <c r="V312" s="32">
        <f t="shared" si="87"/>
        <v>506176638.85176784</v>
      </c>
      <c r="W312" s="32">
        <f t="shared" si="87"/>
        <v>223186855.32679951</v>
      </c>
      <c r="X312" s="32">
        <f t="shared" si="87"/>
        <v>21471994.152252708</v>
      </c>
      <c r="Y312" s="32">
        <f t="shared" si="87"/>
        <v>23697922.770753428</v>
      </c>
      <c r="Z312" s="32">
        <f t="shared" si="87"/>
        <v>44428069.259932309</v>
      </c>
      <c r="AC312" s="32">
        <f t="shared" si="88"/>
        <v>20482788.124023411</v>
      </c>
      <c r="AD312" s="32">
        <f t="shared" si="88"/>
        <v>37235592.74729041</v>
      </c>
      <c r="AE312" s="32">
        <f t="shared" si="88"/>
        <v>34135741.573573217</v>
      </c>
      <c r="AF312" s="32">
        <f t="shared" si="88"/>
        <v>121084316.51815082</v>
      </c>
      <c r="AG312" s="32">
        <f t="shared" si="88"/>
        <v>123966795.31213078</v>
      </c>
      <c r="AH312" s="32">
        <f t="shared" si="88"/>
        <v>1748459558.9313071</v>
      </c>
      <c r="AI312" s="32">
        <f t="shared" si="88"/>
        <v>234790292.4007673</v>
      </c>
      <c r="AJ312" s="32">
        <f t="shared" si="88"/>
        <v>26037959.506481033</v>
      </c>
      <c r="AK312" s="32">
        <f t="shared" si="88"/>
        <v>26536556.299046002</v>
      </c>
      <c r="AL312" s="32">
        <f t="shared" si="88"/>
        <v>99542986.794402838</v>
      </c>
    </row>
    <row r="313" spans="4:38">
      <c r="D313" s="42">
        <f t="shared" si="85"/>
        <v>2.25</v>
      </c>
      <c r="E313" s="32">
        <f t="shared" ref="E313:N328" si="89">($D223-$D222)/8*(E222+3*((2*E222+E223)/3)+3*((E222+2*E223)/3)+E223)</f>
        <v>11677580.409647096</v>
      </c>
      <c r="F313" s="32">
        <f t="shared" si="89"/>
        <v>27300799.99925926</v>
      </c>
      <c r="G313" s="32">
        <f t="shared" si="89"/>
        <v>24137079.741337743</v>
      </c>
      <c r="H313" s="32">
        <f t="shared" si="89"/>
        <v>64131942.518543117</v>
      </c>
      <c r="I313" s="32">
        <f t="shared" si="89"/>
        <v>86290468.219836339</v>
      </c>
      <c r="J313" s="32">
        <f t="shared" si="89"/>
        <v>1093340897.1574948</v>
      </c>
      <c r="K313" s="32">
        <f t="shared" si="89"/>
        <v>210190724.6986503</v>
      </c>
      <c r="L313" s="32">
        <f t="shared" si="89"/>
        <v>21055834.456593629</v>
      </c>
      <c r="M313" s="32">
        <f t="shared" si="89"/>
        <v>22425614.590599906</v>
      </c>
      <c r="N313" s="32">
        <f t="shared" si="89"/>
        <v>61485425.440780386</v>
      </c>
      <c r="Q313" s="32">
        <f t="shared" ref="Q313:Z328" si="90">($D223-$D222)/8*(Q222+3*((2*Q222+Q223)/3)+3*((Q222+2*Q223)/3)+Q223)</f>
        <v>6817966.4321916839</v>
      </c>
      <c r="R313" s="32">
        <f t="shared" si="90"/>
        <v>21824651.081200305</v>
      </c>
      <c r="S313" s="32">
        <f t="shared" si="90"/>
        <v>18573045.139223896</v>
      </c>
      <c r="T313" s="32">
        <f t="shared" si="90"/>
        <v>26559126.958235905</v>
      </c>
      <c r="U313" s="32">
        <f t="shared" si="90"/>
        <v>60658864.995891266</v>
      </c>
      <c r="V313" s="32">
        <f t="shared" si="90"/>
        <v>468449464.09048343</v>
      </c>
      <c r="W313" s="32">
        <f t="shared" si="90"/>
        <v>200483059.33427</v>
      </c>
      <c r="X313" s="32">
        <f t="shared" si="90"/>
        <v>19002647.77545131</v>
      </c>
      <c r="Y313" s="32">
        <f t="shared" si="90"/>
        <v>21247039.274239011</v>
      </c>
      <c r="Z313" s="32">
        <f t="shared" si="90"/>
        <v>38548294.367281184</v>
      </c>
      <c r="AC313" s="32">
        <f t="shared" ref="AC313:AL328" si="91">($D223-$D222)/8*(AC222+3*((2*AC222+AC223)/3)+3*((AC222+2*AC223)/3)+AC223)</f>
        <v>16537194.387102505</v>
      </c>
      <c r="AD313" s="32">
        <f t="shared" si="91"/>
        <v>33466093.361696519</v>
      </c>
      <c r="AE313" s="32">
        <f t="shared" si="91"/>
        <v>29841770.327413958</v>
      </c>
      <c r="AF313" s="32">
        <f t="shared" si="91"/>
        <v>104845715.67905469</v>
      </c>
      <c r="AG313" s="32">
        <f t="shared" si="91"/>
        <v>108109691.1410265</v>
      </c>
      <c r="AH313" s="32">
        <f t="shared" si="91"/>
        <v>1648298497.8532639</v>
      </c>
      <c r="AI313" s="32">
        <f t="shared" si="91"/>
        <v>210491493.99999028</v>
      </c>
      <c r="AJ313" s="32">
        <f t="shared" si="91"/>
        <v>23109021.13773597</v>
      </c>
      <c r="AK313" s="32">
        <f t="shared" si="91"/>
        <v>23683485.186566025</v>
      </c>
      <c r="AL313" s="32">
        <f t="shared" si="91"/>
        <v>93828182.376098201</v>
      </c>
    </row>
    <row r="314" spans="4:38">
      <c r="D314" s="42">
        <f t="shared" si="85"/>
        <v>2.5</v>
      </c>
      <c r="E314" s="32">
        <f t="shared" si="89"/>
        <v>10415777.722584687</v>
      </c>
      <c r="F314" s="32">
        <f t="shared" si="89"/>
        <v>27091699.499398232</v>
      </c>
      <c r="G314" s="32">
        <f t="shared" si="89"/>
        <v>22899887.467670862</v>
      </c>
      <c r="H314" s="32">
        <f t="shared" si="89"/>
        <v>60065118.631198525</v>
      </c>
      <c r="I314" s="32">
        <f t="shared" si="89"/>
        <v>82576589.530714631</v>
      </c>
      <c r="J314" s="32">
        <f t="shared" si="89"/>
        <v>1128102359.528857</v>
      </c>
      <c r="K314" s="32">
        <f t="shared" si="89"/>
        <v>207849405.97383657</v>
      </c>
      <c r="L314" s="32">
        <f t="shared" si="89"/>
        <v>20446568.135544799</v>
      </c>
      <c r="M314" s="32">
        <f t="shared" si="89"/>
        <v>21993703.990895767</v>
      </c>
      <c r="N314" s="32">
        <f t="shared" si="89"/>
        <v>62092506.063393652</v>
      </c>
      <c r="Q314" s="32">
        <f t="shared" si="90"/>
        <v>6143792.9618353294</v>
      </c>
      <c r="R314" s="32">
        <f t="shared" si="90"/>
        <v>21760425.624960653</v>
      </c>
      <c r="S314" s="32">
        <f t="shared" si="90"/>
        <v>17204029.130143702</v>
      </c>
      <c r="T314" s="32">
        <f t="shared" si="90"/>
        <v>24547603.572832443</v>
      </c>
      <c r="U314" s="32">
        <f t="shared" si="90"/>
        <v>58141421.342050545</v>
      </c>
      <c r="V314" s="32">
        <f t="shared" si="90"/>
        <v>477978119.62292171</v>
      </c>
      <c r="W314" s="32">
        <f t="shared" si="90"/>
        <v>197762363.20646876</v>
      </c>
      <c r="X314" s="32">
        <f t="shared" si="90"/>
        <v>18419232.706359174</v>
      </c>
      <c r="Y314" s="32">
        <f t="shared" si="90"/>
        <v>20911190.296503685</v>
      </c>
      <c r="Z314" s="32">
        <f t="shared" si="90"/>
        <v>36673199.965697005</v>
      </c>
      <c r="AC314" s="32">
        <f t="shared" si="91"/>
        <v>14687762.483334044</v>
      </c>
      <c r="AD314" s="32">
        <f t="shared" si="91"/>
        <v>33160858.473940272</v>
      </c>
      <c r="AE314" s="32">
        <f t="shared" si="91"/>
        <v>28791682.670061361</v>
      </c>
      <c r="AF314" s="32">
        <f t="shared" si="91"/>
        <v>98945739.685930014</v>
      </c>
      <c r="AG314" s="32">
        <f t="shared" si="91"/>
        <v>102935792.88923582</v>
      </c>
      <c r="AH314" s="32">
        <f t="shared" si="91"/>
        <v>1700641533.9221509</v>
      </c>
      <c r="AI314" s="32">
        <f t="shared" si="91"/>
        <v>207864237.46565622</v>
      </c>
      <c r="AJ314" s="32">
        <f t="shared" si="91"/>
        <v>22473903.564730436</v>
      </c>
      <c r="AK314" s="32">
        <f t="shared" si="91"/>
        <v>23186677.745689332</v>
      </c>
      <c r="AL314" s="32">
        <f t="shared" si="91"/>
        <v>96797082.943304315</v>
      </c>
    </row>
    <row r="315" spans="4:38">
      <c r="D315" s="42">
        <f t="shared" si="85"/>
        <v>2.75</v>
      </c>
      <c r="E315" s="32">
        <f t="shared" si="89"/>
        <v>9241660.7176703773</v>
      </c>
      <c r="F315" s="32">
        <f t="shared" si="89"/>
        <v>26914740.549608268</v>
      </c>
      <c r="G315" s="32">
        <f t="shared" si="89"/>
        <v>21745242.738529589</v>
      </c>
      <c r="H315" s="32">
        <f t="shared" si="89"/>
        <v>55778684.658933602</v>
      </c>
      <c r="I315" s="32">
        <f t="shared" si="89"/>
        <v>78407427.935966238</v>
      </c>
      <c r="J315" s="32">
        <f t="shared" si="89"/>
        <v>1160549197.1035714</v>
      </c>
      <c r="K315" s="32">
        <f t="shared" si="89"/>
        <v>205226603.27133712</v>
      </c>
      <c r="L315" s="32">
        <f t="shared" si="89"/>
        <v>19762950.563920069</v>
      </c>
      <c r="M315" s="32">
        <f t="shared" si="89"/>
        <v>21509811.060865238</v>
      </c>
      <c r="N315" s="32">
        <f t="shared" si="89"/>
        <v>62659276.55475764</v>
      </c>
      <c r="Q315" s="32">
        <f t="shared" si="90"/>
        <v>5518142.3187009906</v>
      </c>
      <c r="R315" s="32">
        <f t="shared" si="90"/>
        <v>21683437.249277133</v>
      </c>
      <c r="S315" s="32">
        <f t="shared" si="90"/>
        <v>15926334.49722779</v>
      </c>
      <c r="T315" s="32">
        <f t="shared" si="90"/>
        <v>22670258.61810749</v>
      </c>
      <c r="U315" s="32">
        <f t="shared" si="90"/>
        <v>55504648.917127974</v>
      </c>
      <c r="V315" s="32">
        <f t="shared" si="90"/>
        <v>488868289.42655915</v>
      </c>
      <c r="W315" s="32">
        <f t="shared" si="90"/>
        <v>194714422.51246956</v>
      </c>
      <c r="X315" s="32">
        <f t="shared" si="90"/>
        <v>17765536.241178248</v>
      </c>
      <c r="Y315" s="32">
        <f t="shared" si="90"/>
        <v>20532936.304597475</v>
      </c>
      <c r="Z315" s="32">
        <f t="shared" si="90"/>
        <v>34713000.330184527</v>
      </c>
      <c r="AC315" s="32">
        <f t="shared" si="91"/>
        <v>12965179.116639767</v>
      </c>
      <c r="AD315" s="32">
        <f t="shared" si="91"/>
        <v>32902527.539197717</v>
      </c>
      <c r="AE315" s="32">
        <f t="shared" si="91"/>
        <v>27818489.690741207</v>
      </c>
      <c r="AF315" s="32">
        <f t="shared" si="91"/>
        <v>92334984.672465146</v>
      </c>
      <c r="AG315" s="32">
        <f t="shared" si="91"/>
        <v>97138642.749674052</v>
      </c>
      <c r="AH315" s="32">
        <f t="shared" si="91"/>
        <v>1749499264.7550111</v>
      </c>
      <c r="AI315" s="32">
        <f t="shared" si="91"/>
        <v>205412700.00487688</v>
      </c>
      <c r="AJ315" s="32">
        <f t="shared" si="91"/>
        <v>21760364.886661887</v>
      </c>
      <c r="AK315" s="32">
        <f t="shared" si="91"/>
        <v>22630070.112830151</v>
      </c>
      <c r="AL315" s="32">
        <f t="shared" si="91"/>
        <v>99568297.65683718</v>
      </c>
    </row>
    <row r="316" spans="4:38">
      <c r="D316" s="42">
        <f t="shared" si="85"/>
        <v>3</v>
      </c>
      <c r="E316" s="32">
        <f t="shared" si="89"/>
        <v>8153813.1912471503</v>
      </c>
      <c r="F316" s="32">
        <f t="shared" si="89"/>
        <v>26762740.3492353</v>
      </c>
      <c r="G316" s="32">
        <f t="shared" si="89"/>
        <v>20673090.750552215</v>
      </c>
      <c r="H316" s="32">
        <f t="shared" si="89"/>
        <v>51342735.603871837</v>
      </c>
      <c r="I316" s="32">
        <f t="shared" si="89"/>
        <v>73879585.404244408</v>
      </c>
      <c r="J316" s="32">
        <f t="shared" si="89"/>
        <v>1190679219.0732193</v>
      </c>
      <c r="K316" s="32">
        <f t="shared" si="89"/>
        <v>202384558.03331769</v>
      </c>
      <c r="L316" s="32">
        <f t="shared" si="89"/>
        <v>19020920.236775566</v>
      </c>
      <c r="M316" s="32">
        <f t="shared" si="89"/>
        <v>20985453.901663721</v>
      </c>
      <c r="N316" s="32">
        <f t="shared" si="89"/>
        <v>63185609.38336008</v>
      </c>
      <c r="Q316" s="32">
        <f t="shared" si="90"/>
        <v>4939599.7454392593</v>
      </c>
      <c r="R316" s="32">
        <f t="shared" si="90"/>
        <v>21593639.821417615</v>
      </c>
      <c r="S316" s="32">
        <f t="shared" si="90"/>
        <v>14739917.730959628</v>
      </c>
      <c r="T316" s="32">
        <f t="shared" si="90"/>
        <v>20927029.70325698</v>
      </c>
      <c r="U316" s="32">
        <f t="shared" si="90"/>
        <v>52781676.354513697</v>
      </c>
      <c r="V316" s="32">
        <f t="shared" si="90"/>
        <v>500934987.66553015</v>
      </c>
      <c r="W316" s="32">
        <f t="shared" si="90"/>
        <v>191411661.00125152</v>
      </c>
      <c r="X316" s="32">
        <f t="shared" si="90"/>
        <v>17057132.978661444</v>
      </c>
      <c r="Y316" s="32">
        <f t="shared" si="90"/>
        <v>20120552.00500188</v>
      </c>
      <c r="Z316" s="32">
        <f t="shared" si="90"/>
        <v>32697687.81713365</v>
      </c>
      <c r="AC316" s="32">
        <f t="shared" si="91"/>
        <v>11368026.637055041</v>
      </c>
      <c r="AD316" s="32">
        <f t="shared" si="91"/>
        <v>32680628.00675663</v>
      </c>
      <c r="AE316" s="32">
        <f t="shared" si="91"/>
        <v>26919450.255708832</v>
      </c>
      <c r="AF316" s="32">
        <f t="shared" si="91"/>
        <v>85171236.376684293</v>
      </c>
      <c r="AG316" s="32">
        <f t="shared" si="91"/>
        <v>90856572.815122381</v>
      </c>
      <c r="AH316" s="32">
        <f t="shared" si="91"/>
        <v>1794868387.3324645</v>
      </c>
      <c r="AI316" s="32">
        <f t="shared" si="91"/>
        <v>203136429.90886691</v>
      </c>
      <c r="AJ316" s="32">
        <f t="shared" si="91"/>
        <v>20984707.494889665</v>
      </c>
      <c r="AK316" s="32">
        <f t="shared" si="91"/>
        <v>22026915.72305673</v>
      </c>
      <c r="AL316" s="32">
        <f t="shared" si="91"/>
        <v>102141638.46041524</v>
      </c>
    </row>
    <row r="317" spans="4:38">
      <c r="D317" s="42">
        <f t="shared" si="85"/>
        <v>3.25</v>
      </c>
      <c r="E317" s="32">
        <f t="shared" si="89"/>
        <v>7150840.3168472247</v>
      </c>
      <c r="F317" s="32">
        <f t="shared" si="89"/>
        <v>26628557.99742306</v>
      </c>
      <c r="G317" s="32">
        <f t="shared" si="89"/>
        <v>19683416.812206116</v>
      </c>
      <c r="H317" s="32">
        <f t="shared" si="89"/>
        <v>46827474.143286042</v>
      </c>
      <c r="I317" s="32">
        <f t="shared" si="89"/>
        <v>69089803.483843967</v>
      </c>
      <c r="J317" s="32">
        <f t="shared" si="89"/>
        <v>1218491783.0737004</v>
      </c>
      <c r="K317" s="32">
        <f t="shared" si="89"/>
        <v>199385834.99202862</v>
      </c>
      <c r="L317" s="32">
        <f t="shared" si="89"/>
        <v>18236448.968481112</v>
      </c>
      <c r="M317" s="32">
        <f t="shared" si="89"/>
        <v>20432185.561526995</v>
      </c>
      <c r="N317" s="32">
        <f t="shared" si="89"/>
        <v>63671468.081858918</v>
      </c>
      <c r="Q317" s="32">
        <f t="shared" si="90"/>
        <v>4406762.7850143937</v>
      </c>
      <c r="R317" s="32">
        <f t="shared" si="90"/>
        <v>21491020.320487134</v>
      </c>
      <c r="S317" s="32">
        <f t="shared" si="90"/>
        <v>13644767.420288758</v>
      </c>
      <c r="T317" s="32">
        <f t="shared" si="90"/>
        <v>19317900.496967431</v>
      </c>
      <c r="U317" s="32">
        <f t="shared" si="90"/>
        <v>50005730.645846687</v>
      </c>
      <c r="V317" s="32">
        <f t="shared" si="90"/>
        <v>513993912.59432769</v>
      </c>
      <c r="W317" s="32">
        <f t="shared" si="90"/>
        <v>187926811.99794063</v>
      </c>
      <c r="X317" s="32">
        <f t="shared" si="90"/>
        <v>16309627.673275732</v>
      </c>
      <c r="Y317" s="32">
        <f t="shared" si="90"/>
        <v>19682345.027710192</v>
      </c>
      <c r="Z317" s="32">
        <f t="shared" si="90"/>
        <v>30657318.029017493</v>
      </c>
      <c r="AC317" s="32">
        <f t="shared" si="91"/>
        <v>9894917.8486800157</v>
      </c>
      <c r="AD317" s="32">
        <f t="shared" si="91"/>
        <v>32484738.844208594</v>
      </c>
      <c r="AE317" s="32">
        <f t="shared" si="91"/>
        <v>26091871.424150497</v>
      </c>
      <c r="AF317" s="32">
        <f t="shared" si="91"/>
        <v>77612453.612849876</v>
      </c>
      <c r="AG317" s="32">
        <f t="shared" si="91"/>
        <v>84228091.371194944</v>
      </c>
      <c r="AH317" s="32">
        <f t="shared" si="91"/>
        <v>1836747933.2235069</v>
      </c>
      <c r="AI317" s="32">
        <f t="shared" si="91"/>
        <v>201035301.13582855</v>
      </c>
      <c r="AJ317" s="32">
        <f t="shared" si="91"/>
        <v>20163270.2636865</v>
      </c>
      <c r="AK317" s="32">
        <f t="shared" si="91"/>
        <v>21390505.020274356</v>
      </c>
      <c r="AL317" s="32">
        <f t="shared" si="91"/>
        <v>104517050.2240929</v>
      </c>
    </row>
    <row r="318" spans="4:38">
      <c r="D318" s="42">
        <f t="shared" si="85"/>
        <v>3.5</v>
      </c>
      <c r="E318" s="32">
        <f t="shared" si="89"/>
        <v>6231352.7049517259</v>
      </c>
      <c r="F318" s="32">
        <f t="shared" si="89"/>
        <v>26505064.325217843</v>
      </c>
      <c r="G318" s="32">
        <f t="shared" si="89"/>
        <v>18776216.983484831</v>
      </c>
      <c r="H318" s="32">
        <f t="shared" si="89"/>
        <v>42303131.892345764</v>
      </c>
      <c r="I318" s="32">
        <f t="shared" si="89"/>
        <v>64134862.04005973</v>
      </c>
      <c r="J318" s="32">
        <f t="shared" si="89"/>
        <v>1243986701.4066508</v>
      </c>
      <c r="K318" s="32">
        <f t="shared" si="89"/>
        <v>196293089.58570841</v>
      </c>
      <c r="L318" s="32">
        <f t="shared" si="89"/>
        <v>17425517.806763448</v>
      </c>
      <c r="M318" s="32">
        <f t="shared" si="89"/>
        <v>19861568.837638333</v>
      </c>
      <c r="N318" s="32">
        <f t="shared" si="89"/>
        <v>64116842.231756359</v>
      </c>
      <c r="Q318" s="32">
        <f t="shared" si="90"/>
        <v>3918232.1320827263</v>
      </c>
      <c r="R318" s="32">
        <f t="shared" si="90"/>
        <v>21375575.073949482</v>
      </c>
      <c r="S318" s="32">
        <f t="shared" si="90"/>
        <v>12640880.575828783</v>
      </c>
      <c r="T318" s="32">
        <f t="shared" si="90"/>
        <v>17842866.729941703</v>
      </c>
      <c r="U318" s="32">
        <f t="shared" si="90"/>
        <v>47210065.643919826</v>
      </c>
      <c r="V318" s="32">
        <f t="shared" si="90"/>
        <v>527860958.83450341</v>
      </c>
      <c r="W318" s="32">
        <f t="shared" si="90"/>
        <v>184332695.53544283</v>
      </c>
      <c r="X318" s="32">
        <f t="shared" si="90"/>
        <v>15538633.425600247</v>
      </c>
      <c r="Y318" s="32">
        <f t="shared" si="90"/>
        <v>19226632.210644882</v>
      </c>
      <c r="Z318" s="32">
        <f t="shared" si="90"/>
        <v>28621963.743242446</v>
      </c>
      <c r="AC318" s="32">
        <f t="shared" si="91"/>
        <v>8544473.2778207045</v>
      </c>
      <c r="AD318" s="32">
        <f t="shared" si="91"/>
        <v>32304453.416735645</v>
      </c>
      <c r="AE318" s="32">
        <f t="shared" si="91"/>
        <v>25333073.375215087</v>
      </c>
      <c r="AF318" s="32">
        <f t="shared" si="91"/>
        <v>69816642.294947997</v>
      </c>
      <c r="AG318" s="32">
        <f t="shared" si="91"/>
        <v>77391754.91297859</v>
      </c>
      <c r="AH318" s="32">
        <f t="shared" si="91"/>
        <v>1875137619.4642699</v>
      </c>
      <c r="AI318" s="32">
        <f t="shared" si="91"/>
        <v>199109278.49686319</v>
      </c>
      <c r="AJ318" s="32">
        <f t="shared" si="91"/>
        <v>19312402.187926665</v>
      </c>
      <c r="AK318" s="32">
        <f t="shared" si="91"/>
        <v>20734138.760100439</v>
      </c>
      <c r="AL318" s="32">
        <f t="shared" si="91"/>
        <v>106694516.84144557</v>
      </c>
    </row>
    <row r="319" spans="4:38">
      <c r="D319" s="42">
        <f t="shared" si="85"/>
        <v>3.75</v>
      </c>
      <c r="E319" s="32">
        <f t="shared" si="89"/>
        <v>5393962.3421540167</v>
      </c>
      <c r="F319" s="32">
        <f t="shared" si="89"/>
        <v>26385133.453091007</v>
      </c>
      <c r="G319" s="32">
        <f t="shared" si="89"/>
        <v>17951490.206872281</v>
      </c>
      <c r="H319" s="32">
        <f t="shared" si="89"/>
        <v>37839948.178310707</v>
      </c>
      <c r="I319" s="32">
        <f t="shared" si="89"/>
        <v>59111551.368559927</v>
      </c>
      <c r="J319" s="32">
        <f t="shared" si="89"/>
        <v>1267163919.3887413</v>
      </c>
      <c r="K319" s="32">
        <f t="shared" si="89"/>
        <v>193169002.6474691</v>
      </c>
      <c r="L319" s="32">
        <f t="shared" si="89"/>
        <v>16604110.343934629</v>
      </c>
      <c r="M319" s="32">
        <f t="shared" si="89"/>
        <v>19285169.236861043</v>
      </c>
      <c r="N319" s="32">
        <f t="shared" si="89"/>
        <v>64521728.858513065</v>
      </c>
      <c r="Q319" s="32">
        <f t="shared" si="90"/>
        <v>3472609.2861861819</v>
      </c>
      <c r="R319" s="32">
        <f t="shared" si="90"/>
        <v>21247303.046493489</v>
      </c>
      <c r="S319" s="32">
        <f t="shared" si="90"/>
        <v>11728256.414981952</v>
      </c>
      <c r="T319" s="32">
        <f t="shared" si="90"/>
        <v>16501927.28710047</v>
      </c>
      <c r="U319" s="32">
        <f t="shared" si="90"/>
        <v>44427942.50461369</v>
      </c>
      <c r="V319" s="32">
        <f t="shared" si="90"/>
        <v>542352077.55663121</v>
      </c>
      <c r="W319" s="32">
        <f t="shared" si="90"/>
        <v>180702155.86936185</v>
      </c>
      <c r="X319" s="32">
        <f t="shared" si="90"/>
        <v>14759765.632608145</v>
      </c>
      <c r="Y319" s="32">
        <f t="shared" si="90"/>
        <v>18761732.959157307</v>
      </c>
      <c r="Z319" s="32">
        <f t="shared" si="90"/>
        <v>26621702.375270035</v>
      </c>
      <c r="AC319" s="32">
        <f t="shared" si="91"/>
        <v>7315315.3981218506</v>
      </c>
      <c r="AD319" s="32">
        <f t="shared" si="91"/>
        <v>32129369.11978174</v>
      </c>
      <c r="AE319" s="32">
        <f t="shared" si="91"/>
        <v>24640379.86361691</v>
      </c>
      <c r="AF319" s="32">
        <f t="shared" si="91"/>
        <v>61941821.010911874</v>
      </c>
      <c r="AG319" s="32">
        <f t="shared" si="91"/>
        <v>70486133.002780274</v>
      </c>
      <c r="AH319" s="32">
        <f t="shared" si="91"/>
        <v>1910037363.6199615</v>
      </c>
      <c r="AI319" s="32">
        <f t="shared" si="91"/>
        <v>197358352.16021866</v>
      </c>
      <c r="AJ319" s="32">
        <f t="shared" si="91"/>
        <v>18448455.055261098</v>
      </c>
      <c r="AK319" s="32">
        <f t="shared" si="91"/>
        <v>20071120.559877951</v>
      </c>
      <c r="AL319" s="32">
        <f t="shared" si="91"/>
        <v>108674033.62073141</v>
      </c>
    </row>
    <row r="320" spans="4:38">
      <c r="D320" s="42">
        <f t="shared" si="85"/>
        <v>4</v>
      </c>
      <c r="E320" s="32">
        <f t="shared" si="89"/>
        <v>4637281.5616282141</v>
      </c>
      <c r="F320" s="32">
        <f t="shared" si="89"/>
        <v>26261640.425179951</v>
      </c>
      <c r="G320" s="32">
        <f t="shared" si="89"/>
        <v>17209236.19824722</v>
      </c>
      <c r="H320" s="32">
        <f t="shared" si="89"/>
        <v>33508164.366760433</v>
      </c>
      <c r="I320" s="32">
        <f t="shared" si="89"/>
        <v>54116664.581974611</v>
      </c>
      <c r="J320" s="32">
        <f t="shared" si="89"/>
        <v>1288023421.1343386</v>
      </c>
      <c r="K320" s="32">
        <f t="shared" si="89"/>
        <v>190076262.10900658</v>
      </c>
      <c r="L320" s="32">
        <f t="shared" si="89"/>
        <v>15788210.870163769</v>
      </c>
      <c r="M320" s="32">
        <f t="shared" si="89"/>
        <v>18714553.016961057</v>
      </c>
      <c r="N320" s="32">
        <f t="shared" si="89"/>
        <v>64886127.113542207</v>
      </c>
      <c r="Q320" s="32">
        <f t="shared" si="90"/>
        <v>3068495.9517735667</v>
      </c>
      <c r="R320" s="32">
        <f t="shared" si="90"/>
        <v>21106203.946448155</v>
      </c>
      <c r="S320" s="32">
        <f t="shared" si="90"/>
        <v>10906894.732972244</v>
      </c>
      <c r="T320" s="32">
        <f t="shared" si="90"/>
        <v>15295081.877406269</v>
      </c>
      <c r="U320" s="32">
        <f t="shared" si="90"/>
        <v>41692624.361400008</v>
      </c>
      <c r="V320" s="32">
        <f t="shared" si="90"/>
        <v>557283236.26509082</v>
      </c>
      <c r="W320" s="32">
        <f t="shared" si="90"/>
        <v>177108044.00874966</v>
      </c>
      <c r="X320" s="32">
        <f t="shared" si="90"/>
        <v>13988640.319851104</v>
      </c>
      <c r="Y320" s="32">
        <f t="shared" si="90"/>
        <v>18295967.392730393</v>
      </c>
      <c r="Z320" s="32">
        <f t="shared" si="90"/>
        <v>24686612.586638644</v>
      </c>
      <c r="AC320" s="32">
        <f t="shared" si="91"/>
        <v>6206067.171482862</v>
      </c>
      <c r="AD320" s="32">
        <f t="shared" si="91"/>
        <v>31949084.478912495</v>
      </c>
      <c r="AE320" s="32">
        <f t="shared" si="91"/>
        <v>24011115.619965985</v>
      </c>
      <c r="AF320" s="32">
        <f t="shared" si="91"/>
        <v>54146011.721733578</v>
      </c>
      <c r="AG320" s="32">
        <f t="shared" si="91"/>
        <v>63649798.713233761</v>
      </c>
      <c r="AH320" s="32">
        <f t="shared" si="91"/>
        <v>1941447141.7437963</v>
      </c>
      <c r="AI320" s="32">
        <f t="shared" si="91"/>
        <v>195782519.37709355</v>
      </c>
      <c r="AJ320" s="32">
        <f t="shared" si="91"/>
        <v>17587781.420476418</v>
      </c>
      <c r="AK320" s="32">
        <f t="shared" si="91"/>
        <v>19414754.828528948</v>
      </c>
      <c r="AL320" s="32">
        <f t="shared" si="91"/>
        <v>110455599.1991524</v>
      </c>
    </row>
    <row r="321" spans="4:38">
      <c r="D321" s="42">
        <f t="shared" si="85"/>
        <v>4.25</v>
      </c>
      <c r="E321" s="32">
        <f t="shared" si="89"/>
        <v>3959922.7833579537</v>
      </c>
      <c r="F321" s="32">
        <f t="shared" si="89"/>
        <v>26127460.545262463</v>
      </c>
      <c r="G321" s="32">
        <f t="shared" si="89"/>
        <v>16549454.881177401</v>
      </c>
      <c r="H321" s="32">
        <f t="shared" si="89"/>
        <v>29378022.357310541</v>
      </c>
      <c r="I321" s="32">
        <f t="shared" si="89"/>
        <v>49246995.547722958</v>
      </c>
      <c r="J321" s="32">
        <f t="shared" si="89"/>
        <v>1306565202.041023</v>
      </c>
      <c r="K321" s="32">
        <f t="shared" si="89"/>
        <v>187077557.88327718</v>
      </c>
      <c r="L321" s="32">
        <f t="shared" si="89"/>
        <v>14993803.866116714</v>
      </c>
      <c r="M321" s="32">
        <f t="shared" si="89"/>
        <v>18161286.643209726</v>
      </c>
      <c r="N321" s="32">
        <f t="shared" si="89"/>
        <v>65210036.754945703</v>
      </c>
      <c r="Q321" s="32">
        <f t="shared" si="90"/>
        <v>2704493.8852810622</v>
      </c>
      <c r="R321" s="32">
        <f t="shared" si="90"/>
        <v>20952277.691698745</v>
      </c>
      <c r="S321" s="32">
        <f t="shared" si="90"/>
        <v>10176795.476223141</v>
      </c>
      <c r="T321" s="32">
        <f t="shared" si="90"/>
        <v>14222330.424921911</v>
      </c>
      <c r="U321" s="32">
        <f t="shared" si="90"/>
        <v>39037374.881070353</v>
      </c>
      <c r="V321" s="32">
        <f t="shared" si="90"/>
        <v>572470407.19283164</v>
      </c>
      <c r="W321" s="32">
        <f t="shared" si="90"/>
        <v>173623212.84203151</v>
      </c>
      <c r="X321" s="32">
        <f t="shared" si="90"/>
        <v>13240873.684082529</v>
      </c>
      <c r="Y321" s="32">
        <f t="shared" si="90"/>
        <v>17837655.829020169</v>
      </c>
      <c r="Z321" s="32">
        <f t="shared" si="90"/>
        <v>22846773.371936254</v>
      </c>
      <c r="AC321" s="32">
        <f t="shared" si="91"/>
        <v>5215351.6814348381</v>
      </c>
      <c r="AD321" s="32">
        <f t="shared" si="91"/>
        <v>31753198.336991727</v>
      </c>
      <c r="AE321" s="32">
        <f t="shared" si="91"/>
        <v>23442605.641606122</v>
      </c>
      <c r="AF321" s="32">
        <f t="shared" si="91"/>
        <v>46587237.275896028</v>
      </c>
      <c r="AG321" s="32">
        <f t="shared" si="91"/>
        <v>57021326.051468283</v>
      </c>
      <c r="AH321" s="32">
        <f t="shared" si="91"/>
        <v>1969366946.8980484</v>
      </c>
      <c r="AI321" s="32">
        <f t="shared" si="91"/>
        <v>194381779.37845442</v>
      </c>
      <c r="AJ321" s="32">
        <f t="shared" si="91"/>
        <v>16746734.048150895</v>
      </c>
      <c r="AK321" s="32">
        <f t="shared" si="91"/>
        <v>18778346.193253849</v>
      </c>
      <c r="AL321" s="32">
        <f t="shared" si="91"/>
        <v>112039213.18191764</v>
      </c>
    </row>
    <row r="322" spans="4:38">
      <c r="D322" s="42">
        <f t="shared" si="85"/>
        <v>4.5</v>
      </c>
      <c r="E322" s="32">
        <f t="shared" si="89"/>
        <v>3360498.4489405178</v>
      </c>
      <c r="F322" s="32">
        <f t="shared" si="89"/>
        <v>25975469.19015171</v>
      </c>
      <c r="G322" s="32">
        <f t="shared" si="89"/>
        <v>15972146.235063525</v>
      </c>
      <c r="H322" s="32">
        <f t="shared" si="89"/>
        <v>25519764.188210711</v>
      </c>
      <c r="I322" s="32">
        <f t="shared" si="89"/>
        <v>44599338.333872378</v>
      </c>
      <c r="J322" s="32">
        <f t="shared" si="89"/>
        <v>1322789260.7784042</v>
      </c>
      <c r="K322" s="32">
        <f t="shared" si="89"/>
        <v>184235580.43546116</v>
      </c>
      <c r="L322" s="32">
        <f t="shared" si="89"/>
        <v>14236873.86423138</v>
      </c>
      <c r="M322" s="32">
        <f t="shared" si="89"/>
        <v>17636936.638074465</v>
      </c>
      <c r="N322" s="32">
        <f t="shared" si="89"/>
        <v>65493457.71380461</v>
      </c>
      <c r="Q322" s="32">
        <f t="shared" si="90"/>
        <v>2379204.8562876219</v>
      </c>
      <c r="R322" s="32">
        <f t="shared" si="90"/>
        <v>20785524.259137865</v>
      </c>
      <c r="S322" s="32">
        <f t="shared" si="90"/>
        <v>9537958.6307084393</v>
      </c>
      <c r="T322" s="32">
        <f t="shared" si="90"/>
        <v>13283672.909825822</v>
      </c>
      <c r="U322" s="32">
        <f t="shared" si="90"/>
        <v>36495457.873658717</v>
      </c>
      <c r="V322" s="32">
        <f t="shared" si="90"/>
        <v>587729563.9438864</v>
      </c>
      <c r="W322" s="32">
        <f t="shared" si="90"/>
        <v>170320515.7797429</v>
      </c>
      <c r="X322" s="32">
        <f t="shared" si="90"/>
        <v>12532081.968466107</v>
      </c>
      <c r="Y322" s="32">
        <f t="shared" si="90"/>
        <v>17395118.640557505</v>
      </c>
      <c r="Z322" s="32">
        <f t="shared" si="90"/>
        <v>21132263.8143158</v>
      </c>
      <c r="AC322" s="32">
        <f t="shared" si="91"/>
        <v>4341792.0415934082</v>
      </c>
      <c r="AD322" s="32">
        <f t="shared" si="91"/>
        <v>31531309.626045797</v>
      </c>
      <c r="AE322" s="32">
        <f t="shared" si="91"/>
        <v>22932174.998887889</v>
      </c>
      <c r="AF322" s="32">
        <f t="shared" si="91"/>
        <v>39423520.752602287</v>
      </c>
      <c r="AG322" s="32">
        <f t="shared" si="91"/>
        <v>50739289.271116123</v>
      </c>
      <c r="AH322" s="32">
        <f t="shared" si="91"/>
        <v>1993796777.0773265</v>
      </c>
      <c r="AI322" s="32">
        <f t="shared" si="91"/>
        <v>193156131.94895005</v>
      </c>
      <c r="AJ322" s="32">
        <f t="shared" si="91"/>
        <v>15941665.759996651</v>
      </c>
      <c r="AK322" s="32">
        <f t="shared" si="91"/>
        <v>18175199.341272876</v>
      </c>
      <c r="AL322" s="32">
        <f t="shared" si="91"/>
        <v>113424875.45491859</v>
      </c>
    </row>
    <row r="323" spans="4:38">
      <c r="D323" s="42">
        <f t="shared" si="85"/>
        <v>4.75</v>
      </c>
      <c r="E323" s="32">
        <f t="shared" si="89"/>
        <v>2837621.0053218189</v>
      </c>
      <c r="F323" s="32">
        <f t="shared" si="89"/>
        <v>25798541.757222876</v>
      </c>
      <c r="G323" s="32">
        <f t="shared" si="89"/>
        <v>15477310.254342632</v>
      </c>
      <c r="H323" s="32">
        <f t="shared" si="89"/>
        <v>22003631.933366582</v>
      </c>
      <c r="I323" s="32">
        <f t="shared" si="89"/>
        <v>40270487.061433241</v>
      </c>
      <c r="J323" s="32">
        <f t="shared" si="89"/>
        <v>1336695596.9628298</v>
      </c>
      <c r="K323" s="32">
        <f t="shared" si="89"/>
        <v>181613020.38454828</v>
      </c>
      <c r="L323" s="32">
        <f t="shared" si="89"/>
        <v>13533405.410965191</v>
      </c>
      <c r="M323" s="32">
        <f t="shared" si="89"/>
        <v>17153069.539760251</v>
      </c>
      <c r="N323" s="32">
        <f t="shared" si="89"/>
        <v>65736389.97049775</v>
      </c>
      <c r="Q323" s="32">
        <f t="shared" si="90"/>
        <v>2091230.6376839401</v>
      </c>
      <c r="R323" s="32">
        <f t="shared" si="90"/>
        <v>20605943.642267503</v>
      </c>
      <c r="S323" s="32">
        <f t="shared" si="90"/>
        <v>8990384.1927522421</v>
      </c>
      <c r="T323" s="32">
        <f t="shared" si="90"/>
        <v>12479109.326939633</v>
      </c>
      <c r="U323" s="32">
        <f t="shared" si="90"/>
        <v>34100137.187536024</v>
      </c>
      <c r="V323" s="32">
        <f t="shared" si="90"/>
        <v>602876680.520455</v>
      </c>
      <c r="W323" s="32">
        <f t="shared" si="90"/>
        <v>167272806.37732378</v>
      </c>
      <c r="X323" s="32">
        <f t="shared" si="90"/>
        <v>11877881.428697687</v>
      </c>
      <c r="Y323" s="32">
        <f t="shared" si="90"/>
        <v>16976676.215046234</v>
      </c>
      <c r="Z323" s="32">
        <f t="shared" si="90"/>
        <v>19573163.020376164</v>
      </c>
      <c r="AC323" s="32">
        <f t="shared" si="91"/>
        <v>3584011.3729596967</v>
      </c>
      <c r="AD323" s="32">
        <f t="shared" si="91"/>
        <v>31273017.303180508</v>
      </c>
      <c r="AE323" s="32">
        <f t="shared" si="91"/>
        <v>22477148.782182064</v>
      </c>
      <c r="AF323" s="32">
        <f t="shared" si="91"/>
        <v>32812885.290298674</v>
      </c>
      <c r="AG323" s="32">
        <f t="shared" si="91"/>
        <v>44942262.690257564</v>
      </c>
      <c r="AH323" s="32">
        <f t="shared" si="91"/>
        <v>2014736631.7033322</v>
      </c>
      <c r="AI323" s="32">
        <f t="shared" si="91"/>
        <v>192105577.02823272</v>
      </c>
      <c r="AJ323" s="32">
        <f t="shared" si="91"/>
        <v>15188929.393232673</v>
      </c>
      <c r="AK323" s="32">
        <f t="shared" si="91"/>
        <v>17618618.976276234</v>
      </c>
      <c r="AL323" s="32">
        <f t="shared" si="91"/>
        <v>114612585.98525156</v>
      </c>
    </row>
    <row r="324" spans="4:38">
      <c r="D324" s="42">
        <f t="shared" si="85"/>
        <v>5</v>
      </c>
      <c r="E324" s="32">
        <f t="shared" si="89"/>
        <v>2389902.900762416</v>
      </c>
      <c r="F324" s="32">
        <f t="shared" si="89"/>
        <v>25589553.64964145</v>
      </c>
      <c r="G324" s="32">
        <f t="shared" si="89"/>
        <v>15064946.937508631</v>
      </c>
      <c r="H324" s="32">
        <f t="shared" si="89"/>
        <v>18899867.67576259</v>
      </c>
      <c r="I324" s="32">
        <f t="shared" si="89"/>
        <v>36357235.865278371</v>
      </c>
      <c r="J324" s="32">
        <f t="shared" si="89"/>
        <v>1348284210.4839039</v>
      </c>
      <c r="K324" s="32">
        <f t="shared" si="89"/>
        <v>179272568.392335</v>
      </c>
      <c r="L324" s="32">
        <f t="shared" si="89"/>
        <v>12899383.056558784</v>
      </c>
      <c r="M324" s="32">
        <f t="shared" si="89"/>
        <v>16721251.890794989</v>
      </c>
      <c r="N324" s="32">
        <f t="shared" si="89"/>
        <v>65938833.519442998</v>
      </c>
      <c r="Q324" s="32">
        <f t="shared" si="90"/>
        <v>1839173.0031922683</v>
      </c>
      <c r="R324" s="32">
        <f t="shared" si="90"/>
        <v>20413535.839261524</v>
      </c>
      <c r="S324" s="32">
        <f t="shared" si="90"/>
        <v>8534072.1613893788</v>
      </c>
      <c r="T324" s="32">
        <f t="shared" si="90"/>
        <v>11808639.674908137</v>
      </c>
      <c r="U324" s="32">
        <f t="shared" si="90"/>
        <v>31884676.681296282</v>
      </c>
      <c r="V324" s="32">
        <f t="shared" si="90"/>
        <v>617727731.04044533</v>
      </c>
      <c r="W324" s="32">
        <f t="shared" si="90"/>
        <v>164552938.23039049</v>
      </c>
      <c r="X324" s="32">
        <f t="shared" si="90"/>
        <v>11293888.323844593</v>
      </c>
      <c r="Y324" s="32">
        <f t="shared" si="90"/>
        <v>16590648.944379242</v>
      </c>
      <c r="Z324" s="32">
        <f t="shared" si="90"/>
        <v>18199550.102895573</v>
      </c>
      <c r="AC324" s="32">
        <f t="shared" si="91"/>
        <v>2940632.7983325589</v>
      </c>
      <c r="AD324" s="32">
        <f t="shared" si="91"/>
        <v>30967920.332558215</v>
      </c>
      <c r="AE324" s="32">
        <f t="shared" si="91"/>
        <v>22074852.087358557</v>
      </c>
      <c r="AF324" s="32">
        <f t="shared" si="91"/>
        <v>26913354.042438529</v>
      </c>
      <c r="AG324" s="32">
        <f t="shared" si="91"/>
        <v>39768820.643667318</v>
      </c>
      <c r="AH324" s="32">
        <f t="shared" si="91"/>
        <v>2032186510.6096635</v>
      </c>
      <c r="AI324" s="32">
        <f t="shared" si="91"/>
        <v>191230114.59937739</v>
      </c>
      <c r="AJ324" s="32">
        <f t="shared" si="91"/>
        <v>14504877.789272936</v>
      </c>
      <c r="AK324" s="32">
        <f t="shared" si="91"/>
        <v>17121909.806465019</v>
      </c>
      <c r="AL324" s="32">
        <f t="shared" si="91"/>
        <v>115602344.76344885</v>
      </c>
    </row>
    <row r="325" spans="4:38">
      <c r="D325" s="42">
        <f t="shared" si="85"/>
        <v>5.25</v>
      </c>
      <c r="E325" s="32">
        <f t="shared" si="89"/>
        <v>2015956.5838437285</v>
      </c>
      <c r="F325" s="32">
        <f t="shared" si="89"/>
        <v>25341380.272203721</v>
      </c>
      <c r="G325" s="32">
        <f t="shared" si="89"/>
        <v>14735056.284152586</v>
      </c>
      <c r="H325" s="32">
        <f t="shared" si="89"/>
        <v>16278713.500670902</v>
      </c>
      <c r="I325" s="32">
        <f t="shared" si="89"/>
        <v>32956378.883883808</v>
      </c>
      <c r="J325" s="32">
        <f t="shared" si="89"/>
        <v>1357555101.3099215</v>
      </c>
      <c r="K325" s="32">
        <f t="shared" si="89"/>
        <v>177276915.13252729</v>
      </c>
      <c r="L325" s="32">
        <f t="shared" si="89"/>
        <v>12350791.352270875</v>
      </c>
      <c r="M325" s="32">
        <f t="shared" si="89"/>
        <v>16353050.234892825</v>
      </c>
      <c r="N325" s="32">
        <f t="shared" si="89"/>
        <v>66100788.359052986</v>
      </c>
      <c r="Q325" s="32">
        <f t="shared" si="90"/>
        <v>1621633.72674296</v>
      </c>
      <c r="R325" s="32">
        <f t="shared" si="90"/>
        <v>20208300.849607043</v>
      </c>
      <c r="S325" s="32">
        <f t="shared" si="90"/>
        <v>8169022.5363656711</v>
      </c>
      <c r="T325" s="32">
        <f t="shared" si="90"/>
        <v>11272263.953375708</v>
      </c>
      <c r="U325" s="32">
        <f t="shared" si="90"/>
        <v>29882340.216250859</v>
      </c>
      <c r="V325" s="32">
        <f t="shared" si="90"/>
        <v>632098689.65539789</v>
      </c>
      <c r="W325" s="32">
        <f t="shared" si="90"/>
        <v>162233764.94569349</v>
      </c>
      <c r="X325" s="32">
        <f t="shared" si="90"/>
        <v>10795718.913878497</v>
      </c>
      <c r="Y325" s="32">
        <f t="shared" si="90"/>
        <v>16245357.221604848</v>
      </c>
      <c r="Z325" s="32">
        <f t="shared" si="90"/>
        <v>17041504.17627456</v>
      </c>
      <c r="AC325" s="32">
        <f t="shared" si="91"/>
        <v>2410279.4409444914</v>
      </c>
      <c r="AD325" s="32">
        <f t="shared" si="91"/>
        <v>30605617.680326901</v>
      </c>
      <c r="AE325" s="32">
        <f t="shared" si="91"/>
        <v>21722610.011800457</v>
      </c>
      <c r="AF325" s="32">
        <f t="shared" si="91"/>
        <v>21882950.166221917</v>
      </c>
      <c r="AG325" s="32">
        <f t="shared" si="91"/>
        <v>35357537.470404997</v>
      </c>
      <c r="AH325" s="32">
        <f t="shared" si="91"/>
        <v>2046146413.7485359</v>
      </c>
      <c r="AI325" s="32">
        <f t="shared" si="91"/>
        <v>190529744.65763324</v>
      </c>
      <c r="AJ325" s="32">
        <f t="shared" si="91"/>
        <v>13905863.790663237</v>
      </c>
      <c r="AK325" s="32">
        <f t="shared" si="91"/>
        <v>16698376.541274276</v>
      </c>
      <c r="AL325" s="32">
        <f t="shared" si="91"/>
        <v>116394151.78679216</v>
      </c>
    </row>
    <row r="326" spans="4:38">
      <c r="D326" s="42">
        <f t="shared" si="85"/>
        <v>5.5</v>
      </c>
      <c r="E326" s="32">
        <f t="shared" si="89"/>
        <v>1714394.5032249205</v>
      </c>
      <c r="F326" s="32">
        <f t="shared" si="89"/>
        <v>25046897.030165143</v>
      </c>
      <c r="G326" s="32">
        <f t="shared" si="89"/>
        <v>14487638.294163078</v>
      </c>
      <c r="H326" s="32">
        <f t="shared" si="89"/>
        <v>14210411.493934024</v>
      </c>
      <c r="I326" s="32">
        <f t="shared" si="89"/>
        <v>30164710.256655876</v>
      </c>
      <c r="J326" s="32">
        <f t="shared" si="89"/>
        <v>1364508269.4317992</v>
      </c>
      <c r="K326" s="32">
        <f t="shared" si="89"/>
        <v>175688751.28214422</v>
      </c>
      <c r="L326" s="32">
        <f t="shared" si="89"/>
        <v>11903614.849633571</v>
      </c>
      <c r="M326" s="32">
        <f t="shared" si="89"/>
        <v>16060031.116093192</v>
      </c>
      <c r="N326" s="32">
        <f t="shared" si="89"/>
        <v>66222254.488876924</v>
      </c>
      <c r="Q326" s="32">
        <f t="shared" si="90"/>
        <v>1437214.5823182873</v>
      </c>
      <c r="R326" s="32">
        <f t="shared" si="90"/>
        <v>19990238.673160113</v>
      </c>
      <c r="S326" s="32">
        <f t="shared" si="90"/>
        <v>7895235.3176139388</v>
      </c>
      <c r="T326" s="32">
        <f t="shared" si="90"/>
        <v>10869982.162248675</v>
      </c>
      <c r="U326" s="32">
        <f t="shared" si="90"/>
        <v>28126391.654431298</v>
      </c>
      <c r="V326" s="32">
        <f t="shared" si="90"/>
        <v>645805530.52663875</v>
      </c>
      <c r="W326" s="32">
        <f t="shared" si="90"/>
        <v>160388140.13306713</v>
      </c>
      <c r="X326" s="32">
        <f t="shared" si="90"/>
        <v>10398989.45901303</v>
      </c>
      <c r="Y326" s="32">
        <f t="shared" si="90"/>
        <v>15949121.440089889</v>
      </c>
      <c r="Z326" s="32">
        <f t="shared" si="90"/>
        <v>16129104.355338292</v>
      </c>
      <c r="AC326" s="32">
        <f t="shared" si="91"/>
        <v>1991574.424131548</v>
      </c>
      <c r="AD326" s="32">
        <f t="shared" si="91"/>
        <v>30175708.313193176</v>
      </c>
      <c r="AE326" s="32">
        <f t="shared" si="91"/>
        <v>21417747.653308019</v>
      </c>
      <c r="AF326" s="32">
        <f t="shared" si="91"/>
        <v>17879696.819769513</v>
      </c>
      <c r="AG326" s="32">
        <f t="shared" si="91"/>
        <v>31846987.510620221</v>
      </c>
      <c r="AH326" s="32">
        <f t="shared" si="91"/>
        <v>2056616341.1062539</v>
      </c>
      <c r="AI326" s="32">
        <f t="shared" si="91"/>
        <v>190004467.20166588</v>
      </c>
      <c r="AJ326" s="32">
        <f t="shared" si="91"/>
        <v>13408240.240254134</v>
      </c>
      <c r="AK326" s="32">
        <f t="shared" si="91"/>
        <v>16361323.890476283</v>
      </c>
      <c r="AL326" s="32">
        <f t="shared" si="91"/>
        <v>116988007.05450246</v>
      </c>
    </row>
    <row r="327" spans="4:38">
      <c r="D327" s="42">
        <f t="shared" si="85"/>
        <v>5.75</v>
      </c>
      <c r="E327" s="32">
        <f t="shared" si="89"/>
        <v>1483829.1075838618</v>
      </c>
      <c r="F327" s="32">
        <f t="shared" si="89"/>
        <v>24698979.32891034</v>
      </c>
      <c r="G327" s="32">
        <f t="shared" si="89"/>
        <v>14322692.967509633</v>
      </c>
      <c r="H327" s="32">
        <f t="shared" si="89"/>
        <v>12765203.741535105</v>
      </c>
      <c r="I327" s="32">
        <f t="shared" si="89"/>
        <v>28079024.123239167</v>
      </c>
      <c r="J327" s="32">
        <f t="shared" si="89"/>
        <v>1369143714.8469393</v>
      </c>
      <c r="K327" s="32">
        <f t="shared" si="89"/>
        <v>174570767.51912659</v>
      </c>
      <c r="L327" s="32">
        <f t="shared" si="89"/>
        <v>11573838.100252319</v>
      </c>
      <c r="M327" s="32">
        <f t="shared" si="89"/>
        <v>15853761.07852472</v>
      </c>
      <c r="N327" s="32">
        <f t="shared" si="89"/>
        <v>66303231.908786736</v>
      </c>
      <c r="Q327" s="32">
        <f t="shared" si="90"/>
        <v>1284517.3439134469</v>
      </c>
      <c r="R327" s="32">
        <f t="shared" si="90"/>
        <v>19759349.30988038</v>
      </c>
      <c r="S327" s="32">
        <f t="shared" si="90"/>
        <v>7712710.5051163267</v>
      </c>
      <c r="T327" s="32">
        <f t="shared" si="90"/>
        <v>10601794.301502224</v>
      </c>
      <c r="U327" s="32">
        <f t="shared" si="90"/>
        <v>26650094.858059596</v>
      </c>
      <c r="V327" s="32">
        <f t="shared" si="90"/>
        <v>658664227.81833565</v>
      </c>
      <c r="W327" s="32">
        <f t="shared" si="90"/>
        <v>159088917.40320045</v>
      </c>
      <c r="X327" s="32">
        <f t="shared" si="90"/>
        <v>10119316.219526513</v>
      </c>
      <c r="Y327" s="32">
        <f t="shared" si="90"/>
        <v>15710261.993288986</v>
      </c>
      <c r="Z327" s="32">
        <f t="shared" si="90"/>
        <v>15492429.755022859</v>
      </c>
      <c r="AC327" s="32">
        <f t="shared" si="91"/>
        <v>1683140.8712542728</v>
      </c>
      <c r="AD327" s="32">
        <f t="shared" si="91"/>
        <v>29667791.198020723</v>
      </c>
      <c r="AE327" s="32">
        <f t="shared" si="91"/>
        <v>21157590.109796707</v>
      </c>
      <c r="AF327" s="32">
        <f t="shared" si="91"/>
        <v>15061617.161424238</v>
      </c>
      <c r="AG327" s="32">
        <f t="shared" si="91"/>
        <v>29375745.104737476</v>
      </c>
      <c r="AH327" s="32">
        <f t="shared" si="91"/>
        <v>2063596292.6789002</v>
      </c>
      <c r="AI327" s="32">
        <f t="shared" si="91"/>
        <v>189654282.23109967</v>
      </c>
      <c r="AJ327" s="32">
        <f t="shared" si="91"/>
        <v>13028359.980978163</v>
      </c>
      <c r="AK327" s="32">
        <f t="shared" si="91"/>
        <v>16124056.563935444</v>
      </c>
      <c r="AL327" s="32">
        <f t="shared" si="91"/>
        <v>117383910.56635669</v>
      </c>
    </row>
    <row r="328" spans="4:38">
      <c r="D328" s="42">
        <f t="shared" si="85"/>
        <v>6</v>
      </c>
      <c r="E328" s="32">
        <f t="shared" si="89"/>
        <v>1322872.8456028856</v>
      </c>
      <c r="F328" s="32">
        <f t="shared" si="89"/>
        <v>24290502.573860373</v>
      </c>
      <c r="G328" s="32">
        <f t="shared" si="89"/>
        <v>14240220.304183885</v>
      </c>
      <c r="H328" s="32">
        <f t="shared" si="89"/>
        <v>12013332.329491641</v>
      </c>
      <c r="I328" s="32">
        <f t="shared" si="89"/>
        <v>26796114.623339254</v>
      </c>
      <c r="J328" s="32">
        <f t="shared" si="89"/>
        <v>1371461437.5545988</v>
      </c>
      <c r="K328" s="32">
        <f t="shared" si="89"/>
        <v>173985654.52167273</v>
      </c>
      <c r="L328" s="32">
        <f t="shared" si="89"/>
        <v>11377445.655752253</v>
      </c>
      <c r="M328" s="32">
        <f t="shared" si="89"/>
        <v>15745806.666340549</v>
      </c>
      <c r="N328" s="32">
        <f t="shared" si="89"/>
        <v>66343720.618745901</v>
      </c>
      <c r="Q328" s="32">
        <f t="shared" si="90"/>
        <v>1162143.7855268426</v>
      </c>
      <c r="R328" s="32">
        <f t="shared" si="90"/>
        <v>19515632.75975652</v>
      </c>
      <c r="S328" s="32">
        <f t="shared" si="90"/>
        <v>7621448.0988680823</v>
      </c>
      <c r="T328" s="32">
        <f t="shared" si="90"/>
        <v>10467700.371129772</v>
      </c>
      <c r="U328" s="32">
        <f t="shared" si="90"/>
        <v>25486713.689408053</v>
      </c>
      <c r="V328" s="32">
        <f t="shared" si="90"/>
        <v>670490755.69547856</v>
      </c>
      <c r="W328" s="32">
        <f t="shared" si="90"/>
        <v>158408950.36702064</v>
      </c>
      <c r="X328" s="32">
        <f t="shared" si="90"/>
        <v>9972315.4557145946</v>
      </c>
      <c r="Y328" s="32">
        <f t="shared" si="90"/>
        <v>15537099.274680912</v>
      </c>
      <c r="Z328" s="32">
        <f t="shared" si="90"/>
        <v>15161559.490293257</v>
      </c>
      <c r="AC328" s="32">
        <f t="shared" si="91"/>
        <v>1483601.9056789284</v>
      </c>
      <c r="AD328" s="32">
        <f t="shared" si="91"/>
        <v>29071465.3017173</v>
      </c>
      <c r="AE328" s="32">
        <f t="shared" si="91"/>
        <v>20939462.479213938</v>
      </c>
      <c r="AF328" s="32">
        <f t="shared" si="91"/>
        <v>13586734.349581733</v>
      </c>
      <c r="AG328" s="32">
        <f t="shared" si="91"/>
        <v>28082384.593250196</v>
      </c>
      <c r="AH328" s="32">
        <f t="shared" si="91"/>
        <v>2067086268.465359</v>
      </c>
      <c r="AI328" s="32">
        <f t="shared" si="91"/>
        <v>189479189.74582899</v>
      </c>
      <c r="AJ328" s="32">
        <f t="shared" si="91"/>
        <v>12782575.855789911</v>
      </c>
      <c r="AK328" s="32">
        <f t="shared" si="91"/>
        <v>15999879.271541478</v>
      </c>
      <c r="AL328" s="32">
        <f t="shared" si="91"/>
        <v>117581862.32229146</v>
      </c>
    </row>
    <row r="329" spans="4:38">
      <c r="D329" s="42">
        <f t="shared" si="85"/>
        <v>6.25</v>
      </c>
      <c r="E329" s="32">
        <f t="shared" ref="E329:N344" si="92">($D239-$D238)/8*(E238+3*((2*E238+E239)/3)+3*((E238+2*E239)/3)+E239)</f>
        <v>1214817.2095248867</v>
      </c>
      <c r="F329" s="32">
        <f t="shared" si="92"/>
        <v>23822954.648223095</v>
      </c>
      <c r="G329" s="32">
        <f t="shared" si="92"/>
        <v>14223018.507966109</v>
      </c>
      <c r="H329" s="32">
        <f t="shared" si="92"/>
        <v>11833883.442827102</v>
      </c>
      <c r="I329" s="32">
        <f t="shared" si="92"/>
        <v>26173959.493268114</v>
      </c>
      <c r="J329" s="32">
        <f t="shared" si="92"/>
        <v>1371980348.8547878</v>
      </c>
      <c r="K329" s="32">
        <f t="shared" si="92"/>
        <v>173874520.50700235</v>
      </c>
      <c r="L329" s="32">
        <f t="shared" si="92"/>
        <v>11290526.108711479</v>
      </c>
      <c r="M329" s="32">
        <f t="shared" si="92"/>
        <v>15718055.051574294</v>
      </c>
      <c r="N329" s="32">
        <f t="shared" si="92"/>
        <v>66318926.095201805</v>
      </c>
      <c r="Q329" s="32">
        <f t="shared" ref="Q329:Z344" si="93">($D239-$D238)/8*(Q238+3*((2*Q238+Q239)/3)+3*((Q238+2*Q239)/3)+Q239)</f>
        <v>1063212.1001540064</v>
      </c>
      <c r="R329" s="32">
        <f t="shared" si="93"/>
        <v>19251505.049713917</v>
      </c>
      <c r="S329" s="32">
        <f t="shared" si="93"/>
        <v>7608251.5928254398</v>
      </c>
      <c r="T329" s="32">
        <f t="shared" si="93"/>
        <v>10438413.501475764</v>
      </c>
      <c r="U329" s="32">
        <f t="shared" si="93"/>
        <v>24588892.567820914</v>
      </c>
      <c r="V329" s="32">
        <f t="shared" si="93"/>
        <v>681423133.53397298</v>
      </c>
      <c r="W329" s="32">
        <f t="shared" si="93"/>
        <v>158274470.10976055</v>
      </c>
      <c r="X329" s="32">
        <f t="shared" si="93"/>
        <v>9933298.3991005272</v>
      </c>
      <c r="Y329" s="32">
        <f t="shared" si="93"/>
        <v>15419286.799665187</v>
      </c>
      <c r="Z329" s="32">
        <f t="shared" si="93"/>
        <v>15118990.264633331</v>
      </c>
      <c r="AC329" s="32">
        <f t="shared" ref="AC329:AL344" si="94">($D239-$D238)/8*(AC238+3*((2*AC238+AC239)/3)+3*((AC238+2*AC239)/3)+AC239)</f>
        <v>1366422.3188957686</v>
      </c>
      <c r="AD329" s="32">
        <f t="shared" si="94"/>
        <v>28394404.246732298</v>
      </c>
      <c r="AE329" s="32">
        <f t="shared" si="94"/>
        <v>20754194.734345522</v>
      </c>
      <c r="AF329" s="32">
        <f t="shared" si="94"/>
        <v>13229353.384178421</v>
      </c>
      <c r="AG329" s="32">
        <f t="shared" si="94"/>
        <v>27747868.533186313</v>
      </c>
      <c r="AH329" s="32">
        <f t="shared" si="94"/>
        <v>2067525534.6132355</v>
      </c>
      <c r="AI329" s="32">
        <f t="shared" si="94"/>
        <v>189474570.90424395</v>
      </c>
      <c r="AJ329" s="32">
        <f t="shared" si="94"/>
        <v>12647753.818322392</v>
      </c>
      <c r="AK329" s="32">
        <f t="shared" si="94"/>
        <v>15969698.774181476</v>
      </c>
      <c r="AL329" s="32">
        <f t="shared" si="94"/>
        <v>117518861.92577034</v>
      </c>
    </row>
    <row r="330" spans="4:38">
      <c r="D330" s="42">
        <f t="shared" si="85"/>
        <v>6.5</v>
      </c>
      <c r="E330" s="32">
        <f t="shared" si="92"/>
        <v>1128095.2522579306</v>
      </c>
      <c r="F330" s="32">
        <f t="shared" si="92"/>
        <v>23309162.884024478</v>
      </c>
      <c r="G330" s="32">
        <f t="shared" si="92"/>
        <v>14236683.986420779</v>
      </c>
      <c r="H330" s="32">
        <f t="shared" si="92"/>
        <v>11891373.336888487</v>
      </c>
      <c r="I330" s="32">
        <f t="shared" si="92"/>
        <v>25799455.352690551</v>
      </c>
      <c r="J330" s="32">
        <f t="shared" si="92"/>
        <v>1371738271.3478863</v>
      </c>
      <c r="K330" s="32">
        <f t="shared" si="92"/>
        <v>174035994.33854073</v>
      </c>
      <c r="L330" s="32">
        <f t="shared" si="92"/>
        <v>11243943.908779843</v>
      </c>
      <c r="M330" s="32">
        <f t="shared" si="92"/>
        <v>15718858.519414281</v>
      </c>
      <c r="N330" s="32">
        <f t="shared" si="92"/>
        <v>66181622.28173776</v>
      </c>
      <c r="Q330" s="32">
        <f t="shared" si="93"/>
        <v>975822.97512051673</v>
      </c>
      <c r="R330" s="32">
        <f t="shared" si="93"/>
        <v>18952490.833889302</v>
      </c>
      <c r="S330" s="32">
        <f t="shared" si="93"/>
        <v>7646727.9749030741</v>
      </c>
      <c r="T330" s="32">
        <f t="shared" si="93"/>
        <v>10455359.953232188</v>
      </c>
      <c r="U330" s="32">
        <f t="shared" si="93"/>
        <v>23817568.515607946</v>
      </c>
      <c r="V330" s="32">
        <f t="shared" si="93"/>
        <v>691982767.86535835</v>
      </c>
      <c r="W330" s="32">
        <f t="shared" si="93"/>
        <v>158440800.65390617</v>
      </c>
      <c r="X330" s="32">
        <f t="shared" si="93"/>
        <v>9932065.8323312197</v>
      </c>
      <c r="Y330" s="32">
        <f t="shared" si="93"/>
        <v>15325037.741061276</v>
      </c>
      <c r="Z330" s="32">
        <f t="shared" si="93"/>
        <v>15288331.857523555</v>
      </c>
      <c r="AC330" s="32">
        <f t="shared" si="94"/>
        <v>1280367.5293953463</v>
      </c>
      <c r="AD330" s="32">
        <f t="shared" si="94"/>
        <v>27665834.934159677</v>
      </c>
      <c r="AE330" s="32">
        <f t="shared" si="94"/>
        <v>20587013.356822766</v>
      </c>
      <c r="AF330" s="32">
        <f t="shared" si="94"/>
        <v>13327386.720544748</v>
      </c>
      <c r="AG330" s="32">
        <f t="shared" si="94"/>
        <v>27749356.251256645</v>
      </c>
      <c r="AH330" s="32">
        <f t="shared" si="94"/>
        <v>2065792623.4182916</v>
      </c>
      <c r="AI330" s="32">
        <f t="shared" si="94"/>
        <v>189631188.02317533</v>
      </c>
      <c r="AJ330" s="32">
        <f t="shared" si="94"/>
        <v>12555821.985228429</v>
      </c>
      <c r="AK330" s="32">
        <f t="shared" si="94"/>
        <v>15977588.98043514</v>
      </c>
      <c r="AL330" s="32">
        <f t="shared" si="94"/>
        <v>117074912.70595226</v>
      </c>
    </row>
    <row r="331" spans="4:38">
      <c r="D331" s="42">
        <f t="shared" si="85"/>
        <v>6.75</v>
      </c>
      <c r="E331" s="32">
        <f t="shared" si="92"/>
        <v>1047154.7588087791</v>
      </c>
      <c r="F331" s="32">
        <f t="shared" si="92"/>
        <v>22757432.592072666</v>
      </c>
      <c r="G331" s="32">
        <f t="shared" si="92"/>
        <v>14264014.943330275</v>
      </c>
      <c r="H331" s="32">
        <f t="shared" si="92"/>
        <v>12006353.125011381</v>
      </c>
      <c r="I331" s="32">
        <f t="shared" si="92"/>
        <v>25449918.154818289</v>
      </c>
      <c r="J331" s="32">
        <f t="shared" si="92"/>
        <v>1371254116.3341007</v>
      </c>
      <c r="K331" s="32">
        <f t="shared" si="92"/>
        <v>174358942.00161976</v>
      </c>
      <c r="L331" s="32">
        <f t="shared" si="92"/>
        <v>11200467.18884371</v>
      </c>
      <c r="M331" s="32">
        <f t="shared" si="92"/>
        <v>15720465.455094449</v>
      </c>
      <c r="N331" s="32">
        <f t="shared" si="92"/>
        <v>65912922.131488644</v>
      </c>
      <c r="Q331" s="32">
        <f t="shared" si="93"/>
        <v>894259.79175593122</v>
      </c>
      <c r="R331" s="32">
        <f t="shared" si="93"/>
        <v>18612737.639912214</v>
      </c>
      <c r="S331" s="32">
        <f t="shared" si="93"/>
        <v>7723680.7390584517</v>
      </c>
      <c r="T331" s="32">
        <f t="shared" si="93"/>
        <v>10489252.856745182</v>
      </c>
      <c r="U331" s="32">
        <f t="shared" si="93"/>
        <v>23097666.066875994</v>
      </c>
      <c r="V331" s="32">
        <f t="shared" si="93"/>
        <v>702461032.92785585</v>
      </c>
      <c r="W331" s="32">
        <f t="shared" si="93"/>
        <v>158773461.74219921</v>
      </c>
      <c r="X331" s="32">
        <f t="shared" si="93"/>
        <v>9930915.4366799332</v>
      </c>
      <c r="Y331" s="32">
        <f t="shared" si="93"/>
        <v>15237071.953031022</v>
      </c>
      <c r="Z331" s="32">
        <f t="shared" si="93"/>
        <v>15623819.691158712</v>
      </c>
      <c r="AC331" s="32">
        <f t="shared" si="94"/>
        <v>1200049.7258616269</v>
      </c>
      <c r="AD331" s="32">
        <f t="shared" si="94"/>
        <v>26902127.544233106</v>
      </c>
      <c r="AE331" s="32">
        <f t="shared" si="94"/>
        <v>20430977.404468302</v>
      </c>
      <c r="AF331" s="32">
        <f t="shared" si="94"/>
        <v>13523453.39327758</v>
      </c>
      <c r="AG331" s="32">
        <f t="shared" si="94"/>
        <v>27752331.687397655</v>
      </c>
      <c r="AH331" s="32">
        <f t="shared" si="94"/>
        <v>2062326801.0284309</v>
      </c>
      <c r="AI331" s="32">
        <f t="shared" si="94"/>
        <v>189944422.26104015</v>
      </c>
      <c r="AJ331" s="32">
        <f t="shared" si="94"/>
        <v>12470018.941007454</v>
      </c>
      <c r="AK331" s="32">
        <f t="shared" si="94"/>
        <v>15993369.392942667</v>
      </c>
      <c r="AL331" s="32">
        <f t="shared" si="94"/>
        <v>116202024.57181868</v>
      </c>
    </row>
    <row r="332" spans="4:38">
      <c r="D332" s="42">
        <f t="shared" si="85"/>
        <v>7</v>
      </c>
      <c r="E332" s="32">
        <f t="shared" si="92"/>
        <v>971995.72917742503</v>
      </c>
      <c r="F332" s="32">
        <f t="shared" si="92"/>
        <v>22168820.090918738</v>
      </c>
      <c r="G332" s="32">
        <f t="shared" si="92"/>
        <v>14305011.378694553</v>
      </c>
      <c r="H332" s="32">
        <f t="shared" si="92"/>
        <v>12178822.807195755</v>
      </c>
      <c r="I332" s="32">
        <f t="shared" si="92"/>
        <v>25125347.899651226</v>
      </c>
      <c r="J332" s="32">
        <f t="shared" si="92"/>
        <v>1370527883.8134248</v>
      </c>
      <c r="K332" s="32">
        <f t="shared" si="92"/>
        <v>174843363.49623856</v>
      </c>
      <c r="L332" s="32">
        <f t="shared" si="92"/>
        <v>11160095.948903015</v>
      </c>
      <c r="M332" s="32">
        <f t="shared" si="92"/>
        <v>15722875.858614733</v>
      </c>
      <c r="N332" s="32">
        <f t="shared" si="92"/>
        <v>65519914.616467394</v>
      </c>
      <c r="Q332" s="32">
        <f t="shared" si="93"/>
        <v>818522.55006024544</v>
      </c>
      <c r="R332" s="32">
        <f t="shared" si="93"/>
        <v>18234323.268624116</v>
      </c>
      <c r="S332" s="32">
        <f t="shared" si="93"/>
        <v>7839109.8852915624</v>
      </c>
      <c r="T332" s="32">
        <f t="shared" si="93"/>
        <v>10540092.212014701</v>
      </c>
      <c r="U332" s="32">
        <f t="shared" si="93"/>
        <v>22429185.221624911</v>
      </c>
      <c r="V332" s="32">
        <f t="shared" si="93"/>
        <v>712857928.72146487</v>
      </c>
      <c r="W332" s="32">
        <f t="shared" si="93"/>
        <v>159272453.37463912</v>
      </c>
      <c r="X332" s="32">
        <f t="shared" si="93"/>
        <v>9929847.2121466063</v>
      </c>
      <c r="Y332" s="32">
        <f t="shared" si="93"/>
        <v>15155389.43557437</v>
      </c>
      <c r="Z332" s="32">
        <f t="shared" si="93"/>
        <v>16121619.34296418</v>
      </c>
      <c r="AC332" s="32">
        <f t="shared" si="94"/>
        <v>1125468.9082946025</v>
      </c>
      <c r="AD332" s="32">
        <f t="shared" si="94"/>
        <v>26103316.91321335</v>
      </c>
      <c r="AE332" s="32">
        <f t="shared" si="94"/>
        <v>20286086.877282027</v>
      </c>
      <c r="AF332" s="32">
        <f t="shared" si="94"/>
        <v>13817553.402376844</v>
      </c>
      <c r="AG332" s="32">
        <f t="shared" si="94"/>
        <v>27756794.841609262</v>
      </c>
      <c r="AH332" s="32">
        <f t="shared" si="94"/>
        <v>2057128067.4436431</v>
      </c>
      <c r="AI332" s="32">
        <f t="shared" si="94"/>
        <v>190414273.61783785</v>
      </c>
      <c r="AJ332" s="32">
        <f t="shared" si="94"/>
        <v>12390344.685659427</v>
      </c>
      <c r="AK332" s="32">
        <f t="shared" si="94"/>
        <v>16017040.011704009</v>
      </c>
      <c r="AL332" s="32">
        <f t="shared" si="94"/>
        <v>114918209.88997047</v>
      </c>
    </row>
    <row r="333" spans="4:38">
      <c r="D333" s="42">
        <f t="shared" si="85"/>
        <v>7.25</v>
      </c>
      <c r="E333" s="32">
        <f t="shared" si="92"/>
        <v>902618.16336386523</v>
      </c>
      <c r="F333" s="32">
        <f t="shared" si="92"/>
        <v>21544381.699113846</v>
      </c>
      <c r="G333" s="32">
        <f t="shared" si="92"/>
        <v>14359673.292513607</v>
      </c>
      <c r="H333" s="32">
        <f t="shared" si="92"/>
        <v>12408782.383441616</v>
      </c>
      <c r="I333" s="32">
        <f t="shared" si="92"/>
        <v>24825744.587189317</v>
      </c>
      <c r="J333" s="32">
        <f t="shared" si="92"/>
        <v>1369559573.7858553</v>
      </c>
      <c r="K333" s="32">
        <f t="shared" si="92"/>
        <v>175489258.82239702</v>
      </c>
      <c r="L333" s="32">
        <f t="shared" si="92"/>
        <v>11122830.188957768</v>
      </c>
      <c r="M333" s="32">
        <f t="shared" si="92"/>
        <v>15726089.729975119</v>
      </c>
      <c r="N333" s="32">
        <f t="shared" si="92"/>
        <v>65009688.708687358</v>
      </c>
      <c r="Q333" s="32">
        <f t="shared" si="93"/>
        <v>748611.25003346032</v>
      </c>
      <c r="R333" s="32">
        <f t="shared" si="93"/>
        <v>17819325.520866457</v>
      </c>
      <c r="S333" s="32">
        <f t="shared" si="93"/>
        <v>7993015.413602381</v>
      </c>
      <c r="T333" s="32">
        <f t="shared" si="93"/>
        <v>10607878.019040722</v>
      </c>
      <c r="U333" s="32">
        <f t="shared" si="93"/>
        <v>21812125.979854673</v>
      </c>
      <c r="V333" s="32">
        <f t="shared" si="93"/>
        <v>723173455.24618638</v>
      </c>
      <c r="W333" s="32">
        <f t="shared" si="93"/>
        <v>159937775.55122593</v>
      </c>
      <c r="X333" s="32">
        <f t="shared" si="93"/>
        <v>9928861.1587312259</v>
      </c>
      <c r="Y333" s="32">
        <f t="shared" si="93"/>
        <v>15079990.188691316</v>
      </c>
      <c r="Z333" s="32">
        <f t="shared" si="93"/>
        <v>16777896.390365403</v>
      </c>
      <c r="AC333" s="32">
        <f t="shared" si="94"/>
        <v>1056625.0766942722</v>
      </c>
      <c r="AD333" s="32">
        <f t="shared" si="94"/>
        <v>25269437.877361208</v>
      </c>
      <c r="AE333" s="32">
        <f t="shared" si="94"/>
        <v>20152341.77526392</v>
      </c>
      <c r="AF333" s="32">
        <f t="shared" si="94"/>
        <v>14209686.747842532</v>
      </c>
      <c r="AG333" s="32">
        <f t="shared" si="94"/>
        <v>27762745.713891398</v>
      </c>
      <c r="AH333" s="32">
        <f t="shared" si="94"/>
        <v>2050196422.6639264</v>
      </c>
      <c r="AI333" s="32">
        <f t="shared" si="94"/>
        <v>191040742.09356806</v>
      </c>
      <c r="AJ333" s="32">
        <f t="shared" si="94"/>
        <v>12316799.219184328</v>
      </c>
      <c r="AK333" s="32">
        <f t="shared" si="94"/>
        <v>16048600.836719148</v>
      </c>
      <c r="AL333" s="32">
        <f t="shared" si="94"/>
        <v>113241481.02700922</v>
      </c>
    </row>
    <row r="334" spans="4:38">
      <c r="D334" s="42">
        <f t="shared" si="85"/>
        <v>7.5</v>
      </c>
      <c r="E334" s="32">
        <f t="shared" si="92"/>
        <v>839022.06136810384</v>
      </c>
      <c r="F334" s="32">
        <f t="shared" si="92"/>
        <v>20885173.73520913</v>
      </c>
      <c r="G334" s="32">
        <f t="shared" si="92"/>
        <v>14428000.684787435</v>
      </c>
      <c r="H334" s="32">
        <f t="shared" si="92"/>
        <v>12696231.853748951</v>
      </c>
      <c r="I334" s="32">
        <f t="shared" si="92"/>
        <v>24551108.217432573</v>
      </c>
      <c r="J334" s="32">
        <f t="shared" si="92"/>
        <v>1368349186.2513962</v>
      </c>
      <c r="K334" s="32">
        <f t="shared" si="92"/>
        <v>176296627.98009533</v>
      </c>
      <c r="L334" s="32">
        <f t="shared" si="92"/>
        <v>11088669.909007967</v>
      </c>
      <c r="M334" s="32">
        <f t="shared" si="92"/>
        <v>15730107.06917561</v>
      </c>
      <c r="N334" s="32">
        <f t="shared" si="92"/>
        <v>64389333.380162314</v>
      </c>
      <c r="Q334" s="32">
        <f t="shared" si="93"/>
        <v>684525.89167557377</v>
      </c>
      <c r="R334" s="32">
        <f t="shared" si="93"/>
        <v>17369822.197480716</v>
      </c>
      <c r="S334" s="32">
        <f t="shared" si="93"/>
        <v>8185397.3239908889</v>
      </c>
      <c r="T334" s="32">
        <f t="shared" si="93"/>
        <v>10692610.277823241</v>
      </c>
      <c r="U334" s="32">
        <f t="shared" si="93"/>
        <v>21246488.341565304</v>
      </c>
      <c r="V334" s="32">
        <f t="shared" si="93"/>
        <v>733407612.50201678</v>
      </c>
      <c r="W334" s="32">
        <f t="shared" si="93"/>
        <v>160769428.27195945</v>
      </c>
      <c r="X334" s="32">
        <f t="shared" si="93"/>
        <v>9927957.2764337994</v>
      </c>
      <c r="Y334" s="32">
        <f t="shared" si="93"/>
        <v>15010874.212381873</v>
      </c>
      <c r="Z334" s="32">
        <f t="shared" si="93"/>
        <v>17588816.410787858</v>
      </c>
      <c r="AC334" s="32">
        <f t="shared" si="94"/>
        <v>993518.23106063565</v>
      </c>
      <c r="AD334" s="32">
        <f t="shared" si="94"/>
        <v>24400525.27293751</v>
      </c>
      <c r="AE334" s="32">
        <f t="shared" si="94"/>
        <v>20029742.098414011</v>
      </c>
      <c r="AF334" s="32">
        <f t="shared" si="94"/>
        <v>14699853.429674659</v>
      </c>
      <c r="AG334" s="32">
        <f t="shared" si="94"/>
        <v>27770184.304244068</v>
      </c>
      <c r="AH334" s="32">
        <f t="shared" si="94"/>
        <v>2041531866.6892829</v>
      </c>
      <c r="AI334" s="32">
        <f t="shared" si="94"/>
        <v>191823827.68823087</v>
      </c>
      <c r="AJ334" s="32">
        <f t="shared" si="94"/>
        <v>12249382.541582154</v>
      </c>
      <c r="AK334" s="32">
        <f t="shared" si="94"/>
        <v>16088051.867988069</v>
      </c>
      <c r="AL334" s="32">
        <f t="shared" si="94"/>
        <v>111189850.34953666</v>
      </c>
    </row>
    <row r="335" spans="4:38">
      <c r="D335" s="42">
        <f t="shared" si="85"/>
        <v>7.75</v>
      </c>
      <c r="E335" s="32">
        <f t="shared" si="92"/>
        <v>781207.42319014028</v>
      </c>
      <c r="F335" s="32">
        <f t="shared" si="92"/>
        <v>20192252.517755777</v>
      </c>
      <c r="G335" s="32">
        <f t="shared" si="92"/>
        <v>14509993.555516016</v>
      </c>
      <c r="H335" s="32">
        <f t="shared" si="92"/>
        <v>13041171.218117751</v>
      </c>
      <c r="I335" s="32">
        <f t="shared" si="92"/>
        <v>24301438.790380996</v>
      </c>
      <c r="J335" s="32">
        <f t="shared" si="92"/>
        <v>1366896721.2100461</v>
      </c>
      <c r="K335" s="32">
        <f t="shared" si="92"/>
        <v>177265470.96933311</v>
      </c>
      <c r="L335" s="32">
        <f t="shared" si="92"/>
        <v>11057615.109053589</v>
      </c>
      <c r="M335" s="32">
        <f t="shared" si="92"/>
        <v>15734927.876216181</v>
      </c>
      <c r="N335" s="32">
        <f t="shared" si="92"/>
        <v>63665937.602905639</v>
      </c>
      <c r="Q335" s="32">
        <f t="shared" si="93"/>
        <v>626266.47498658579</v>
      </c>
      <c r="R335" s="32">
        <f t="shared" si="93"/>
        <v>16887891.09930839</v>
      </c>
      <c r="S335" s="32">
        <f t="shared" si="93"/>
        <v>8416255.6164570823</v>
      </c>
      <c r="T335" s="32">
        <f t="shared" si="93"/>
        <v>10794288.98836226</v>
      </c>
      <c r="U335" s="32">
        <f t="shared" si="93"/>
        <v>20732272.306756802</v>
      </c>
      <c r="V335" s="32">
        <f t="shared" si="93"/>
        <v>743560400.48895609</v>
      </c>
      <c r="W335" s="32">
        <f t="shared" si="93"/>
        <v>161767411.53683951</v>
      </c>
      <c r="X335" s="32">
        <f t="shared" si="93"/>
        <v>9927135.5652543213</v>
      </c>
      <c r="Y335" s="32">
        <f t="shared" si="93"/>
        <v>14948041.506646009</v>
      </c>
      <c r="Z335" s="32">
        <f t="shared" si="93"/>
        <v>18550544.981656983</v>
      </c>
      <c r="AC335" s="32">
        <f t="shared" si="94"/>
        <v>936148.3713936928</v>
      </c>
      <c r="AD335" s="32">
        <f t="shared" si="94"/>
        <v>23496613.936203144</v>
      </c>
      <c r="AE335" s="32">
        <f t="shared" si="94"/>
        <v>19918287.846732274</v>
      </c>
      <c r="AF335" s="32">
        <f t="shared" si="94"/>
        <v>15288053.447873224</v>
      </c>
      <c r="AG335" s="32">
        <f t="shared" si="94"/>
        <v>27779110.61266727</v>
      </c>
      <c r="AH335" s="32">
        <f t="shared" si="94"/>
        <v>2031134399.519712</v>
      </c>
      <c r="AI335" s="32">
        <f t="shared" si="94"/>
        <v>192763530.40182656</v>
      </c>
      <c r="AJ335" s="32">
        <f t="shared" si="94"/>
        <v>12188094.652852897</v>
      </c>
      <c r="AK335" s="32">
        <f t="shared" si="94"/>
        <v>16135393.105510771</v>
      </c>
      <c r="AL335" s="32">
        <f t="shared" si="94"/>
        <v>108781330.22415404</v>
      </c>
    </row>
    <row r="336" spans="4:38">
      <c r="D336" s="42">
        <f t="shared" si="85"/>
        <v>8</v>
      </c>
      <c r="E336" s="32">
        <f t="shared" si="92"/>
        <v>729174.24882997083</v>
      </c>
      <c r="F336" s="32">
        <f t="shared" si="92"/>
        <v>19466674.365304951</v>
      </c>
      <c r="G336" s="32">
        <f t="shared" si="92"/>
        <v>14605651.904699363</v>
      </c>
      <c r="H336" s="32">
        <f t="shared" si="92"/>
        <v>13443600.476547997</v>
      </c>
      <c r="I336" s="32">
        <f t="shared" si="92"/>
        <v>24076736.306034572</v>
      </c>
      <c r="J336" s="32">
        <f t="shared" si="92"/>
        <v>1365202178.6618021</v>
      </c>
      <c r="K336" s="32">
        <f t="shared" si="92"/>
        <v>178395787.79011059</v>
      </c>
      <c r="L336" s="32">
        <f t="shared" si="92"/>
        <v>11029665.789094657</v>
      </c>
      <c r="M336" s="32">
        <f t="shared" si="92"/>
        <v>15740552.151096871</v>
      </c>
      <c r="N336" s="32">
        <f t="shared" si="92"/>
        <v>62846590.348930746</v>
      </c>
      <c r="Q336" s="32">
        <f t="shared" si="93"/>
        <v>573832.99996649625</v>
      </c>
      <c r="R336" s="32">
        <f t="shared" si="93"/>
        <v>16375610.027190965</v>
      </c>
      <c r="S336" s="32">
        <f t="shared" si="93"/>
        <v>8685590.2910009827</v>
      </c>
      <c r="T336" s="32">
        <f t="shared" si="93"/>
        <v>10912914.15065779</v>
      </c>
      <c r="U336" s="32">
        <f t="shared" si="93"/>
        <v>20269477.875429139</v>
      </c>
      <c r="V336" s="32">
        <f t="shared" si="93"/>
        <v>753631819.20700574</v>
      </c>
      <c r="W336" s="32">
        <f t="shared" si="93"/>
        <v>162931725.34586641</v>
      </c>
      <c r="X336" s="32">
        <f t="shared" si="93"/>
        <v>9926396.025192773</v>
      </c>
      <c r="Y336" s="32">
        <f t="shared" si="93"/>
        <v>14891492.071483709</v>
      </c>
      <c r="Z336" s="32">
        <f t="shared" si="93"/>
        <v>19659247.680398196</v>
      </c>
      <c r="AC336" s="32">
        <f t="shared" si="94"/>
        <v>884515.49769344542</v>
      </c>
      <c r="AD336" s="32">
        <f t="shared" si="94"/>
        <v>22557738.703418933</v>
      </c>
      <c r="AE336" s="32">
        <f t="shared" si="94"/>
        <v>19817979.0202187</v>
      </c>
      <c r="AF336" s="32">
        <f t="shared" si="94"/>
        <v>15974286.802438209</v>
      </c>
      <c r="AG336" s="32">
        <f t="shared" si="94"/>
        <v>27789524.639161024</v>
      </c>
      <c r="AH336" s="32">
        <f t="shared" si="94"/>
        <v>2019004021.1552114</v>
      </c>
      <c r="AI336" s="32">
        <f t="shared" si="94"/>
        <v>193859850.23435473</v>
      </c>
      <c r="AJ336" s="32">
        <f t="shared" si="94"/>
        <v>12132935.552996561</v>
      </c>
      <c r="AK336" s="32">
        <f t="shared" si="94"/>
        <v>16190624.549287247</v>
      </c>
      <c r="AL336" s="32">
        <f t="shared" si="94"/>
        <v>106033933.01746312</v>
      </c>
    </row>
    <row r="337" spans="4:38">
      <c r="D337" s="42">
        <f t="shared" si="85"/>
        <v>8.25</v>
      </c>
      <c r="E337" s="32">
        <f t="shared" si="92"/>
        <v>682922.53828759736</v>
      </c>
      <c r="F337" s="32">
        <f t="shared" si="92"/>
        <v>18709495.596407805</v>
      </c>
      <c r="G337" s="32">
        <f t="shared" si="92"/>
        <v>14714975.732337479</v>
      </c>
      <c r="H337" s="32">
        <f t="shared" si="92"/>
        <v>13903519.629039714</v>
      </c>
      <c r="I337" s="32">
        <f t="shared" si="92"/>
        <v>23877000.764393311</v>
      </c>
      <c r="J337" s="32">
        <f t="shared" si="92"/>
        <v>1363265558.6066661</v>
      </c>
      <c r="K337" s="32">
        <f t="shared" si="92"/>
        <v>179687578.44242781</v>
      </c>
      <c r="L337" s="32">
        <f t="shared" si="92"/>
        <v>11004821.949131168</v>
      </c>
      <c r="M337" s="32">
        <f t="shared" si="92"/>
        <v>15746979.893817654</v>
      </c>
      <c r="N337" s="32">
        <f t="shared" si="92"/>
        <v>61938380.590251222</v>
      </c>
      <c r="Q337" s="32">
        <f t="shared" si="93"/>
        <v>527225.46661530517</v>
      </c>
      <c r="R337" s="32">
        <f t="shared" si="93"/>
        <v>15835056.781969938</v>
      </c>
      <c r="S337" s="32">
        <f t="shared" si="93"/>
        <v>8993401.3476226069</v>
      </c>
      <c r="T337" s="32">
        <f t="shared" si="93"/>
        <v>11048485.764709836</v>
      </c>
      <c r="U337" s="32">
        <f t="shared" si="93"/>
        <v>19858105.04758231</v>
      </c>
      <c r="V337" s="32">
        <f t="shared" si="93"/>
        <v>763621868.65616608</v>
      </c>
      <c r="W337" s="32">
        <f t="shared" si="93"/>
        <v>164262369.69904003</v>
      </c>
      <c r="X337" s="32">
        <f t="shared" si="93"/>
        <v>9925738.6562491711</v>
      </c>
      <c r="Y337" s="32">
        <f t="shared" si="93"/>
        <v>14841225.906895002</v>
      </c>
      <c r="Z337" s="32">
        <f t="shared" si="93"/>
        <v>20911090.084436972</v>
      </c>
      <c r="AC337" s="32">
        <f t="shared" si="94"/>
        <v>838619.60995989328</v>
      </c>
      <c r="AD337" s="32">
        <f t="shared" si="94"/>
        <v>21583934.410845693</v>
      </c>
      <c r="AE337" s="32">
        <f t="shared" si="94"/>
        <v>19728815.618873309</v>
      </c>
      <c r="AF337" s="32">
        <f t="shared" si="94"/>
        <v>16758553.493369613</v>
      </c>
      <c r="AG337" s="32">
        <f t="shared" si="94"/>
        <v>27801426.383725315</v>
      </c>
      <c r="AH337" s="32">
        <f t="shared" si="94"/>
        <v>2005140731.5957813</v>
      </c>
      <c r="AI337" s="32">
        <f t="shared" si="94"/>
        <v>195112787.18581539</v>
      </c>
      <c r="AJ337" s="32">
        <f t="shared" si="94"/>
        <v>12083905.242013164</v>
      </c>
      <c r="AK337" s="32">
        <f t="shared" si="94"/>
        <v>16253746.199317502</v>
      </c>
      <c r="AL337" s="32">
        <f t="shared" si="94"/>
        <v>102965671.0960654</v>
      </c>
    </row>
    <row r="338" spans="4:38">
      <c r="D338" s="42">
        <f t="shared" si="85"/>
        <v>8.5</v>
      </c>
      <c r="E338" s="32">
        <f t="shared" si="92"/>
        <v>642452.2915630237</v>
      </c>
      <c r="F338" s="32">
        <f t="shared" si="92"/>
        <v>17921772.529615536</v>
      </c>
      <c r="G338" s="32">
        <f t="shared" si="92"/>
        <v>14837965.03843035</v>
      </c>
      <c r="H338" s="32">
        <f t="shared" si="92"/>
        <v>14420928.675592918</v>
      </c>
      <c r="I338" s="32">
        <f t="shared" si="92"/>
        <v>23702232.165457208</v>
      </c>
      <c r="J338" s="32">
        <f t="shared" si="92"/>
        <v>1361086861.0446405</v>
      </c>
      <c r="K338" s="32">
        <f t="shared" si="92"/>
        <v>181140842.92628458</v>
      </c>
      <c r="L338" s="32">
        <f t="shared" si="92"/>
        <v>10983083.589163121</v>
      </c>
      <c r="M338" s="32">
        <f t="shared" si="92"/>
        <v>15754211.104378538</v>
      </c>
      <c r="N338" s="32">
        <f t="shared" si="92"/>
        <v>60948397.298880465</v>
      </c>
      <c r="Q338" s="32">
        <f t="shared" si="93"/>
        <v>486443.87493301259</v>
      </c>
      <c r="R338" s="32">
        <f t="shared" si="93"/>
        <v>15268309.164486796</v>
      </c>
      <c r="S338" s="32">
        <f t="shared" si="93"/>
        <v>9339688.7863219362</v>
      </c>
      <c r="T338" s="32">
        <f t="shared" si="93"/>
        <v>11201003.830518382</v>
      </c>
      <c r="U338" s="32">
        <f t="shared" si="93"/>
        <v>19498153.823216345</v>
      </c>
      <c r="V338" s="32">
        <f t="shared" si="93"/>
        <v>773530548.83643532</v>
      </c>
      <c r="W338" s="32">
        <f t="shared" si="93"/>
        <v>165759344.5963603</v>
      </c>
      <c r="X338" s="32">
        <f t="shared" si="93"/>
        <v>9925163.4584235381</v>
      </c>
      <c r="Y338" s="32">
        <f t="shared" si="93"/>
        <v>14797243.012879904</v>
      </c>
      <c r="Z338" s="32">
        <f t="shared" si="93"/>
        <v>22302237.771198746</v>
      </c>
      <c r="AC338" s="32">
        <f t="shared" si="94"/>
        <v>798460.70819303498</v>
      </c>
      <c r="AD338" s="32">
        <f t="shared" si="94"/>
        <v>20575235.894744292</v>
      </c>
      <c r="AE338" s="32">
        <f t="shared" si="94"/>
        <v>19650797.642696109</v>
      </c>
      <c r="AF338" s="32">
        <f t="shared" si="94"/>
        <v>17640853.520667456</v>
      </c>
      <c r="AG338" s="32">
        <f t="shared" si="94"/>
        <v>27814815.846360136</v>
      </c>
      <c r="AH338" s="32">
        <f t="shared" si="94"/>
        <v>1989544530.841424</v>
      </c>
      <c r="AI338" s="32">
        <f t="shared" si="94"/>
        <v>196522341.2562089</v>
      </c>
      <c r="AJ338" s="32">
        <f t="shared" si="94"/>
        <v>12041003.719902709</v>
      </c>
      <c r="AK338" s="32">
        <f t="shared" si="94"/>
        <v>16324758.055601552</v>
      </c>
      <c r="AL338" s="32">
        <f t="shared" si="94"/>
        <v>99594556.82656239</v>
      </c>
    </row>
    <row r="339" spans="4:38">
      <c r="D339" s="42">
        <f t="shared" si="85"/>
        <v>8.75</v>
      </c>
      <c r="E339" s="32">
        <f t="shared" si="92"/>
        <v>607763.50865624589</v>
      </c>
      <c r="F339" s="32">
        <f t="shared" si="92"/>
        <v>17104561.483479302</v>
      </c>
      <c r="G339" s="32">
        <f t="shared" si="92"/>
        <v>14974619.822977986</v>
      </c>
      <c r="H339" s="32">
        <f t="shared" si="92"/>
        <v>14995827.616207564</v>
      </c>
      <c r="I339" s="32">
        <f t="shared" si="92"/>
        <v>23552430.509226248</v>
      </c>
      <c r="J339" s="32">
        <f t="shared" si="92"/>
        <v>1358666085.9757228</v>
      </c>
      <c r="K339" s="32">
        <f t="shared" si="92"/>
        <v>182755581.24168092</v>
      </c>
      <c r="L339" s="32">
        <f t="shared" si="92"/>
        <v>10964450.709190499</v>
      </c>
      <c r="M339" s="32">
        <f t="shared" si="92"/>
        <v>15762245.782779519</v>
      </c>
      <c r="N339" s="32">
        <f t="shared" si="92"/>
        <v>59883729.446832255</v>
      </c>
      <c r="Q339" s="32">
        <f t="shared" si="93"/>
        <v>451488.22491962009</v>
      </c>
      <c r="R339" s="32">
        <f t="shared" si="93"/>
        <v>14677444.975583002</v>
      </c>
      <c r="S339" s="32">
        <f t="shared" si="93"/>
        <v>9724452.6070989519</v>
      </c>
      <c r="T339" s="32">
        <f t="shared" si="93"/>
        <v>11370468.348083422</v>
      </c>
      <c r="U339" s="32">
        <f t="shared" si="93"/>
        <v>19189624.202331237</v>
      </c>
      <c r="V339" s="32">
        <f t="shared" si="93"/>
        <v>783357859.74781454</v>
      </c>
      <c r="W339" s="32">
        <f t="shared" si="93"/>
        <v>167422650.03782737</v>
      </c>
      <c r="X339" s="32">
        <f t="shared" si="93"/>
        <v>9924670.4317158479</v>
      </c>
      <c r="Y339" s="32">
        <f t="shared" si="93"/>
        <v>14759543.389438381</v>
      </c>
      <c r="Z339" s="32">
        <f t="shared" si="93"/>
        <v>23828856.318108983</v>
      </c>
      <c r="AC339" s="32">
        <f t="shared" si="94"/>
        <v>764038.79239286995</v>
      </c>
      <c r="AD339" s="32">
        <f t="shared" si="94"/>
        <v>19531677.991375603</v>
      </c>
      <c r="AE339" s="32">
        <f t="shared" si="94"/>
        <v>19583925.091687072</v>
      </c>
      <c r="AF339" s="32">
        <f t="shared" si="94"/>
        <v>18621186.884331707</v>
      </c>
      <c r="AG339" s="32">
        <f t="shared" si="94"/>
        <v>27829693.027065486</v>
      </c>
      <c r="AH339" s="32">
        <f t="shared" si="94"/>
        <v>1972215418.8921366</v>
      </c>
      <c r="AI339" s="32">
        <f t="shared" si="94"/>
        <v>198088512.44553488</v>
      </c>
      <c r="AJ339" s="32">
        <f t="shared" si="94"/>
        <v>12004230.986665171</v>
      </c>
      <c r="AK339" s="32">
        <f t="shared" si="94"/>
        <v>16403660.118139375</v>
      </c>
      <c r="AL339" s="32">
        <f t="shared" si="94"/>
        <v>95938602.575555593</v>
      </c>
    </row>
    <row r="340" spans="4:38">
      <c r="D340" s="42">
        <f t="shared" si="85"/>
        <v>9</v>
      </c>
      <c r="E340" s="32">
        <f t="shared" si="92"/>
        <v>578856.18956726219</v>
      </c>
      <c r="F340" s="32">
        <f t="shared" si="92"/>
        <v>16258918.776550246</v>
      </c>
      <c r="G340" s="32">
        <f t="shared" si="92"/>
        <v>15124940.085980389</v>
      </c>
      <c r="H340" s="32">
        <f t="shared" si="92"/>
        <v>15628216.450883675</v>
      </c>
      <c r="I340" s="32">
        <f t="shared" si="92"/>
        <v>23427595.795700453</v>
      </c>
      <c r="J340" s="32">
        <f t="shared" si="92"/>
        <v>1356003233.3999116</v>
      </c>
      <c r="K340" s="32">
        <f t="shared" si="92"/>
        <v>184531793.38861701</v>
      </c>
      <c r="L340" s="32">
        <f t="shared" si="92"/>
        <v>10948923.309213316</v>
      </c>
      <c r="M340" s="32">
        <f t="shared" si="92"/>
        <v>15771083.929020595</v>
      </c>
      <c r="N340" s="32">
        <f t="shared" si="92"/>
        <v>58751466.006120004</v>
      </c>
      <c r="Q340" s="32">
        <f t="shared" si="93"/>
        <v>422358.51657512598</v>
      </c>
      <c r="R340" s="32">
        <f t="shared" si="93"/>
        <v>14064542.01610009</v>
      </c>
      <c r="S340" s="32">
        <f t="shared" si="93"/>
        <v>10147692.809953652</v>
      </c>
      <c r="T340" s="32">
        <f t="shared" si="93"/>
        <v>11556879.317404954</v>
      </c>
      <c r="U340" s="32">
        <f t="shared" si="93"/>
        <v>18932516.18492699</v>
      </c>
      <c r="V340" s="32">
        <f t="shared" si="93"/>
        <v>793103801.39030445</v>
      </c>
      <c r="W340" s="32">
        <f t="shared" si="93"/>
        <v>169252286.02344093</v>
      </c>
      <c r="X340" s="32">
        <f t="shared" si="93"/>
        <v>9924259.5761261079</v>
      </c>
      <c r="Y340" s="32">
        <f t="shared" si="93"/>
        <v>14728127.036570435</v>
      </c>
      <c r="Z340" s="32">
        <f t="shared" si="93"/>
        <v>25487111.302593127</v>
      </c>
      <c r="AC340" s="32">
        <f t="shared" si="94"/>
        <v>735353.8625593984</v>
      </c>
      <c r="AD340" s="32">
        <f t="shared" si="94"/>
        <v>18453295.537000425</v>
      </c>
      <c r="AE340" s="32">
        <f t="shared" si="94"/>
        <v>19528197.965846196</v>
      </c>
      <c r="AF340" s="32">
        <f t="shared" si="94"/>
        <v>19699553.58436238</v>
      </c>
      <c r="AG340" s="32">
        <f t="shared" si="94"/>
        <v>27846057.925841376</v>
      </c>
      <c r="AH340" s="32">
        <f t="shared" si="94"/>
        <v>1953153395.7479196</v>
      </c>
      <c r="AI340" s="32">
        <f t="shared" si="94"/>
        <v>199811300.7537933</v>
      </c>
      <c r="AJ340" s="32">
        <f t="shared" si="94"/>
        <v>11973587.04230053</v>
      </c>
      <c r="AK340" s="32">
        <f t="shared" si="94"/>
        <v>16490452.386930997</v>
      </c>
      <c r="AL340" s="32">
        <f t="shared" si="94"/>
        <v>92015820.709646523</v>
      </c>
    </row>
    <row r="341" spans="4:38">
      <c r="D341" s="42">
        <f t="shared" si="85"/>
        <v>9.25</v>
      </c>
      <c r="E341" s="32">
        <f t="shared" si="92"/>
        <v>555730.33429607656</v>
      </c>
      <c r="F341" s="32">
        <f t="shared" si="92"/>
        <v>15385900.72737957</v>
      </c>
      <c r="G341" s="32">
        <f t="shared" si="92"/>
        <v>15288925.827437568</v>
      </c>
      <c r="H341" s="32">
        <f t="shared" si="92"/>
        <v>16318095.179621264</v>
      </c>
      <c r="I341" s="32">
        <f t="shared" si="92"/>
        <v>23327728.024879821</v>
      </c>
      <c r="J341" s="32">
        <f t="shared" si="92"/>
        <v>1353098303.3172095</v>
      </c>
      <c r="K341" s="32">
        <f t="shared" si="92"/>
        <v>186469479.36709297</v>
      </c>
      <c r="L341" s="32">
        <f t="shared" si="92"/>
        <v>10936501.389231587</v>
      </c>
      <c r="M341" s="32">
        <f t="shared" si="92"/>
        <v>15780725.543101776</v>
      </c>
      <c r="N341" s="32">
        <f t="shared" si="92"/>
        <v>57558695.948756948</v>
      </c>
      <c r="Q341" s="32">
        <f t="shared" si="93"/>
        <v>399054.74989953061</v>
      </c>
      <c r="R341" s="32">
        <f t="shared" si="93"/>
        <v>13431678.08687954</v>
      </c>
      <c r="S341" s="32">
        <f t="shared" si="93"/>
        <v>10609409.394886082</v>
      </c>
      <c r="T341" s="32">
        <f t="shared" si="93"/>
        <v>11760236.738483008</v>
      </c>
      <c r="U341" s="32">
        <f t="shared" si="93"/>
        <v>18726829.771003593</v>
      </c>
      <c r="V341" s="32">
        <f t="shared" si="93"/>
        <v>802768373.76390338</v>
      </c>
      <c r="W341" s="32">
        <f t="shared" si="93"/>
        <v>171248252.55320126</v>
      </c>
      <c r="X341" s="32">
        <f t="shared" si="93"/>
        <v>9923930.8916543182</v>
      </c>
      <c r="Y341" s="32">
        <f t="shared" si="93"/>
        <v>14702993.954276079</v>
      </c>
      <c r="Z341" s="32">
        <f t="shared" si="93"/>
        <v>27273168.30207663</v>
      </c>
      <c r="AC341" s="32">
        <f t="shared" si="94"/>
        <v>712405.91869262059</v>
      </c>
      <c r="AD341" s="32">
        <f t="shared" si="94"/>
        <v>17340123.36787964</v>
      </c>
      <c r="AE341" s="32">
        <f t="shared" si="94"/>
        <v>19483616.265173499</v>
      </c>
      <c r="AF341" s="32">
        <f t="shared" si="94"/>
        <v>20875953.620759495</v>
      </c>
      <c r="AG341" s="32">
        <f t="shared" si="94"/>
        <v>27863910.542687804</v>
      </c>
      <c r="AH341" s="32">
        <f t="shared" si="94"/>
        <v>1932358461.4087763</v>
      </c>
      <c r="AI341" s="32">
        <f t="shared" si="94"/>
        <v>201690706.18098453</v>
      </c>
      <c r="AJ341" s="32">
        <f t="shared" si="94"/>
        <v>11949071.886808816</v>
      </c>
      <c r="AK341" s="32">
        <f t="shared" si="94"/>
        <v>16585134.8619764</v>
      </c>
      <c r="AL341" s="32">
        <f t="shared" si="94"/>
        <v>87844223.59543696</v>
      </c>
    </row>
    <row r="342" spans="4:38">
      <c r="D342" s="42">
        <f t="shared" si="85"/>
        <v>9.5</v>
      </c>
      <c r="E342" s="32">
        <f t="shared" si="92"/>
        <v>538385.94284268678</v>
      </c>
      <c r="F342" s="32">
        <f t="shared" si="92"/>
        <v>14486563.654518422</v>
      </c>
      <c r="G342" s="32">
        <f t="shared" si="92"/>
        <v>15466577.047349494</v>
      </c>
      <c r="H342" s="32">
        <f t="shared" si="92"/>
        <v>17065463.802420311</v>
      </c>
      <c r="I342" s="32">
        <f t="shared" si="92"/>
        <v>23252827.196764354</v>
      </c>
      <c r="J342" s="32">
        <f t="shared" si="92"/>
        <v>1349951295.7276149</v>
      </c>
      <c r="K342" s="32">
        <f t="shared" si="92"/>
        <v>188568639.17710847</v>
      </c>
      <c r="L342" s="32">
        <f t="shared" si="92"/>
        <v>10927184.949245274</v>
      </c>
      <c r="M342" s="32">
        <f t="shared" si="92"/>
        <v>15791170.625023033</v>
      </c>
      <c r="N342" s="32">
        <f t="shared" si="92"/>
        <v>56312508.246756621</v>
      </c>
      <c r="Q342" s="32">
        <f t="shared" si="93"/>
        <v>381576.92489283433</v>
      </c>
      <c r="R342" s="32">
        <f t="shared" si="93"/>
        <v>12780930.988762815</v>
      </c>
      <c r="S342" s="32">
        <f t="shared" si="93"/>
        <v>11109602.361896213</v>
      </c>
      <c r="T342" s="32">
        <f t="shared" si="93"/>
        <v>11980540.611317577</v>
      </c>
      <c r="U342" s="32">
        <f t="shared" si="93"/>
        <v>18572564.960561033</v>
      </c>
      <c r="V342" s="32">
        <f t="shared" si="93"/>
        <v>812351576.86861277</v>
      </c>
      <c r="W342" s="32">
        <f t="shared" si="93"/>
        <v>173410549.62710837</v>
      </c>
      <c r="X342" s="32">
        <f t="shared" si="93"/>
        <v>9923684.378300475</v>
      </c>
      <c r="Y342" s="32">
        <f t="shared" si="93"/>
        <v>14684144.142555319</v>
      </c>
      <c r="Z342" s="32">
        <f t="shared" si="93"/>
        <v>29183192.893984936</v>
      </c>
      <c r="AC342" s="32">
        <f t="shared" si="94"/>
        <v>695194.96079253813</v>
      </c>
      <c r="AD342" s="32">
        <f t="shared" si="94"/>
        <v>16192196.320274089</v>
      </c>
      <c r="AE342" s="32">
        <f t="shared" si="94"/>
        <v>19450179.989668984</v>
      </c>
      <c r="AF342" s="32">
        <f t="shared" si="94"/>
        <v>22150386.993523028</v>
      </c>
      <c r="AG342" s="32">
        <f t="shared" si="94"/>
        <v>27883250.87760476</v>
      </c>
      <c r="AH342" s="32">
        <f t="shared" si="94"/>
        <v>1909830615.8747046</v>
      </c>
      <c r="AI342" s="32">
        <f t="shared" si="94"/>
        <v>203726728.72710821</v>
      </c>
      <c r="AJ342" s="32">
        <f t="shared" si="94"/>
        <v>11930685.520190038</v>
      </c>
      <c r="AK342" s="32">
        <f t="shared" si="94"/>
        <v>16687707.543275576</v>
      </c>
      <c r="AL342" s="32">
        <f t="shared" si="94"/>
        <v>83441823.599528119</v>
      </c>
    </row>
    <row r="343" spans="4:38">
      <c r="D343" s="42">
        <f t="shared" si="85"/>
        <v>9.75</v>
      </c>
      <c r="E343" s="32">
        <f t="shared" si="92"/>
        <v>526823.01520709286</v>
      </c>
      <c r="F343" s="32">
        <f t="shared" si="92"/>
        <v>13561963.876517972</v>
      </c>
      <c r="G343" s="32">
        <f t="shared" si="92"/>
        <v>15657893.74571619</v>
      </c>
      <c r="H343" s="32">
        <f t="shared" si="92"/>
        <v>17870322.319280826</v>
      </c>
      <c r="I343" s="32">
        <f t="shared" si="92"/>
        <v>23202893.311354052</v>
      </c>
      <c r="J343" s="32">
        <f t="shared" si="92"/>
        <v>1346562210.6311283</v>
      </c>
      <c r="K343" s="32">
        <f t="shared" si="92"/>
        <v>190829272.81866333</v>
      </c>
      <c r="L343" s="32">
        <f t="shared" si="92"/>
        <v>10920973.989254387</v>
      </c>
      <c r="M343" s="32">
        <f t="shared" si="92"/>
        <v>15802419.174784405</v>
      </c>
      <c r="N343" s="32">
        <f t="shared" si="92"/>
        <v>55019991.872132637</v>
      </c>
      <c r="Q343" s="32">
        <f t="shared" si="93"/>
        <v>369925.04155503667</v>
      </c>
      <c r="R343" s="32">
        <f t="shared" si="93"/>
        <v>12114378.52259141</v>
      </c>
      <c r="S343" s="32">
        <f t="shared" si="93"/>
        <v>11648271.710984031</v>
      </c>
      <c r="T343" s="32">
        <f t="shared" si="93"/>
        <v>12217790.935908642</v>
      </c>
      <c r="U343" s="32">
        <f t="shared" si="93"/>
        <v>18469721.753599331</v>
      </c>
      <c r="V343" s="32">
        <f t="shared" si="93"/>
        <v>821853410.70443082</v>
      </c>
      <c r="W343" s="32">
        <f t="shared" si="93"/>
        <v>175739177.24516213</v>
      </c>
      <c r="X343" s="32">
        <f t="shared" si="93"/>
        <v>9923520.0360645782</v>
      </c>
      <c r="Y343" s="32">
        <f t="shared" si="93"/>
        <v>14671577.601408139</v>
      </c>
      <c r="Z343" s="32">
        <f t="shared" si="93"/>
        <v>31213350.655743513</v>
      </c>
      <c r="AC343" s="32">
        <f t="shared" si="94"/>
        <v>683720.98885915102</v>
      </c>
      <c r="AD343" s="32">
        <f t="shared" si="94"/>
        <v>15009549.230444588</v>
      </c>
      <c r="AE343" s="32">
        <f t="shared" si="94"/>
        <v>19427889.139332645</v>
      </c>
      <c r="AF343" s="32">
        <f t="shared" si="94"/>
        <v>23522853.702652976</v>
      </c>
      <c r="AG343" s="32">
        <f t="shared" si="94"/>
        <v>27904078.930592258</v>
      </c>
      <c r="AH343" s="32">
        <f t="shared" si="94"/>
        <v>1885569859.1457031</v>
      </c>
      <c r="AI343" s="32">
        <f t="shared" si="94"/>
        <v>205919368.39216447</v>
      </c>
      <c r="AJ343" s="32">
        <f t="shared" si="94"/>
        <v>11918427.942444198</v>
      </c>
      <c r="AK343" s="32">
        <f t="shared" si="94"/>
        <v>16798170.430828545</v>
      </c>
      <c r="AL343" s="32">
        <f t="shared" si="94"/>
        <v>78826633.088521793</v>
      </c>
    </row>
    <row r="344" spans="4:38">
      <c r="D344" s="42">
        <f t="shared" si="85"/>
        <v>10</v>
      </c>
      <c r="E344" s="32">
        <f t="shared" si="92"/>
        <v>521041.55138929689</v>
      </c>
      <c r="F344" s="32">
        <f t="shared" si="92"/>
        <v>12613157.711929405</v>
      </c>
      <c r="G344" s="32">
        <f t="shared" si="92"/>
        <v>15862875.922537658</v>
      </c>
      <c r="H344" s="32">
        <f t="shared" si="92"/>
        <v>18732670.73020279</v>
      </c>
      <c r="I344" s="32">
        <f t="shared" si="92"/>
        <v>23177926.368648883</v>
      </c>
      <c r="J344" s="32">
        <f t="shared" si="92"/>
        <v>1342931048.0277505</v>
      </c>
      <c r="K344" s="32">
        <f t="shared" si="92"/>
        <v>193251380.29175797</v>
      </c>
      <c r="L344" s="32">
        <f t="shared" si="92"/>
        <v>10917868.509258946</v>
      </c>
      <c r="M344" s="32">
        <f t="shared" si="92"/>
        <v>15814471.19238588</v>
      </c>
      <c r="N344" s="32">
        <f t="shared" si="92"/>
        <v>53688235.796898596</v>
      </c>
      <c r="Q344" s="32">
        <f t="shared" si="93"/>
        <v>364099.09988613793</v>
      </c>
      <c r="R344" s="32">
        <f t="shared" si="93"/>
        <v>11434098.489206821</v>
      </c>
      <c r="S344" s="32">
        <f t="shared" si="93"/>
        <v>12225417.442149555</v>
      </c>
      <c r="T344" s="32">
        <f t="shared" si="93"/>
        <v>12471987.712256219</v>
      </c>
      <c r="U344" s="32">
        <f t="shared" si="93"/>
        <v>18418300.150118493</v>
      </c>
      <c r="V344" s="32">
        <f t="shared" si="93"/>
        <v>831273875.27135932</v>
      </c>
      <c r="W344" s="32">
        <f t="shared" si="93"/>
        <v>178234135.40736261</v>
      </c>
      <c r="X344" s="32">
        <f t="shared" si="93"/>
        <v>9923437.8649466317</v>
      </c>
      <c r="Y344" s="32">
        <f t="shared" si="93"/>
        <v>14665294.330834558</v>
      </c>
      <c r="Z344" s="32">
        <f t="shared" si="93"/>
        <v>33359807.1647778</v>
      </c>
      <c r="AC344" s="32">
        <f t="shared" si="94"/>
        <v>677984.00289245753</v>
      </c>
      <c r="AD344" s="32">
        <f t="shared" si="94"/>
        <v>13792216.934652008</v>
      </c>
      <c r="AE344" s="32">
        <f t="shared" si="94"/>
        <v>19416743.714164462</v>
      </c>
      <c r="AF344" s="32">
        <f t="shared" si="94"/>
        <v>24993353.748149365</v>
      </c>
      <c r="AG344" s="32">
        <f t="shared" si="94"/>
        <v>27926394.701650277</v>
      </c>
      <c r="AH344" s="32">
        <f t="shared" si="94"/>
        <v>1859576191.2217727</v>
      </c>
      <c r="AI344" s="32">
        <f t="shared" si="94"/>
        <v>208268625.17615351</v>
      </c>
      <c r="AJ344" s="32">
        <f t="shared" si="94"/>
        <v>11912299.153571276</v>
      </c>
      <c r="AK344" s="32">
        <f t="shared" si="94"/>
        <v>16916523.524635296</v>
      </c>
      <c r="AL344" s="32">
        <f t="shared" si="94"/>
        <v>74016664.429019436</v>
      </c>
    </row>
    <row r="345" spans="4:38">
      <c r="D345" s="42">
        <f t="shared" si="85"/>
        <v>10.25</v>
      </c>
      <c r="E345" s="32">
        <f t="shared" ref="E345:N360" si="95">($D255-$D254)/8*(E254+3*((2*E254+E255)/3)+3*((E254+2*E255)/3)+E255)</f>
        <v>515110.77598895493</v>
      </c>
      <c r="F345" s="32">
        <f t="shared" si="95"/>
        <v>12028098.482034124</v>
      </c>
      <c r="G345" s="32">
        <f t="shared" si="95"/>
        <v>15830933.00016591</v>
      </c>
      <c r="H345" s="32">
        <f t="shared" si="95"/>
        <v>19012661.618097782</v>
      </c>
      <c r="I345" s="32">
        <f t="shared" si="95"/>
        <v>22971655.271627281</v>
      </c>
      <c r="J345" s="32">
        <f t="shared" si="95"/>
        <v>1329478302.4529407</v>
      </c>
      <c r="K345" s="32">
        <f t="shared" si="95"/>
        <v>192823758.77497816</v>
      </c>
      <c r="L345" s="32">
        <f t="shared" si="95"/>
        <v>10822850.43853987</v>
      </c>
      <c r="M345" s="32">
        <f t="shared" si="95"/>
        <v>15684126.032891799</v>
      </c>
      <c r="N345" s="32">
        <f t="shared" si="95"/>
        <v>52555795.958876021</v>
      </c>
      <c r="Q345" s="32">
        <f t="shared" ref="Q345:Z360" si="96">($D255-$D254)/8*(Q254+3*((2*Q254+Q255)/3)+3*((Q254+2*Q255)/3)+Q255)</f>
        <v>359512.10532735585</v>
      </c>
      <c r="R345" s="32">
        <f t="shared" si="96"/>
        <v>10995045.191749433</v>
      </c>
      <c r="S345" s="32">
        <f t="shared" si="96"/>
        <v>12415499.456549557</v>
      </c>
      <c r="T345" s="32">
        <f t="shared" si="96"/>
        <v>12494524.642226897</v>
      </c>
      <c r="U345" s="32">
        <f t="shared" si="96"/>
        <v>18246559.911275409</v>
      </c>
      <c r="V345" s="32">
        <f t="shared" si="96"/>
        <v>828747315.47501731</v>
      </c>
      <c r="W345" s="32">
        <f t="shared" si="96"/>
        <v>177973464.7232402</v>
      </c>
      <c r="X345" s="32">
        <f t="shared" si="96"/>
        <v>9837753.5104608759</v>
      </c>
      <c r="Y345" s="32">
        <f t="shared" si="96"/>
        <v>14537139.050483884</v>
      </c>
      <c r="Z345" s="32">
        <f t="shared" si="96"/>
        <v>34164141.082122147</v>
      </c>
      <c r="AC345" s="32">
        <f t="shared" ref="AC345:AL360" si="97">($D255-$D254)/8*(AC254+3*((2*AC254+AC255)/3)+3*((AC254+2*AC255)/3)+AC255)</f>
        <v>670709.44665055536</v>
      </c>
      <c r="AD345" s="32">
        <f t="shared" si="97"/>
        <v>13061151.772318816</v>
      </c>
      <c r="AE345" s="32">
        <f t="shared" si="97"/>
        <v>19246366.543782257</v>
      </c>
      <c r="AF345" s="32">
        <f t="shared" si="97"/>
        <v>25530798.593968701</v>
      </c>
      <c r="AG345" s="32">
        <f t="shared" si="97"/>
        <v>27696750.63197919</v>
      </c>
      <c r="AH345" s="32">
        <f t="shared" si="97"/>
        <v>1830209289.4308639</v>
      </c>
      <c r="AI345" s="32">
        <f t="shared" si="97"/>
        <v>207674052.82671613</v>
      </c>
      <c r="AJ345" s="32">
        <f t="shared" si="97"/>
        <v>11807947.366618862</v>
      </c>
      <c r="AK345" s="32">
        <f t="shared" si="97"/>
        <v>16831113.015299749</v>
      </c>
      <c r="AL345" s="32">
        <f t="shared" si="97"/>
        <v>70947450.83562988</v>
      </c>
    </row>
    <row r="346" spans="4:38">
      <c r="D346" s="42">
        <f t="shared" si="85"/>
        <v>10.5</v>
      </c>
      <c r="E346" s="32">
        <f t="shared" si="95"/>
        <v>506217.39327378996</v>
      </c>
      <c r="F346" s="32">
        <f t="shared" si="95"/>
        <v>11820433.474578099</v>
      </c>
      <c r="G346" s="32">
        <f t="shared" si="95"/>
        <v>15557612.09042895</v>
      </c>
      <c r="H346" s="32">
        <f t="shared" si="95"/>
        <v>18684408.193620212</v>
      </c>
      <c r="I346" s="32">
        <f t="shared" si="95"/>
        <v>22575049.858861074</v>
      </c>
      <c r="J346" s="32">
        <f t="shared" si="95"/>
        <v>1306524872.0330043</v>
      </c>
      <c r="K346" s="32">
        <f t="shared" si="95"/>
        <v>189494658.38861912</v>
      </c>
      <c r="L346" s="32">
        <f t="shared" si="95"/>
        <v>10635994.027248271</v>
      </c>
      <c r="M346" s="32">
        <f t="shared" si="95"/>
        <v>15413339.74406762</v>
      </c>
      <c r="N346" s="32">
        <f t="shared" si="95"/>
        <v>51648420.634675004</v>
      </c>
      <c r="Q346" s="32">
        <f t="shared" si="96"/>
        <v>353305.13220148307</v>
      </c>
      <c r="R346" s="32">
        <f t="shared" si="96"/>
        <v>10805215.839659039</v>
      </c>
      <c r="S346" s="32">
        <f t="shared" si="96"/>
        <v>12201145.974902753</v>
      </c>
      <c r="T346" s="32">
        <f t="shared" si="96"/>
        <v>12278806.791490713</v>
      </c>
      <c r="U346" s="32">
        <f t="shared" si="96"/>
        <v>17931533.225579284</v>
      </c>
      <c r="V346" s="32">
        <f t="shared" si="96"/>
        <v>814439000.8478682</v>
      </c>
      <c r="W346" s="32">
        <f t="shared" si="96"/>
        <v>174900754.52437297</v>
      </c>
      <c r="X346" s="32">
        <f t="shared" si="96"/>
        <v>9667904.7883913089</v>
      </c>
      <c r="Y346" s="32">
        <f t="shared" si="96"/>
        <v>14286155.481151031</v>
      </c>
      <c r="Z346" s="32">
        <f t="shared" si="96"/>
        <v>33574297.506835118</v>
      </c>
      <c r="AC346" s="32">
        <f t="shared" si="97"/>
        <v>659129.65434609808</v>
      </c>
      <c r="AD346" s="32">
        <f t="shared" si="97"/>
        <v>12835651.109497158</v>
      </c>
      <c r="AE346" s="32">
        <f t="shared" si="97"/>
        <v>18914078.205955144</v>
      </c>
      <c r="AF346" s="32">
        <f t="shared" si="97"/>
        <v>25090009.595749743</v>
      </c>
      <c r="AG346" s="32">
        <f t="shared" si="97"/>
        <v>27218566.492142901</v>
      </c>
      <c r="AH346" s="32">
        <f t="shared" si="97"/>
        <v>1798610743.2181401</v>
      </c>
      <c r="AI346" s="32">
        <f t="shared" si="97"/>
        <v>204088562.25286528</v>
      </c>
      <c r="AJ346" s="32">
        <f t="shared" si="97"/>
        <v>11604083.266105233</v>
      </c>
      <c r="AK346" s="32">
        <f t="shared" si="97"/>
        <v>16540524.006984256</v>
      </c>
      <c r="AL346" s="32">
        <f t="shared" si="97"/>
        <v>69722543.762514919</v>
      </c>
    </row>
    <row r="347" spans="4:38">
      <c r="D347" s="42">
        <f t="shared" si="85"/>
        <v>10.75</v>
      </c>
      <c r="E347" s="32">
        <f t="shared" si="95"/>
        <v>497477.55039012362</v>
      </c>
      <c r="F347" s="32">
        <f t="shared" si="95"/>
        <v>11616353.700241368</v>
      </c>
      <c r="G347" s="32">
        <f t="shared" si="95"/>
        <v>15289009.930325303</v>
      </c>
      <c r="H347" s="32">
        <f t="shared" si="95"/>
        <v>18361821.901334897</v>
      </c>
      <c r="I347" s="32">
        <f t="shared" si="95"/>
        <v>22185291.641385783</v>
      </c>
      <c r="J347" s="32">
        <f t="shared" si="95"/>
        <v>1283967721.178658</v>
      </c>
      <c r="K347" s="32">
        <f t="shared" si="95"/>
        <v>186223033.26546806</v>
      </c>
      <c r="L347" s="32">
        <f t="shared" si="95"/>
        <v>10452363.599007556</v>
      </c>
      <c r="M347" s="32">
        <f t="shared" si="95"/>
        <v>15147228.445906708</v>
      </c>
      <c r="N347" s="32">
        <f t="shared" si="95"/>
        <v>50756710.694371894</v>
      </c>
      <c r="Q347" s="32">
        <f t="shared" si="96"/>
        <v>347205.31938101782</v>
      </c>
      <c r="R347" s="32">
        <f t="shared" si="96"/>
        <v>10618663.796964515</v>
      </c>
      <c r="S347" s="32">
        <f t="shared" si="96"/>
        <v>11990493.199557174</v>
      </c>
      <c r="T347" s="32">
        <f t="shared" si="96"/>
        <v>12066813.202209827</v>
      </c>
      <c r="U347" s="32">
        <f t="shared" si="96"/>
        <v>17621945.319005627</v>
      </c>
      <c r="V347" s="32">
        <f t="shared" si="96"/>
        <v>800377712.15980697</v>
      </c>
      <c r="W347" s="32">
        <f t="shared" si="96"/>
        <v>171881093.13958338</v>
      </c>
      <c r="X347" s="32">
        <f t="shared" si="96"/>
        <v>9500988.4200730734</v>
      </c>
      <c r="Y347" s="32">
        <f t="shared" si="96"/>
        <v>14039505.018373748</v>
      </c>
      <c r="Z347" s="32">
        <f t="shared" si="96"/>
        <v>32994637.287652347</v>
      </c>
      <c r="AC347" s="32">
        <f t="shared" si="97"/>
        <v>647749.78139923036</v>
      </c>
      <c r="AD347" s="32">
        <f t="shared" si="97"/>
        <v>12614043.603518222</v>
      </c>
      <c r="AE347" s="32">
        <f t="shared" si="97"/>
        <v>18587526.661093429</v>
      </c>
      <c r="AF347" s="32">
        <f t="shared" si="97"/>
        <v>24656830.600459997</v>
      </c>
      <c r="AG347" s="32">
        <f t="shared" si="97"/>
        <v>26748637.963765975</v>
      </c>
      <c r="AH347" s="32">
        <f t="shared" si="97"/>
        <v>1767557730.1975091</v>
      </c>
      <c r="AI347" s="32">
        <f t="shared" si="97"/>
        <v>200564973.39135283</v>
      </c>
      <c r="AJ347" s="32">
        <f t="shared" si="97"/>
        <v>11403738.777942043</v>
      </c>
      <c r="AK347" s="32">
        <f t="shared" si="97"/>
        <v>16254951.873439709</v>
      </c>
      <c r="AL347" s="32">
        <f t="shared" si="97"/>
        <v>68518784.101091415</v>
      </c>
    </row>
    <row r="348" spans="4:38">
      <c r="D348" s="42">
        <f t="shared" si="85"/>
        <v>11</v>
      </c>
      <c r="E348" s="32">
        <f t="shared" si="95"/>
        <v>488888.60088650463</v>
      </c>
      <c r="F348" s="32">
        <f t="shared" si="95"/>
        <v>11415797.363037188</v>
      </c>
      <c r="G348" s="32">
        <f t="shared" si="95"/>
        <v>15025045.18629029</v>
      </c>
      <c r="H348" s="32">
        <f t="shared" si="95"/>
        <v>18044805.061114997</v>
      </c>
      <c r="I348" s="32">
        <f t="shared" si="95"/>
        <v>21802262.599207912</v>
      </c>
      <c r="J348" s="32">
        <f t="shared" si="95"/>
        <v>1261800019.5148704</v>
      </c>
      <c r="K348" s="32">
        <f t="shared" si="95"/>
        <v>183007892.74732095</v>
      </c>
      <c r="L348" s="32">
        <f t="shared" si="95"/>
        <v>10271903.549956219</v>
      </c>
      <c r="M348" s="32">
        <f t="shared" si="95"/>
        <v>14885711.559085082</v>
      </c>
      <c r="N348" s="32">
        <f t="shared" si="95"/>
        <v>49880396.125439309</v>
      </c>
      <c r="Q348" s="32">
        <f t="shared" si="96"/>
        <v>341210.81982377579</v>
      </c>
      <c r="R348" s="32">
        <f t="shared" si="96"/>
        <v>10435332.575130455</v>
      </c>
      <c r="S348" s="32">
        <f t="shared" si="96"/>
        <v>11783477.344201045</v>
      </c>
      <c r="T348" s="32">
        <f t="shared" si="96"/>
        <v>11858479.682069857</v>
      </c>
      <c r="U348" s="32">
        <f t="shared" si="96"/>
        <v>17317702.447378989</v>
      </c>
      <c r="V348" s="32">
        <f t="shared" si="96"/>
        <v>786559191.60913742</v>
      </c>
      <c r="W348" s="32">
        <f t="shared" si="96"/>
        <v>168913566.20606643</v>
      </c>
      <c r="X348" s="32">
        <f t="shared" si="96"/>
        <v>9336953.8627136853</v>
      </c>
      <c r="Y348" s="32">
        <f t="shared" si="96"/>
        <v>13797112.975629196</v>
      </c>
      <c r="Z348" s="32">
        <f t="shared" si="96"/>
        <v>32424984.901667017</v>
      </c>
      <c r="AC348" s="32">
        <f t="shared" si="97"/>
        <v>636566.3819492344</v>
      </c>
      <c r="AD348" s="32">
        <f t="shared" si="97"/>
        <v>12396262.15094392</v>
      </c>
      <c r="AE348" s="32">
        <f t="shared" si="97"/>
        <v>18266613.028379537</v>
      </c>
      <c r="AF348" s="32">
        <f t="shared" si="97"/>
        <v>24231130.440160174</v>
      </c>
      <c r="AG348" s="32">
        <f t="shared" si="97"/>
        <v>26286822.751036864</v>
      </c>
      <c r="AH348" s="32">
        <f t="shared" si="97"/>
        <v>1737040847.4206028</v>
      </c>
      <c r="AI348" s="32">
        <f t="shared" si="97"/>
        <v>197102219.28857547</v>
      </c>
      <c r="AJ348" s="32">
        <f t="shared" si="97"/>
        <v>11206853.237198753</v>
      </c>
      <c r="AK348" s="32">
        <f t="shared" si="97"/>
        <v>15974310.142541008</v>
      </c>
      <c r="AL348" s="32">
        <f t="shared" si="97"/>
        <v>67335807.349211589</v>
      </c>
    </row>
    <row r="349" spans="4:38">
      <c r="D349" s="42">
        <f t="shared" si="85"/>
        <v>12</v>
      </c>
      <c r="E349" s="32">
        <f t="shared" si="95"/>
        <v>1873302.4235364683</v>
      </c>
      <c r="F349" s="32">
        <f t="shared" si="95"/>
        <v>43742563.905153051</v>
      </c>
      <c r="G349" s="32">
        <f t="shared" si="95"/>
        <v>57572325.290842175</v>
      </c>
      <c r="H349" s="32">
        <f t="shared" si="95"/>
        <v>69143311.977276593</v>
      </c>
      <c r="I349" s="32">
        <f t="shared" si="95"/>
        <v>83540977.007062986</v>
      </c>
      <c r="J349" s="32">
        <f t="shared" si="95"/>
        <v>4834911328.0395536</v>
      </c>
      <c r="K349" s="32">
        <f t="shared" si="95"/>
        <v>701241813.34603477</v>
      </c>
      <c r="L349" s="32">
        <f t="shared" si="95"/>
        <v>39359440.534251593</v>
      </c>
      <c r="M349" s="32">
        <f t="shared" si="95"/>
        <v>57038432.659575358</v>
      </c>
      <c r="N349" s="32">
        <f t="shared" si="95"/>
        <v>191129567.71605489</v>
      </c>
      <c r="Q349" s="32">
        <f t="shared" si="96"/>
        <v>1307437.0205271621</v>
      </c>
      <c r="R349" s="32">
        <f t="shared" si="96"/>
        <v>39985660.880522609</v>
      </c>
      <c r="S349" s="32">
        <f t="shared" si="96"/>
        <v>45151424.325606979</v>
      </c>
      <c r="T349" s="32">
        <f t="shared" si="96"/>
        <v>45438815.074840598</v>
      </c>
      <c r="U349" s="32">
        <f t="shared" si="96"/>
        <v>66357231.291407704</v>
      </c>
      <c r="V349" s="32">
        <f t="shared" si="96"/>
        <v>3013903857.0840936</v>
      </c>
      <c r="W349" s="32">
        <f t="shared" si="96"/>
        <v>647235775.93798339</v>
      </c>
      <c r="X349" s="32">
        <f t="shared" si="96"/>
        <v>35776940.32496015</v>
      </c>
      <c r="Y349" s="32">
        <f t="shared" si="96"/>
        <v>52867187.183717564</v>
      </c>
      <c r="Z349" s="32">
        <f t="shared" si="96"/>
        <v>124244669.82720143</v>
      </c>
      <c r="AC349" s="32">
        <f t="shared" si="97"/>
        <v>2439167.8265457791</v>
      </c>
      <c r="AD349" s="32">
        <f t="shared" si="97"/>
        <v>47499466.929783478</v>
      </c>
      <c r="AE349" s="32">
        <f t="shared" si="97"/>
        <v>69993226.256077349</v>
      </c>
      <c r="AF349" s="32">
        <f t="shared" si="97"/>
        <v>92847808.879712746</v>
      </c>
      <c r="AG349" s="32">
        <f t="shared" si="97"/>
        <v>100724722.72271843</v>
      </c>
      <c r="AH349" s="32">
        <f t="shared" si="97"/>
        <v>6655918798.9950132</v>
      </c>
      <c r="AI349" s="32">
        <f t="shared" si="97"/>
        <v>755247850.75408638</v>
      </c>
      <c r="AJ349" s="32">
        <f t="shared" si="97"/>
        <v>42941940.743543036</v>
      </c>
      <c r="AK349" s="32">
        <f t="shared" si="97"/>
        <v>61209678.135433301</v>
      </c>
      <c r="AL349" s="32">
        <f t="shared" si="97"/>
        <v>258014465.60490838</v>
      </c>
    </row>
    <row r="350" spans="4:38">
      <c r="D350" s="42">
        <f t="shared" si="85"/>
        <v>13</v>
      </c>
      <c r="E350" s="32">
        <f t="shared" si="95"/>
        <v>1747244.1336468069</v>
      </c>
      <c r="F350" s="32">
        <f t="shared" si="95"/>
        <v>40799038.752997875</v>
      </c>
      <c r="G350" s="32">
        <f t="shared" si="95"/>
        <v>53698167.664208651</v>
      </c>
      <c r="H350" s="32">
        <f t="shared" si="95"/>
        <v>64490519.371206947</v>
      </c>
      <c r="I350" s="32">
        <f t="shared" si="95"/>
        <v>77919336.547461644</v>
      </c>
      <c r="J350" s="32">
        <f t="shared" si="95"/>
        <v>4509560415.0619135</v>
      </c>
      <c r="K350" s="32">
        <f t="shared" si="95"/>
        <v>654053840.55590332</v>
      </c>
      <c r="L350" s="32">
        <f t="shared" si="95"/>
        <v>36710864.574265927</v>
      </c>
      <c r="M350" s="32">
        <f t="shared" si="95"/>
        <v>53200201.742498495</v>
      </c>
      <c r="N350" s="32">
        <f t="shared" si="95"/>
        <v>178268074.47773844</v>
      </c>
      <c r="Q350" s="32">
        <f t="shared" si="96"/>
        <v>1219456.952346313</v>
      </c>
      <c r="R350" s="32">
        <f t="shared" si="96"/>
        <v>37294945.293238528</v>
      </c>
      <c r="S350" s="32">
        <f t="shared" si="96"/>
        <v>42113094.120586731</v>
      </c>
      <c r="T350" s="32">
        <f t="shared" si="96"/>
        <v>42381145.767962962</v>
      </c>
      <c r="U350" s="32">
        <f t="shared" si="96"/>
        <v>61891919.661363393</v>
      </c>
      <c r="V350" s="32">
        <f t="shared" si="96"/>
        <v>2811092201.3992429</v>
      </c>
      <c r="W350" s="32">
        <f t="shared" si="96"/>
        <v>603681978.08610034</v>
      </c>
      <c r="X350" s="32">
        <f t="shared" si="96"/>
        <v>33369438.013435408</v>
      </c>
      <c r="Y350" s="32">
        <f t="shared" si="96"/>
        <v>49309647.768872343</v>
      </c>
      <c r="Z350" s="32">
        <f t="shared" si="96"/>
        <v>115883995.96614094</v>
      </c>
      <c r="AC350" s="32">
        <f t="shared" si="97"/>
        <v>2275031.3149473048</v>
      </c>
      <c r="AD350" s="32">
        <f t="shared" si="97"/>
        <v>44303132.21275723</v>
      </c>
      <c r="AE350" s="32">
        <f t="shared" si="97"/>
        <v>65283241.207830548</v>
      </c>
      <c r="AF350" s="32">
        <f t="shared" si="97"/>
        <v>86599892.97445111</v>
      </c>
      <c r="AG350" s="32">
        <f t="shared" si="97"/>
        <v>93946753.433560029</v>
      </c>
      <c r="AH350" s="32">
        <f t="shared" si="97"/>
        <v>6208028628.7245817</v>
      </c>
      <c r="AI350" s="32">
        <f t="shared" si="97"/>
        <v>704425703.02570641</v>
      </c>
      <c r="AJ350" s="32">
        <f t="shared" si="97"/>
        <v>40052291.135096446</v>
      </c>
      <c r="AK350" s="32">
        <f t="shared" si="97"/>
        <v>57090755.716124788</v>
      </c>
      <c r="AL350" s="32">
        <f t="shared" si="97"/>
        <v>240652152.98933589</v>
      </c>
    </row>
    <row r="351" spans="4:38">
      <c r="D351" s="42">
        <f t="shared" si="85"/>
        <v>14</v>
      </c>
      <c r="E351" s="32">
        <f t="shared" si="95"/>
        <v>1629668.5597894734</v>
      </c>
      <c r="F351" s="32">
        <f t="shared" si="95"/>
        <v>38053589.332487196</v>
      </c>
      <c r="G351" s="32">
        <f t="shared" si="95"/>
        <v>50084709.901423618</v>
      </c>
      <c r="H351" s="32">
        <f t="shared" si="95"/>
        <v>60150822.543837376</v>
      </c>
      <c r="I351" s="32">
        <f t="shared" si="95"/>
        <v>72675987.588533372</v>
      </c>
      <c r="J351" s="32">
        <f t="shared" si="95"/>
        <v>4206103019.8216896</v>
      </c>
      <c r="K351" s="32">
        <f t="shared" si="95"/>
        <v>610041241.42561018</v>
      </c>
      <c r="L351" s="32">
        <f t="shared" si="95"/>
        <v>34240516.621167183</v>
      </c>
      <c r="M351" s="32">
        <f t="shared" si="95"/>
        <v>49620253.10867776</v>
      </c>
      <c r="N351" s="32">
        <f t="shared" si="95"/>
        <v>166272057.00454491</v>
      </c>
      <c r="Q351" s="32">
        <f t="shared" si="96"/>
        <v>1137397.2400225536</v>
      </c>
      <c r="R351" s="32">
        <f t="shared" si="96"/>
        <v>34785293.373172753</v>
      </c>
      <c r="S351" s="32">
        <f t="shared" si="96"/>
        <v>39279219.270023473</v>
      </c>
      <c r="T351" s="32">
        <f t="shared" si="96"/>
        <v>39529233.182628259</v>
      </c>
      <c r="U351" s="32">
        <f t="shared" si="96"/>
        <v>57727087.837817103</v>
      </c>
      <c r="V351" s="32">
        <f t="shared" si="96"/>
        <v>2621928150.2053509</v>
      </c>
      <c r="W351" s="32">
        <f t="shared" si="96"/>
        <v>563059002.94829881</v>
      </c>
      <c r="X351" s="32">
        <f t="shared" si="96"/>
        <v>31123941.377806418</v>
      </c>
      <c r="Y351" s="32">
        <f t="shared" si="96"/>
        <v>45991502.341176726</v>
      </c>
      <c r="Z351" s="32">
        <f t="shared" si="96"/>
        <v>108085928.67593236</v>
      </c>
      <c r="AC351" s="32">
        <f t="shared" si="97"/>
        <v>2121939.8795563965</v>
      </c>
      <c r="AD351" s="32">
        <f t="shared" si="97"/>
        <v>41321885.291801639</v>
      </c>
      <c r="AE351" s="32">
        <f t="shared" si="97"/>
        <v>60890200.532823764</v>
      </c>
      <c r="AF351" s="32">
        <f t="shared" si="97"/>
        <v>80772411.905046642</v>
      </c>
      <c r="AG351" s="32">
        <f t="shared" si="97"/>
        <v>87624887.33924976</v>
      </c>
      <c r="AH351" s="32">
        <f t="shared" si="97"/>
        <v>5790277889.4380274</v>
      </c>
      <c r="AI351" s="32">
        <f t="shared" si="97"/>
        <v>657023479.90292144</v>
      </c>
      <c r="AJ351" s="32">
        <f t="shared" si="97"/>
        <v>37357091.864527941</v>
      </c>
      <c r="AK351" s="32">
        <f t="shared" si="97"/>
        <v>53249003.876178935</v>
      </c>
      <c r="AL351" s="32">
        <f t="shared" si="97"/>
        <v>224458185.33315742</v>
      </c>
    </row>
    <row r="352" spans="4:38">
      <c r="D352" s="42">
        <f t="shared" si="85"/>
        <v>15</v>
      </c>
      <c r="E352" s="32">
        <f t="shared" si="95"/>
        <v>1520004.8832599949</v>
      </c>
      <c r="F352" s="32">
        <f t="shared" si="95"/>
        <v>35492886.736689076</v>
      </c>
      <c r="G352" s="32">
        <f t="shared" si="95"/>
        <v>46714408.994095549</v>
      </c>
      <c r="H352" s="32">
        <f t="shared" si="95"/>
        <v>56103152.662250191</v>
      </c>
      <c r="I352" s="32">
        <f t="shared" si="95"/>
        <v>67785474.148549661</v>
      </c>
      <c r="J352" s="32">
        <f t="shared" si="95"/>
        <v>3923065884.2982717</v>
      </c>
      <c r="K352" s="32">
        <f t="shared" si="95"/>
        <v>568990338.79422975</v>
      </c>
      <c r="L352" s="32">
        <f t="shared" si="95"/>
        <v>31936403.36059659</v>
      </c>
      <c r="M352" s="32">
        <f t="shared" si="95"/>
        <v>46281206.433491334</v>
      </c>
      <c r="N352" s="32">
        <f t="shared" si="95"/>
        <v>155083275.72401696</v>
      </c>
      <c r="Q352" s="32">
        <f t="shared" si="96"/>
        <v>1060859.4911250307</v>
      </c>
      <c r="R352" s="32">
        <f t="shared" si="96"/>
        <v>32444520.988785945</v>
      </c>
      <c r="S352" s="32">
        <f t="shared" si="96"/>
        <v>36636041.56957452</v>
      </c>
      <c r="T352" s="32">
        <f t="shared" si="96"/>
        <v>36869231.542934068</v>
      </c>
      <c r="U352" s="32">
        <f t="shared" si="96"/>
        <v>53842515.941521227</v>
      </c>
      <c r="V352" s="32">
        <f t="shared" si="96"/>
        <v>2445493329.2594299</v>
      </c>
      <c r="W352" s="32">
        <f t="shared" si="96"/>
        <v>525169629.67947328</v>
      </c>
      <c r="X352" s="32">
        <f t="shared" si="96"/>
        <v>29029548.736385435</v>
      </c>
      <c r="Y352" s="32">
        <f t="shared" si="96"/>
        <v>42896641.606734432</v>
      </c>
      <c r="Z352" s="32">
        <f t="shared" si="96"/>
        <v>100812609.0499853</v>
      </c>
      <c r="AC352" s="32">
        <f t="shared" si="97"/>
        <v>1979150.2753949626</v>
      </c>
      <c r="AD352" s="32">
        <f t="shared" si="97"/>
        <v>38541252.484592214</v>
      </c>
      <c r="AE352" s="32">
        <f t="shared" si="97"/>
        <v>56792776.4186166</v>
      </c>
      <c r="AF352" s="32">
        <f t="shared" si="97"/>
        <v>75337073.781566426</v>
      </c>
      <c r="AG352" s="32">
        <f t="shared" si="97"/>
        <v>81728432.355578214</v>
      </c>
      <c r="AH352" s="32">
        <f t="shared" si="97"/>
        <v>5400638439.3371115</v>
      </c>
      <c r="AI352" s="32">
        <f t="shared" si="97"/>
        <v>612811047.90898633</v>
      </c>
      <c r="AJ352" s="32">
        <f t="shared" si="97"/>
        <v>34843257.984807745</v>
      </c>
      <c r="AK352" s="32">
        <f t="shared" si="97"/>
        <v>49665771.260248378</v>
      </c>
      <c r="AL352" s="32">
        <f t="shared" si="97"/>
        <v>209353942.39804864</v>
      </c>
    </row>
    <row r="353" spans="4:38">
      <c r="D353" s="42">
        <f t="shared" si="85"/>
        <v>16</v>
      </c>
      <c r="E353" s="32">
        <f t="shared" si="95"/>
        <v>1418197.4822338168</v>
      </c>
      <c r="F353" s="32">
        <f t="shared" si="95"/>
        <v>33115632.167724151</v>
      </c>
      <c r="G353" s="32">
        <f t="shared" si="95"/>
        <v>43585555.513070717</v>
      </c>
      <c r="H353" s="32">
        <f t="shared" si="95"/>
        <v>52345456.733228877</v>
      </c>
      <c r="I353" s="32">
        <f t="shared" si="95"/>
        <v>63245315.740906835</v>
      </c>
      <c r="J353" s="32">
        <f t="shared" si="95"/>
        <v>3660305451.0039554</v>
      </c>
      <c r="K353" s="32">
        <f t="shared" si="95"/>
        <v>530880311.4912867</v>
      </c>
      <c r="L353" s="32">
        <f t="shared" si="95"/>
        <v>29797356.137739807</v>
      </c>
      <c r="M353" s="32">
        <f t="shared" si="95"/>
        <v>43181368.14004828</v>
      </c>
      <c r="N353" s="32">
        <f t="shared" si="95"/>
        <v>144696055.64468008</v>
      </c>
      <c r="Q353" s="32">
        <f t="shared" si="96"/>
        <v>989804.88542287285</v>
      </c>
      <c r="R353" s="32">
        <f t="shared" si="96"/>
        <v>30271440.891619839</v>
      </c>
      <c r="S353" s="32">
        <f t="shared" si="96"/>
        <v>34182220.389680691</v>
      </c>
      <c r="T353" s="32">
        <f t="shared" si="96"/>
        <v>34399791.686156668</v>
      </c>
      <c r="U353" s="32">
        <f t="shared" si="96"/>
        <v>50236233.703163959</v>
      </c>
      <c r="V353" s="32">
        <f t="shared" si="96"/>
        <v>2281698250.164166</v>
      </c>
      <c r="W353" s="32">
        <f t="shared" si="96"/>
        <v>489994640.64859766</v>
      </c>
      <c r="X353" s="32">
        <f t="shared" si="96"/>
        <v>27085197.805436056</v>
      </c>
      <c r="Y353" s="32">
        <f t="shared" si="96"/>
        <v>40023495.840671748</v>
      </c>
      <c r="Z353" s="32">
        <f t="shared" si="96"/>
        <v>94060348.033537209</v>
      </c>
      <c r="AC353" s="32">
        <f t="shared" si="97"/>
        <v>1846590.0790447639</v>
      </c>
      <c r="AD353" s="32">
        <f t="shared" si="97"/>
        <v>35959823.443828471</v>
      </c>
      <c r="AE353" s="32">
        <f t="shared" si="97"/>
        <v>52988890.636460744</v>
      </c>
      <c r="AF353" s="32">
        <f t="shared" si="97"/>
        <v>70291121.780301198</v>
      </c>
      <c r="AG353" s="32">
        <f t="shared" si="97"/>
        <v>76254397.778649822</v>
      </c>
      <c r="AH353" s="32">
        <f t="shared" si="97"/>
        <v>5038912651.8437433</v>
      </c>
      <c r="AI353" s="32">
        <f t="shared" si="97"/>
        <v>571765982.33397591</v>
      </c>
      <c r="AJ353" s="32">
        <f t="shared" si="97"/>
        <v>32509514.470043562</v>
      </c>
      <c r="AK353" s="32">
        <f t="shared" si="97"/>
        <v>46339240.43942491</v>
      </c>
      <c r="AL353" s="32">
        <f t="shared" si="97"/>
        <v>195331763.25582293</v>
      </c>
    </row>
    <row r="354" spans="4:38">
      <c r="D354" s="42">
        <f t="shared" si="85"/>
        <v>17</v>
      </c>
      <c r="E354" s="32">
        <f t="shared" si="95"/>
        <v>1322796.2035958904</v>
      </c>
      <c r="F354" s="32">
        <f t="shared" si="95"/>
        <v>30887963.813153446</v>
      </c>
      <c r="G354" s="32">
        <f t="shared" si="95"/>
        <v>40653581.808293179</v>
      </c>
      <c r="H354" s="32">
        <f t="shared" si="95"/>
        <v>48824209.822417513</v>
      </c>
      <c r="I354" s="32">
        <f t="shared" si="95"/>
        <v>58990841.970414624</v>
      </c>
      <c r="J354" s="32">
        <f t="shared" si="95"/>
        <v>3414078938.4021106</v>
      </c>
      <c r="K354" s="32">
        <f t="shared" si="95"/>
        <v>495168317.10796905</v>
      </c>
      <c r="L354" s="32">
        <f t="shared" si="95"/>
        <v>27792906.1854719</v>
      </c>
      <c r="M354" s="32">
        <f t="shared" si="95"/>
        <v>40276583.873045594</v>
      </c>
      <c r="N354" s="32">
        <f t="shared" si="95"/>
        <v>134962440.33701226</v>
      </c>
      <c r="Q354" s="32">
        <f t="shared" si="96"/>
        <v>923221.31518364721</v>
      </c>
      <c r="R354" s="32">
        <f t="shared" si="96"/>
        <v>28235099.547448132</v>
      </c>
      <c r="S354" s="32">
        <f t="shared" si="96"/>
        <v>31882803.296708241</v>
      </c>
      <c r="T354" s="32">
        <f t="shared" si="96"/>
        <v>32085738.704925537</v>
      </c>
      <c r="U354" s="32">
        <f t="shared" si="96"/>
        <v>46856872.937633149</v>
      </c>
      <c r="V354" s="32">
        <f t="shared" si="96"/>
        <v>2128209802.1458302</v>
      </c>
      <c r="W354" s="32">
        <f t="shared" si="96"/>
        <v>457033000.37690783</v>
      </c>
      <c r="X354" s="32">
        <f t="shared" si="96"/>
        <v>25263193.088060778</v>
      </c>
      <c r="Y354" s="32">
        <f t="shared" si="96"/>
        <v>37331139.714960985</v>
      </c>
      <c r="Z354" s="32">
        <f t="shared" si="96"/>
        <v>87732965.857259765</v>
      </c>
      <c r="AC354" s="32">
        <f t="shared" si="97"/>
        <v>1722371.0920081367</v>
      </c>
      <c r="AD354" s="32">
        <f t="shared" si="97"/>
        <v>33540828.078858756</v>
      </c>
      <c r="AE354" s="32">
        <f t="shared" si="97"/>
        <v>49424360.319878109</v>
      </c>
      <c r="AF354" s="32">
        <f t="shared" si="97"/>
        <v>65562680.939909592</v>
      </c>
      <c r="AG354" s="32">
        <f t="shared" si="97"/>
        <v>71124811.003196195</v>
      </c>
      <c r="AH354" s="32">
        <f t="shared" si="97"/>
        <v>4699948074.658391</v>
      </c>
      <c r="AI354" s="32">
        <f t="shared" si="97"/>
        <v>533303633.83903044</v>
      </c>
      <c r="AJ354" s="32">
        <f t="shared" si="97"/>
        <v>30322619.282883029</v>
      </c>
      <c r="AK354" s="32">
        <f t="shared" si="97"/>
        <v>43222028.031130299</v>
      </c>
      <c r="AL354" s="32">
        <f t="shared" si="97"/>
        <v>182191914.81676477</v>
      </c>
    </row>
    <row r="355" spans="4:38">
      <c r="D355" s="42">
        <f t="shared" si="85"/>
        <v>18</v>
      </c>
      <c r="E355" s="32">
        <f t="shared" si="95"/>
        <v>1233337.8829108158</v>
      </c>
      <c r="F355" s="32">
        <f t="shared" si="95"/>
        <v>28799066.547955211</v>
      </c>
      <c r="G355" s="32">
        <f t="shared" si="95"/>
        <v>37904253.417028584</v>
      </c>
      <c r="H355" s="32">
        <f t="shared" si="95"/>
        <v>45522316.599851608</v>
      </c>
      <c r="I355" s="32">
        <f t="shared" si="95"/>
        <v>55001397.75812681</v>
      </c>
      <c r="J355" s="32">
        <f t="shared" si="95"/>
        <v>3183190939.4152017</v>
      </c>
      <c r="K355" s="32">
        <f t="shared" si="95"/>
        <v>461680977.19535315</v>
      </c>
      <c r="L355" s="32">
        <f t="shared" si="95"/>
        <v>25913322.083588813</v>
      </c>
      <c r="M355" s="32">
        <f t="shared" si="95"/>
        <v>37552751.171969175</v>
      </c>
      <c r="N355" s="32">
        <f t="shared" si="95"/>
        <v>125835173.99372517</v>
      </c>
      <c r="Q355" s="32">
        <f t="shared" si="96"/>
        <v>860785.52329636877</v>
      </c>
      <c r="R355" s="32">
        <f t="shared" si="96"/>
        <v>26325610.706291564</v>
      </c>
      <c r="S355" s="32">
        <f t="shared" si="96"/>
        <v>29726626.832107939</v>
      </c>
      <c r="T355" s="32">
        <f t="shared" si="96"/>
        <v>29915838.084799763</v>
      </c>
      <c r="U355" s="32">
        <f t="shared" si="96"/>
        <v>43688027.159152873</v>
      </c>
      <c r="V355" s="32">
        <f t="shared" si="96"/>
        <v>1984282812.9029403</v>
      </c>
      <c r="W355" s="32">
        <f t="shared" si="96"/>
        <v>426124683.13178992</v>
      </c>
      <c r="X355" s="32">
        <f t="shared" si="96"/>
        <v>23554688.918894652</v>
      </c>
      <c r="Y355" s="32">
        <f t="shared" si="96"/>
        <v>34806502.088180698</v>
      </c>
      <c r="Z355" s="32">
        <f t="shared" si="96"/>
        <v>81799743.662505776</v>
      </c>
      <c r="AC355" s="32">
        <f t="shared" si="97"/>
        <v>1605890.242525266</v>
      </c>
      <c r="AD355" s="32">
        <f t="shared" si="97"/>
        <v>31272522.389618851</v>
      </c>
      <c r="AE355" s="32">
        <f t="shared" si="97"/>
        <v>46081880.001949206</v>
      </c>
      <c r="AF355" s="32">
        <f t="shared" si="97"/>
        <v>61128795.114903525</v>
      </c>
      <c r="AG355" s="32">
        <f t="shared" si="97"/>
        <v>66314768.357100837</v>
      </c>
      <c r="AH355" s="32">
        <f t="shared" si="97"/>
        <v>4382099065.9274626</v>
      </c>
      <c r="AI355" s="32">
        <f t="shared" si="97"/>
        <v>497237271.25891656</v>
      </c>
      <c r="AJ355" s="32">
        <f t="shared" si="97"/>
        <v>28271955.248282973</v>
      </c>
      <c r="AK355" s="32">
        <f t="shared" si="97"/>
        <v>40299000.255757757</v>
      </c>
      <c r="AL355" s="32">
        <f t="shared" si="97"/>
        <v>169870604.32494462</v>
      </c>
    </row>
    <row r="356" spans="4:38">
      <c r="D356" s="42">
        <f t="shared" si="85"/>
        <v>19</v>
      </c>
      <c r="E356" s="32">
        <f t="shared" si="95"/>
        <v>1150344.0949517144</v>
      </c>
      <c r="F356" s="32">
        <f t="shared" si="95"/>
        <v>26861119.40823058</v>
      </c>
      <c r="G356" s="32">
        <f t="shared" si="95"/>
        <v>35353599.930721618</v>
      </c>
      <c r="H356" s="32">
        <f t="shared" si="95"/>
        <v>42459028.312315576</v>
      </c>
      <c r="I356" s="32">
        <f t="shared" si="95"/>
        <v>51300243.024909019</v>
      </c>
      <c r="J356" s="32">
        <f t="shared" si="95"/>
        <v>2968987615.6385479</v>
      </c>
      <c r="K356" s="32">
        <f t="shared" si="95"/>
        <v>430613535.20964986</v>
      </c>
      <c r="L356" s="32">
        <f t="shared" si="95"/>
        <v>24169562.49578996</v>
      </c>
      <c r="M356" s="32">
        <f t="shared" si="95"/>
        <v>35025750.979052313</v>
      </c>
      <c r="N356" s="32">
        <f t="shared" si="95"/>
        <v>117367471.92040205</v>
      </c>
      <c r="Q356" s="32">
        <f t="shared" si="96"/>
        <v>802861.53329444246</v>
      </c>
      <c r="R356" s="32">
        <f t="shared" si="96"/>
        <v>24554107.387431942</v>
      </c>
      <c r="S356" s="32">
        <f t="shared" si="96"/>
        <v>27726262.294354014</v>
      </c>
      <c r="T356" s="32">
        <f t="shared" si="96"/>
        <v>27902741.141106658</v>
      </c>
      <c r="U356" s="32">
        <f t="shared" si="96"/>
        <v>40748171.899180785</v>
      </c>
      <c r="V356" s="32">
        <f t="shared" si="96"/>
        <v>1850756429.4951062</v>
      </c>
      <c r="W356" s="32">
        <f t="shared" si="96"/>
        <v>397449895.72275317</v>
      </c>
      <c r="X356" s="32">
        <f t="shared" si="96"/>
        <v>21969646.502972443</v>
      </c>
      <c r="Y356" s="32">
        <f t="shared" si="96"/>
        <v>32464302.522327106</v>
      </c>
      <c r="Z356" s="32">
        <f t="shared" si="96"/>
        <v>76295274.307674676</v>
      </c>
      <c r="AC356" s="32">
        <f t="shared" si="97"/>
        <v>1497826.656608989</v>
      </c>
      <c r="AD356" s="32">
        <f t="shared" si="97"/>
        <v>29168131.429029219</v>
      </c>
      <c r="AE356" s="32">
        <f t="shared" si="97"/>
        <v>42980937.567089215</v>
      </c>
      <c r="AF356" s="32">
        <f t="shared" si="97"/>
        <v>57015315.483524576</v>
      </c>
      <c r="AG356" s="32">
        <f t="shared" si="97"/>
        <v>61852314.150637336</v>
      </c>
      <c r="AH356" s="32">
        <f t="shared" si="97"/>
        <v>4087218801.7819886</v>
      </c>
      <c r="AI356" s="32">
        <f t="shared" si="97"/>
        <v>463777174.69654667</v>
      </c>
      <c r="AJ356" s="32">
        <f t="shared" si="97"/>
        <v>26369478.488607481</v>
      </c>
      <c r="AK356" s="32">
        <f t="shared" si="97"/>
        <v>37587199.435777597</v>
      </c>
      <c r="AL356" s="32">
        <f t="shared" si="97"/>
        <v>158439669.53312945</v>
      </c>
    </row>
    <row r="357" spans="4:38">
      <c r="D357" s="42">
        <f t="shared" si="85"/>
        <v>20</v>
      </c>
      <c r="E357" s="32">
        <f t="shared" si="95"/>
        <v>1072574.5438238422</v>
      </c>
      <c r="F357" s="32">
        <f t="shared" si="95"/>
        <v>25045160.854318105</v>
      </c>
      <c r="G357" s="32">
        <f t="shared" si="95"/>
        <v>32963503.254924789</v>
      </c>
      <c r="H357" s="32">
        <f t="shared" si="95"/>
        <v>39588565.824034631</v>
      </c>
      <c r="I357" s="32">
        <f t="shared" si="95"/>
        <v>47832066.076545231</v>
      </c>
      <c r="J357" s="32">
        <f t="shared" si="95"/>
        <v>2768267817.8096089</v>
      </c>
      <c r="K357" s="32">
        <f t="shared" si="95"/>
        <v>401501705.5494591</v>
      </c>
      <c r="L357" s="32">
        <f t="shared" si="95"/>
        <v>22535567.907124266</v>
      </c>
      <c r="M357" s="32">
        <f t="shared" si="95"/>
        <v>32657818.685131278</v>
      </c>
      <c r="N357" s="32">
        <f t="shared" si="95"/>
        <v>109432789.03002226</v>
      </c>
      <c r="Q357" s="32">
        <f t="shared" si="96"/>
        <v>748583.70343800727</v>
      </c>
      <c r="R357" s="32">
        <f t="shared" si="96"/>
        <v>22894115.461323686</v>
      </c>
      <c r="S357" s="32">
        <f t="shared" si="96"/>
        <v>25851815.35056711</v>
      </c>
      <c r="T357" s="32">
        <f t="shared" si="96"/>
        <v>26016363.262258016</v>
      </c>
      <c r="U357" s="32">
        <f t="shared" si="96"/>
        <v>37993372.659729145</v>
      </c>
      <c r="V357" s="32">
        <f t="shared" si="96"/>
        <v>1725635174.5588608</v>
      </c>
      <c r="W357" s="32">
        <f t="shared" si="96"/>
        <v>370580109.43721956</v>
      </c>
      <c r="X357" s="32">
        <f t="shared" si="96"/>
        <v>20484378.264997173</v>
      </c>
      <c r="Y357" s="32">
        <f t="shared" si="96"/>
        <v>30269538.150587708</v>
      </c>
      <c r="Z357" s="32">
        <f t="shared" si="96"/>
        <v>71137296.566818967</v>
      </c>
      <c r="AC357" s="32">
        <f t="shared" si="97"/>
        <v>1396565.3842096792</v>
      </c>
      <c r="AD357" s="32">
        <f t="shared" si="97"/>
        <v>27196206.247312527</v>
      </c>
      <c r="AE357" s="32">
        <f t="shared" si="97"/>
        <v>40075191.159282476</v>
      </c>
      <c r="AF357" s="32">
        <f t="shared" si="97"/>
        <v>53160768.385811314</v>
      </c>
      <c r="AG357" s="32">
        <f t="shared" si="97"/>
        <v>57670759.493361413</v>
      </c>
      <c r="AH357" s="32">
        <f t="shared" si="97"/>
        <v>3810900461.0603571</v>
      </c>
      <c r="AI357" s="32">
        <f t="shared" si="97"/>
        <v>432423301.66169858</v>
      </c>
      <c r="AJ357" s="32">
        <f t="shared" si="97"/>
        <v>24586757.549251359</v>
      </c>
      <c r="AK357" s="32">
        <f t="shared" si="97"/>
        <v>35046099.21967493</v>
      </c>
      <c r="AL357" s="32">
        <f t="shared" si="97"/>
        <v>147728281.49322551</v>
      </c>
    </row>
    <row r="358" spans="4:38">
      <c r="D358" s="42">
        <f t="shared" si="85"/>
        <v>25</v>
      </c>
      <c r="E358" s="32">
        <f t="shared" si="95"/>
        <v>4413344.8676157286</v>
      </c>
      <c r="F358" s="32">
        <f t="shared" si="95"/>
        <v>103053846.23520294</v>
      </c>
      <c r="G358" s="32">
        <f t="shared" si="95"/>
        <v>135635615.02225059</v>
      </c>
      <c r="H358" s="32">
        <f t="shared" si="95"/>
        <v>162895898.28682902</v>
      </c>
      <c r="I358" s="32">
        <f t="shared" si="95"/>
        <v>196815600.87542769</v>
      </c>
      <c r="J358" s="32">
        <f t="shared" si="95"/>
        <v>11390649383.081375</v>
      </c>
      <c r="K358" s="32">
        <f t="shared" si="95"/>
        <v>1652067449.9773431</v>
      </c>
      <c r="L358" s="32">
        <f t="shared" si="95"/>
        <v>92727571.742600739</v>
      </c>
      <c r="M358" s="32">
        <f t="shared" si="95"/>
        <v>134377808.34114301</v>
      </c>
      <c r="N358" s="32">
        <f t="shared" si="95"/>
        <v>450285381.6506806</v>
      </c>
      <c r="Q358" s="32">
        <f t="shared" si="96"/>
        <v>3080212.9927218445</v>
      </c>
      <c r="R358" s="32">
        <f t="shared" si="96"/>
        <v>94202894.849264055</v>
      </c>
      <c r="S358" s="32">
        <f t="shared" si="96"/>
        <v>106373004.33144839</v>
      </c>
      <c r="T358" s="32">
        <f t="shared" si="96"/>
        <v>107050073.05895048</v>
      </c>
      <c r="U358" s="32">
        <f t="shared" si="96"/>
        <v>156332123.67080611</v>
      </c>
      <c r="V358" s="32">
        <f t="shared" si="96"/>
        <v>7100507078.8509483</v>
      </c>
      <c r="W358" s="32">
        <f t="shared" si="96"/>
        <v>1524833712.9040041</v>
      </c>
      <c r="X358" s="32">
        <f t="shared" si="96"/>
        <v>84287498.899444669</v>
      </c>
      <c r="Y358" s="32">
        <f t="shared" si="96"/>
        <v>124550700.5655127</v>
      </c>
      <c r="Z358" s="32">
        <f t="shared" si="96"/>
        <v>292710119.31716299</v>
      </c>
      <c r="AC358" s="32">
        <f t="shared" si="97"/>
        <v>5746476.7425096221</v>
      </c>
      <c r="AD358" s="32">
        <f t="shared" si="97"/>
        <v>111904797.62114181</v>
      </c>
      <c r="AE358" s="32">
        <f t="shared" si="97"/>
        <v>164898225.71305281</v>
      </c>
      <c r="AF358" s="32">
        <f t="shared" si="97"/>
        <v>218741723.51470786</v>
      </c>
      <c r="AG358" s="32">
        <f t="shared" si="97"/>
        <v>237299078.08004972</v>
      </c>
      <c r="AH358" s="32">
        <f t="shared" si="97"/>
        <v>15680791687.311787</v>
      </c>
      <c r="AI358" s="32">
        <f t="shared" si="97"/>
        <v>1779301187.0506814</v>
      </c>
      <c r="AJ358" s="32">
        <f t="shared" si="97"/>
        <v>101167644.58575684</v>
      </c>
      <c r="AK358" s="32">
        <f t="shared" si="97"/>
        <v>144204916.11677366</v>
      </c>
      <c r="AL358" s="32">
        <f t="shared" si="97"/>
        <v>607860643.98419845</v>
      </c>
    </row>
    <row r="359" spans="4:38">
      <c r="D359" s="42">
        <f t="shared" si="85"/>
        <v>30</v>
      </c>
      <c r="E359" s="32">
        <f t="shared" si="95"/>
        <v>3116173.0035823733</v>
      </c>
      <c r="F359" s="32">
        <f t="shared" si="95"/>
        <v>72764223.777272612</v>
      </c>
      <c r="G359" s="32">
        <f t="shared" si="95"/>
        <v>95769547.709279686</v>
      </c>
      <c r="H359" s="32">
        <f t="shared" si="95"/>
        <v>115017479.00112547</v>
      </c>
      <c r="I359" s="32">
        <f t="shared" si="95"/>
        <v>138967490.76470602</v>
      </c>
      <c r="J359" s="32">
        <f t="shared" si="95"/>
        <v>8042705740.3303242</v>
      </c>
      <c r="K359" s="32">
        <f t="shared" si="95"/>
        <v>1166491208.4012601</v>
      </c>
      <c r="L359" s="32">
        <f t="shared" si="95"/>
        <v>65473051.488075927</v>
      </c>
      <c r="M359" s="32">
        <f t="shared" si="95"/>
        <v>94881436.006939411</v>
      </c>
      <c r="N359" s="32">
        <f t="shared" si="95"/>
        <v>317937345.09709549</v>
      </c>
      <c r="Q359" s="32">
        <f t="shared" si="96"/>
        <v>2174875.7147068316</v>
      </c>
      <c r="R359" s="32">
        <f t="shared" si="96"/>
        <v>66514747.112245262</v>
      </c>
      <c r="S359" s="32">
        <f t="shared" si="96"/>
        <v>75107813.767268047</v>
      </c>
      <c r="T359" s="32">
        <f t="shared" si="96"/>
        <v>75585878.218041822</v>
      </c>
      <c r="U359" s="32">
        <f t="shared" si="96"/>
        <v>110382931.31142728</v>
      </c>
      <c r="V359" s="32">
        <f t="shared" si="96"/>
        <v>5013523559.6973591</v>
      </c>
      <c r="W359" s="32">
        <f t="shared" si="96"/>
        <v>1076654055.7413476</v>
      </c>
      <c r="X359" s="32">
        <f t="shared" si="96"/>
        <v>59513687.801113367</v>
      </c>
      <c r="Y359" s="32">
        <f t="shared" si="96"/>
        <v>87942715.179020643</v>
      </c>
      <c r="Z359" s="32">
        <f t="shared" si="96"/>
        <v>206676658.87263691</v>
      </c>
      <c r="AC359" s="32">
        <f t="shared" si="97"/>
        <v>4057470.2924579233</v>
      </c>
      <c r="AD359" s="32">
        <f t="shared" si="97"/>
        <v>79013700.442299962</v>
      </c>
      <c r="AE359" s="32">
        <f t="shared" si="97"/>
        <v>116431281.65129134</v>
      </c>
      <c r="AF359" s="32">
        <f t="shared" si="97"/>
        <v>154449079.78420934</v>
      </c>
      <c r="AG359" s="32">
        <f t="shared" si="97"/>
        <v>167552050.21798494</v>
      </c>
      <c r="AH359" s="32">
        <f t="shared" si="97"/>
        <v>11071887920.963285</v>
      </c>
      <c r="AI359" s="32">
        <f t="shared" si="97"/>
        <v>1256328361.0611727</v>
      </c>
      <c r="AJ359" s="32">
        <f t="shared" si="97"/>
        <v>71432415.175038502</v>
      </c>
      <c r="AK359" s="32">
        <f t="shared" si="97"/>
        <v>101820156.83485842</v>
      </c>
      <c r="AL359" s="32">
        <f t="shared" si="97"/>
        <v>429198031.32155418</v>
      </c>
    </row>
    <row r="360" spans="4:38">
      <c r="D360" s="42">
        <f t="shared" si="85"/>
        <v>40</v>
      </c>
      <c r="E360" s="32">
        <f t="shared" si="95"/>
        <v>3863636.3376489705</v>
      </c>
      <c r="F360" s="32">
        <f t="shared" si="95"/>
        <v>90217872.609607249</v>
      </c>
      <c r="G360" s="32">
        <f t="shared" si="95"/>
        <v>118741386.99757807</v>
      </c>
      <c r="H360" s="32">
        <f t="shared" si="95"/>
        <v>142606238.74947155</v>
      </c>
      <c r="I360" s="32">
        <f t="shared" si="95"/>
        <v>172301039.27258506</v>
      </c>
      <c r="J360" s="32">
        <f t="shared" si="95"/>
        <v>9971875796.2523975</v>
      </c>
      <c r="K360" s="32">
        <f t="shared" si="95"/>
        <v>1446292556.653949</v>
      </c>
      <c r="L360" s="32">
        <f t="shared" si="95"/>
        <v>81177797.437845409</v>
      </c>
      <c r="M360" s="32">
        <f t="shared" si="95"/>
        <v>117640247.6702337</v>
      </c>
      <c r="N360" s="32">
        <f t="shared" si="95"/>
        <v>394199641.09842694</v>
      </c>
      <c r="Q360" s="32">
        <f t="shared" si="96"/>
        <v>2696554.0204447974</v>
      </c>
      <c r="R360" s="32">
        <f t="shared" si="96"/>
        <v>82469360.217474028</v>
      </c>
      <c r="S360" s="32">
        <f t="shared" si="96"/>
        <v>93123609.69015035</v>
      </c>
      <c r="T360" s="32">
        <f t="shared" si="96"/>
        <v>93716345.453416482</v>
      </c>
      <c r="U360" s="32">
        <f t="shared" si="96"/>
        <v>136860021.56515604</v>
      </c>
      <c r="V360" s="32">
        <f t="shared" si="96"/>
        <v>6216096404.9934177</v>
      </c>
      <c r="W360" s="32">
        <f t="shared" si="96"/>
        <v>1334906543.3970695</v>
      </c>
      <c r="X360" s="32">
        <f t="shared" si="96"/>
        <v>73788986.205688253</v>
      </c>
      <c r="Y360" s="32">
        <f t="shared" si="96"/>
        <v>109037165.01188031</v>
      </c>
      <c r="Z360" s="32">
        <f t="shared" si="96"/>
        <v>256251321.23480067</v>
      </c>
      <c r="AC360" s="32">
        <f t="shared" si="97"/>
        <v>5030718.654853153</v>
      </c>
      <c r="AD360" s="32">
        <f t="shared" si="97"/>
        <v>97966385.001740441</v>
      </c>
      <c r="AE360" s="32">
        <f t="shared" si="97"/>
        <v>144359164.30500573</v>
      </c>
      <c r="AF360" s="32">
        <f t="shared" si="97"/>
        <v>191496132.04552686</v>
      </c>
      <c r="AG360" s="32">
        <f t="shared" si="97"/>
        <v>207742056.98001432</v>
      </c>
      <c r="AH360" s="32">
        <f t="shared" si="97"/>
        <v>13727655187.511372</v>
      </c>
      <c r="AI360" s="32">
        <f t="shared" si="97"/>
        <v>1557678569.9108286</v>
      </c>
      <c r="AJ360" s="32">
        <f t="shared" si="97"/>
        <v>88566608.670002535</v>
      </c>
      <c r="AK360" s="32">
        <f t="shared" si="97"/>
        <v>126243330.32858744</v>
      </c>
      <c r="AL360" s="32">
        <f t="shared" si="97"/>
        <v>532147960.96205342</v>
      </c>
    </row>
    <row r="361" spans="4:38">
      <c r="D361" s="42">
        <f t="shared" ref="D361:D377" si="98">D271</f>
        <v>50</v>
      </c>
      <c r="E361" s="32">
        <f t="shared" ref="E361:N376" si="99">($D271-$D270)/8*(E270+3*((2*E270+E271)/3)+3*((E270+2*E271)/3)+E271)</f>
        <v>1923309.8231627697</v>
      </c>
      <c r="F361" s="32">
        <f t="shared" si="99"/>
        <v>44910262.108283803</v>
      </c>
      <c r="G361" s="32">
        <f t="shared" si="99"/>
        <v>59109205.957872659</v>
      </c>
      <c r="H361" s="32">
        <f t="shared" si="99"/>
        <v>70989077.610252321</v>
      </c>
      <c r="I361" s="32">
        <f t="shared" si="99"/>
        <v>85771085.167856991</v>
      </c>
      <c r="J361" s="32">
        <f t="shared" si="99"/>
        <v>4963978231.4403219</v>
      </c>
      <c r="K361" s="32">
        <f t="shared" si="99"/>
        <v>719961310.61143982</v>
      </c>
      <c r="L361" s="32">
        <f t="shared" si="99"/>
        <v>40410132.214961767</v>
      </c>
      <c r="M361" s="32">
        <f t="shared" si="99"/>
        <v>58561061.179256953</v>
      </c>
      <c r="N361" s="32">
        <f t="shared" si="99"/>
        <v>196231729.84059605</v>
      </c>
      <c r="Q361" s="32">
        <f t="shared" ref="Q361:Z376" si="100">($D271-$D270)/8*(Q270+3*((2*Q270+Q271)/3)+3*((Q270+2*Q271)/3)+Q271)</f>
        <v>1342338.766636204</v>
      </c>
      <c r="R361" s="32">
        <f t="shared" si="100"/>
        <v>41053069.376796901</v>
      </c>
      <c r="S361" s="32">
        <f t="shared" si="100"/>
        <v>46356731.750387222</v>
      </c>
      <c r="T361" s="32">
        <f t="shared" si="100"/>
        <v>46651794.332991302</v>
      </c>
      <c r="U361" s="32">
        <f t="shared" si="100"/>
        <v>68128623.108122408</v>
      </c>
      <c r="V361" s="32">
        <f t="shared" si="100"/>
        <v>3094359363.2121043</v>
      </c>
      <c r="W361" s="32">
        <f t="shared" si="100"/>
        <v>664513593.81357634</v>
      </c>
      <c r="X361" s="32">
        <f t="shared" si="100"/>
        <v>36731997.943931833</v>
      </c>
      <c r="Y361" s="32">
        <f t="shared" si="100"/>
        <v>54278465.215175882</v>
      </c>
      <c r="Z361" s="32">
        <f t="shared" si="100"/>
        <v>127561354.19029398</v>
      </c>
      <c r="AC361" s="32">
        <f t="shared" ref="AC361:AL376" si="101">($D271-$D270)/8*(AC270+3*((2*AC270+AC271)/3)+3*((AC270+2*AC271)/3)+AC271)</f>
        <v>2504280.8796893395</v>
      </c>
      <c r="AD361" s="32">
        <f t="shared" si="101"/>
        <v>48767454.839770682</v>
      </c>
      <c r="AE361" s="32">
        <f t="shared" si="101"/>
        <v>71861680.165358081</v>
      </c>
      <c r="AF361" s="32">
        <f t="shared" si="101"/>
        <v>95326360.887513459</v>
      </c>
      <c r="AG361" s="32">
        <f t="shared" si="101"/>
        <v>103413547.22759174</v>
      </c>
      <c r="AH361" s="32">
        <f t="shared" si="101"/>
        <v>6833597099.668539</v>
      </c>
      <c r="AI361" s="32">
        <f t="shared" si="101"/>
        <v>775409027.40930331</v>
      </c>
      <c r="AJ361" s="32">
        <f t="shared" si="101"/>
        <v>44088266.485991694</v>
      </c>
      <c r="AK361" s="32">
        <f t="shared" si="101"/>
        <v>62843657.143338166</v>
      </c>
      <c r="AL361" s="32">
        <f t="shared" si="101"/>
        <v>264902105.49089822</v>
      </c>
    </row>
    <row r="362" spans="4:38">
      <c r="D362" s="42">
        <f t="shared" si="98"/>
        <v>60</v>
      </c>
      <c r="E362" s="32">
        <f t="shared" si="99"/>
        <v>958532.49246667896</v>
      </c>
      <c r="F362" s="32">
        <f t="shared" si="99"/>
        <v>22382220.980494611</v>
      </c>
      <c r="G362" s="32">
        <f t="shared" si="99"/>
        <v>29458641.469087418</v>
      </c>
      <c r="H362" s="32">
        <f t="shared" si="99"/>
        <v>35379290.783098653</v>
      </c>
      <c r="I362" s="32">
        <f t="shared" si="99"/>
        <v>42746296.544319153</v>
      </c>
      <c r="J362" s="32">
        <f t="shared" si="99"/>
        <v>2473930289.0411892</v>
      </c>
      <c r="K362" s="32">
        <f t="shared" si="99"/>
        <v>358811825.96214342</v>
      </c>
      <c r="L362" s="32">
        <f t="shared" si="99"/>
        <v>20139461.82067477</v>
      </c>
      <c r="M362" s="32">
        <f t="shared" si="99"/>
        <v>29185458.971628368</v>
      </c>
      <c r="N362" s="32">
        <f t="shared" si="99"/>
        <v>97797290.296081513</v>
      </c>
      <c r="Q362" s="32">
        <f t="shared" si="100"/>
        <v>668990.14824485546</v>
      </c>
      <c r="R362" s="32">
        <f t="shared" si="100"/>
        <v>20459886.617975425</v>
      </c>
      <c r="S362" s="32">
        <f t="shared" si="100"/>
        <v>23103107.514023975</v>
      </c>
      <c r="T362" s="32">
        <f t="shared" si="100"/>
        <v>23250159.782634571</v>
      </c>
      <c r="U362" s="32">
        <f t="shared" si="100"/>
        <v>33953707.36929103</v>
      </c>
      <c r="V362" s="32">
        <f t="shared" si="100"/>
        <v>1542156108.8529251</v>
      </c>
      <c r="W362" s="32">
        <f t="shared" si="100"/>
        <v>331177984.7870158</v>
      </c>
      <c r="X362" s="32">
        <f t="shared" si="100"/>
        <v>18306365.993898522</v>
      </c>
      <c r="Y362" s="32">
        <f t="shared" si="100"/>
        <v>27051113.618507929</v>
      </c>
      <c r="Z362" s="32">
        <f t="shared" si="100"/>
        <v>63573586.170000777</v>
      </c>
      <c r="AC362" s="32">
        <f t="shared" si="101"/>
        <v>1248074.8366885048</v>
      </c>
      <c r="AD362" s="32">
        <f t="shared" si="101"/>
        <v>24304555.343013797</v>
      </c>
      <c r="AE362" s="32">
        <f t="shared" si="101"/>
        <v>35814175.424150854</v>
      </c>
      <c r="AF362" s="32">
        <f t="shared" si="101"/>
        <v>47508421.783562794</v>
      </c>
      <c r="AG362" s="32">
        <f t="shared" si="101"/>
        <v>51538885.719347343</v>
      </c>
      <c r="AH362" s="32">
        <f t="shared" si="101"/>
        <v>3405704469.2294526</v>
      </c>
      <c r="AI362" s="32">
        <f t="shared" si="101"/>
        <v>386445667.13727081</v>
      </c>
      <c r="AJ362" s="32">
        <f t="shared" si="101"/>
        <v>21972557.647451013</v>
      </c>
      <c r="AK362" s="32">
        <f t="shared" si="101"/>
        <v>31319804.324748892</v>
      </c>
      <c r="AL362" s="32">
        <f t="shared" si="101"/>
        <v>132020994.42216223</v>
      </c>
    </row>
    <row r="363" spans="4:38">
      <c r="D363" s="42">
        <f t="shared" si="98"/>
        <v>75</v>
      </c>
      <c r="E363" s="32">
        <f t="shared" si="99"/>
        <v>646885.8549995902</v>
      </c>
      <c r="F363" s="32">
        <f t="shared" si="99"/>
        <v>15105113.5663618</v>
      </c>
      <c r="G363" s="32">
        <f t="shared" si="99"/>
        <v>19880785.078883957</v>
      </c>
      <c r="H363" s="32">
        <f t="shared" si="99"/>
        <v>23876460.054690819</v>
      </c>
      <c r="I363" s="32">
        <f t="shared" si="99"/>
        <v>28848239.162950616</v>
      </c>
      <c r="J363" s="32">
        <f t="shared" si="99"/>
        <v>1669583997.2179401</v>
      </c>
      <c r="K363" s="32">
        <f t="shared" si="99"/>
        <v>242151723.22867709</v>
      </c>
      <c r="L363" s="32">
        <f t="shared" si="99"/>
        <v>13591540.277964739</v>
      </c>
      <c r="M363" s="32">
        <f t="shared" si="99"/>
        <v>19696422.112757523</v>
      </c>
      <c r="N363" s="32">
        <f t="shared" si="99"/>
        <v>66000562.575632259</v>
      </c>
      <c r="Q363" s="32">
        <f t="shared" si="100"/>
        <v>451482.10147786903</v>
      </c>
      <c r="R363" s="32">
        <f t="shared" si="100"/>
        <v>13807785.705839073</v>
      </c>
      <c r="S363" s="32">
        <f t="shared" si="100"/>
        <v>15591619.037240289</v>
      </c>
      <c r="T363" s="32">
        <f t="shared" si="100"/>
        <v>15690860.360051369</v>
      </c>
      <c r="U363" s="32">
        <f t="shared" si="100"/>
        <v>22914375.041650712</v>
      </c>
      <c r="V363" s="32">
        <f t="shared" si="100"/>
        <v>1040756553.2295659</v>
      </c>
      <c r="W363" s="32">
        <f t="shared" si="100"/>
        <v>223502443.08847705</v>
      </c>
      <c r="X363" s="32">
        <f t="shared" si="100"/>
        <v>12354436.924119327</v>
      </c>
      <c r="Y363" s="32">
        <f t="shared" si="100"/>
        <v>18256014.166789308</v>
      </c>
      <c r="Z363" s="32">
        <f t="shared" si="100"/>
        <v>42903974.532089934</v>
      </c>
      <c r="AC363" s="32">
        <f t="shared" si="101"/>
        <v>842289.60852131271</v>
      </c>
      <c r="AD363" s="32">
        <f t="shared" si="101"/>
        <v>16402441.426884525</v>
      </c>
      <c r="AE363" s="32">
        <f t="shared" si="101"/>
        <v>24169951.120527614</v>
      </c>
      <c r="AF363" s="32">
        <f t="shared" si="101"/>
        <v>32062059.749330319</v>
      </c>
      <c r="AG363" s="32">
        <f t="shared" si="101"/>
        <v>34782103.28425058</v>
      </c>
      <c r="AH363" s="32">
        <f t="shared" si="101"/>
        <v>2298411441.2063136</v>
      </c>
      <c r="AI363" s="32">
        <f t="shared" si="101"/>
        <v>260801003.36887708</v>
      </c>
      <c r="AJ363" s="32">
        <f t="shared" si="101"/>
        <v>14828643.631810155</v>
      </c>
      <c r="AK363" s="32">
        <f t="shared" si="101"/>
        <v>21136830.058725789</v>
      </c>
      <c r="AL363" s="32">
        <f t="shared" si="101"/>
        <v>89097150.6191746</v>
      </c>
    </row>
    <row r="364" spans="4:38">
      <c r="D364" s="42">
        <f t="shared" si="98"/>
        <v>100</v>
      </c>
      <c r="E364" s="32">
        <f t="shared" si="99"/>
        <v>329993.83338949439</v>
      </c>
      <c r="F364" s="32">
        <f t="shared" si="99"/>
        <v>7705523.7659363328</v>
      </c>
      <c r="G364" s="32">
        <f t="shared" si="99"/>
        <v>10141721.956461288</v>
      </c>
      <c r="H364" s="32">
        <f t="shared" si="99"/>
        <v>12180022.982916439</v>
      </c>
      <c r="I364" s="32">
        <f t="shared" si="99"/>
        <v>14716260.920444833</v>
      </c>
      <c r="J364" s="32">
        <f t="shared" si="99"/>
        <v>851699599.16352165</v>
      </c>
      <c r="K364" s="32">
        <f t="shared" si="99"/>
        <v>123528092.00033231</v>
      </c>
      <c r="L364" s="32">
        <f t="shared" si="99"/>
        <v>6933409.4157865606</v>
      </c>
      <c r="M364" s="32">
        <f t="shared" si="99"/>
        <v>10047673.460181899</v>
      </c>
      <c r="N364" s="32">
        <f t="shared" si="99"/>
        <v>33668658.051287711</v>
      </c>
      <c r="Q364" s="32">
        <f t="shared" si="100"/>
        <v>230313.13518753796</v>
      </c>
      <c r="R364" s="32">
        <f t="shared" si="100"/>
        <v>7043722.0113483341</v>
      </c>
      <c r="S364" s="32">
        <f t="shared" si="100"/>
        <v>7953703.2616840862</v>
      </c>
      <c r="T364" s="32">
        <f t="shared" si="100"/>
        <v>8004328.9235252999</v>
      </c>
      <c r="U364" s="32">
        <f t="shared" si="100"/>
        <v>11689237.600849474</v>
      </c>
      <c r="V364" s="32">
        <f t="shared" si="100"/>
        <v>530917845.81636769</v>
      </c>
      <c r="W364" s="32">
        <f t="shared" si="100"/>
        <v>114014593.75971448</v>
      </c>
      <c r="X364" s="32">
        <f t="shared" si="100"/>
        <v>6302329.7981394771</v>
      </c>
      <c r="Y364" s="32">
        <f t="shared" si="100"/>
        <v>9312882.7145486698</v>
      </c>
      <c r="Z364" s="32">
        <f t="shared" si="100"/>
        <v>21886468.708607893</v>
      </c>
      <c r="AC364" s="32">
        <f t="shared" si="101"/>
        <v>429674.53159145144</v>
      </c>
      <c r="AD364" s="32">
        <f t="shared" si="101"/>
        <v>8367325.5205243304</v>
      </c>
      <c r="AE364" s="32">
        <f t="shared" si="101"/>
        <v>12329740.651238486</v>
      </c>
      <c r="AF364" s="32">
        <f t="shared" si="101"/>
        <v>16355717.042307602</v>
      </c>
      <c r="AG364" s="32">
        <f t="shared" si="101"/>
        <v>17743284.24004022</v>
      </c>
      <c r="AH364" s="32">
        <f t="shared" si="101"/>
        <v>1172481352.510675</v>
      </c>
      <c r="AI364" s="32">
        <f t="shared" si="101"/>
        <v>133041590.24095017</v>
      </c>
      <c r="AJ364" s="32">
        <f t="shared" si="101"/>
        <v>7564489.033433645</v>
      </c>
      <c r="AK364" s="32">
        <f t="shared" si="101"/>
        <v>10782464.205815155</v>
      </c>
      <c r="AL364" s="32">
        <f t="shared" si="101"/>
        <v>45450847.393967524</v>
      </c>
    </row>
    <row r="365" spans="4:38">
      <c r="D365" s="42">
        <f t="shared" si="98"/>
        <v>125</v>
      </c>
      <c r="E365" s="32">
        <f t="shared" si="99"/>
        <v>57779.667778271345</v>
      </c>
      <c r="F365" s="32">
        <f t="shared" si="99"/>
        <v>1349184.615604243</v>
      </c>
      <c r="G365" s="32">
        <f t="shared" si="99"/>
        <v>1775746.2899383642</v>
      </c>
      <c r="H365" s="32">
        <f t="shared" si="99"/>
        <v>2132638.8867817735</v>
      </c>
      <c r="I365" s="32">
        <f t="shared" si="99"/>
        <v>2576716.837972071</v>
      </c>
      <c r="J365" s="32">
        <f t="shared" si="99"/>
        <v>149126786.3435227</v>
      </c>
      <c r="K365" s="32">
        <f t="shared" si="99"/>
        <v>21628925.740071617</v>
      </c>
      <c r="L365" s="32">
        <f t="shared" si="99"/>
        <v>1213992.6631357458</v>
      </c>
      <c r="M365" s="32">
        <f t="shared" si="99"/>
        <v>1759279.0401893209</v>
      </c>
      <c r="N365" s="32">
        <f t="shared" si="99"/>
        <v>5895152.211670259</v>
      </c>
      <c r="Q365" s="32">
        <f t="shared" si="100"/>
        <v>40326.25791646594</v>
      </c>
      <c r="R365" s="32">
        <f t="shared" si="100"/>
        <v>1233307.6456548134</v>
      </c>
      <c r="S365" s="32">
        <f t="shared" si="100"/>
        <v>1392639.1513038811</v>
      </c>
      <c r="T365" s="32">
        <f t="shared" si="100"/>
        <v>1401503.3591352673</v>
      </c>
      <c r="U365" s="32">
        <f t="shared" si="100"/>
        <v>2046705.7163494935</v>
      </c>
      <c r="V365" s="32">
        <f t="shared" si="100"/>
        <v>92960090.901510254</v>
      </c>
      <c r="W365" s="32">
        <f t="shared" si="100"/>
        <v>19963177.134693079</v>
      </c>
      <c r="X365" s="32">
        <f t="shared" si="100"/>
        <v>1103494.9296637124</v>
      </c>
      <c r="Y365" s="32">
        <f t="shared" si="100"/>
        <v>1630622.1961108888</v>
      </c>
      <c r="Z365" s="32">
        <f t="shared" si="100"/>
        <v>3832171.2797896042</v>
      </c>
      <c r="AC365" s="32">
        <f t="shared" si="101"/>
        <v>75233.077640076881</v>
      </c>
      <c r="AD365" s="32">
        <f t="shared" si="101"/>
        <v>1465061.5855536729</v>
      </c>
      <c r="AE365" s="32">
        <f t="shared" si="101"/>
        <v>2158853.428572847</v>
      </c>
      <c r="AF365" s="32">
        <f t="shared" si="101"/>
        <v>2863774.4144282844</v>
      </c>
      <c r="AG365" s="32">
        <f t="shared" si="101"/>
        <v>3106727.959594653</v>
      </c>
      <c r="AH365" s="32">
        <f t="shared" si="101"/>
        <v>205293481.78553513</v>
      </c>
      <c r="AI365" s="32">
        <f t="shared" si="101"/>
        <v>23294674.345450159</v>
      </c>
      <c r="AJ365" s="32">
        <f t="shared" si="101"/>
        <v>1324490.3966077797</v>
      </c>
      <c r="AK365" s="32">
        <f t="shared" si="101"/>
        <v>1887935.8842677579</v>
      </c>
      <c r="AL365" s="32">
        <f t="shared" si="101"/>
        <v>7958133.1435509175</v>
      </c>
    </row>
    <row r="366" spans="4:38">
      <c r="D366" s="42">
        <f t="shared" si="98"/>
        <v>150</v>
      </c>
      <c r="E366" s="32">
        <f t="shared" si="99"/>
        <v>10152.854388180349</v>
      </c>
      <c r="F366" s="32">
        <f t="shared" si="99"/>
        <v>237074.31128834319</v>
      </c>
      <c r="G366" s="32">
        <f t="shared" si="99"/>
        <v>312028.33462596766</v>
      </c>
      <c r="H366" s="32">
        <f t="shared" si="99"/>
        <v>374740.33535736235</v>
      </c>
      <c r="I366" s="32">
        <f t="shared" si="99"/>
        <v>452772.26161797106</v>
      </c>
      <c r="J366" s="32">
        <f t="shared" si="99"/>
        <v>26204071.52448957</v>
      </c>
      <c r="K366" s="32">
        <f t="shared" si="99"/>
        <v>3800564.1440239325</v>
      </c>
      <c r="L366" s="32">
        <f t="shared" si="99"/>
        <v>213318.82323095729</v>
      </c>
      <c r="M366" s="32">
        <f t="shared" si="99"/>
        <v>309134.76331784902</v>
      </c>
      <c r="N366" s="32">
        <f t="shared" si="99"/>
        <v>1035876.8802709468</v>
      </c>
      <c r="Q366" s="32">
        <f t="shared" si="100"/>
        <v>7085.9982479866903</v>
      </c>
      <c r="R366" s="32">
        <f t="shared" si="100"/>
        <v>216712.7888345478</v>
      </c>
      <c r="S366" s="32">
        <f t="shared" si="100"/>
        <v>244710.00028464309</v>
      </c>
      <c r="T366" s="32">
        <f t="shared" si="100"/>
        <v>246267.58991502997</v>
      </c>
      <c r="U366" s="32">
        <f t="shared" si="100"/>
        <v>359640.43949327199</v>
      </c>
      <c r="V366" s="32">
        <f t="shared" si="100"/>
        <v>16334643.363767698</v>
      </c>
      <c r="W366" s="32">
        <f t="shared" si="100"/>
        <v>3507864.2430376071</v>
      </c>
      <c r="X366" s="32">
        <f t="shared" si="100"/>
        <v>193902.52263070692</v>
      </c>
      <c r="Y366" s="32">
        <f t="shared" si="100"/>
        <v>286527.60314891551</v>
      </c>
      <c r="Z366" s="32">
        <f t="shared" si="100"/>
        <v>673376.61309472169</v>
      </c>
      <c r="AC366" s="32">
        <f t="shared" si="101"/>
        <v>13219.710528374029</v>
      </c>
      <c r="AD366" s="32">
        <f t="shared" si="101"/>
        <v>257435.83374213864</v>
      </c>
      <c r="AE366" s="32">
        <f t="shared" si="101"/>
        <v>379346.66896729218</v>
      </c>
      <c r="AF366" s="32">
        <f t="shared" si="101"/>
        <v>503213.0807996954</v>
      </c>
      <c r="AG366" s="32">
        <f t="shared" si="101"/>
        <v>545904.08374267118</v>
      </c>
      <c r="AH366" s="32">
        <f t="shared" si="101"/>
        <v>36073499.685211428</v>
      </c>
      <c r="AI366" s="32">
        <f t="shared" si="101"/>
        <v>4093264.0450102575</v>
      </c>
      <c r="AJ366" s="32">
        <f t="shared" si="101"/>
        <v>232735.12383120769</v>
      </c>
      <c r="AK366" s="32">
        <f t="shared" si="101"/>
        <v>331741.92348678323</v>
      </c>
      <c r="AL366" s="32">
        <f t="shared" si="101"/>
        <v>1398377.1474471726</v>
      </c>
    </row>
    <row r="367" spans="4:38">
      <c r="D367" s="42">
        <f t="shared" si="98"/>
        <v>175</v>
      </c>
      <c r="E367" s="32">
        <f t="shared" si="99"/>
        <v>1781.255702718857</v>
      </c>
      <c r="F367" s="32">
        <f t="shared" si="99"/>
        <v>41593.226181016093</v>
      </c>
      <c r="G367" s="32">
        <f t="shared" si="99"/>
        <v>54743.447429859851</v>
      </c>
      <c r="H367" s="32">
        <f t="shared" si="99"/>
        <v>65745.881293360435</v>
      </c>
      <c r="I367" s="32">
        <f t="shared" si="99"/>
        <v>79436.101632545091</v>
      </c>
      <c r="J367" s="32">
        <f t="shared" si="99"/>
        <v>4597342.7819263181</v>
      </c>
      <c r="K367" s="32">
        <f t="shared" si="99"/>
        <v>666785.54584340495</v>
      </c>
      <c r="L367" s="32">
        <f t="shared" si="99"/>
        <v>37425.472271105813</v>
      </c>
      <c r="M367" s="32">
        <f t="shared" si="99"/>
        <v>54235.788184809462</v>
      </c>
      <c r="N367" s="32">
        <f t="shared" si="99"/>
        <v>181738.21171367588</v>
      </c>
      <c r="Q367" s="32">
        <f t="shared" si="100"/>
        <v>1243.1947023071912</v>
      </c>
      <c r="R367" s="32">
        <f t="shared" si="100"/>
        <v>38020.922610004127</v>
      </c>
      <c r="S367" s="32">
        <f t="shared" si="100"/>
        <v>42932.860735873961</v>
      </c>
      <c r="T367" s="32">
        <f t="shared" si="100"/>
        <v>43206.130232859206</v>
      </c>
      <c r="U367" s="32">
        <f t="shared" si="100"/>
        <v>63096.697665780361</v>
      </c>
      <c r="V367" s="32">
        <f t="shared" si="100"/>
        <v>2865812.4632874536</v>
      </c>
      <c r="W367" s="32">
        <f t="shared" si="100"/>
        <v>615433.15292185347</v>
      </c>
      <c r="X367" s="32">
        <f t="shared" si="100"/>
        <v>34019.002046322239</v>
      </c>
      <c r="Y367" s="32">
        <f t="shared" si="100"/>
        <v>50269.501322656535</v>
      </c>
      <c r="Z367" s="32">
        <f t="shared" si="100"/>
        <v>118139.77491382656</v>
      </c>
      <c r="AC367" s="32">
        <f t="shared" si="101"/>
        <v>2319.3167031305284</v>
      </c>
      <c r="AD367" s="32">
        <f t="shared" si="101"/>
        <v>45165.529752028044</v>
      </c>
      <c r="AE367" s="32">
        <f t="shared" si="101"/>
        <v>66554.034123845733</v>
      </c>
      <c r="AF367" s="32">
        <f t="shared" si="101"/>
        <v>88285.632353861787</v>
      </c>
      <c r="AG367" s="32">
        <f t="shared" si="101"/>
        <v>95775.505599309938</v>
      </c>
      <c r="AH367" s="32">
        <f t="shared" si="101"/>
        <v>6328873.1005651802</v>
      </c>
      <c r="AI367" s="32">
        <f t="shared" si="101"/>
        <v>718137.93876495643</v>
      </c>
      <c r="AJ367" s="32">
        <f t="shared" si="101"/>
        <v>40831.94249588938</v>
      </c>
      <c r="AK367" s="32">
        <f t="shared" si="101"/>
        <v>58202.07504696252</v>
      </c>
      <c r="AL367" s="32">
        <f t="shared" si="101"/>
        <v>245336.64851352523</v>
      </c>
    </row>
    <row r="368" spans="4:38">
      <c r="D368" s="42">
        <f t="shared" si="98"/>
        <v>200</v>
      </c>
      <c r="E368" s="32">
        <f t="shared" si="99"/>
        <v>310.322706386763</v>
      </c>
      <c r="F368" s="32">
        <f t="shared" si="99"/>
        <v>7246.1929503710853</v>
      </c>
      <c r="G368" s="32">
        <f t="shared" si="99"/>
        <v>9537.1679301547738</v>
      </c>
      <c r="H368" s="32">
        <f t="shared" si="99"/>
        <v>11453.964630455226</v>
      </c>
      <c r="I368" s="32">
        <f t="shared" si="99"/>
        <v>13839.015928930945</v>
      </c>
      <c r="J368" s="32">
        <f t="shared" si="99"/>
        <v>800929.28381782153</v>
      </c>
      <c r="K368" s="32">
        <f t="shared" si="99"/>
        <v>116164.50959279216</v>
      </c>
      <c r="L368" s="32">
        <f t="shared" si="99"/>
        <v>6520.1047919426028</v>
      </c>
      <c r="M368" s="32">
        <f t="shared" si="99"/>
        <v>9448.725720198152</v>
      </c>
      <c r="N368" s="32">
        <f t="shared" si="99"/>
        <v>31661.64949074684</v>
      </c>
      <c r="Q368" s="32">
        <f t="shared" si="100"/>
        <v>216.58403338543289</v>
      </c>
      <c r="R368" s="32">
        <f t="shared" si="100"/>
        <v>6623.8415886325965</v>
      </c>
      <c r="S368" s="32">
        <f t="shared" si="100"/>
        <v>7479.5783200281094</v>
      </c>
      <c r="T368" s="32">
        <f t="shared" si="100"/>
        <v>7527.1861563134707</v>
      </c>
      <c r="U368" s="32">
        <f t="shared" si="100"/>
        <v>10992.435254424985</v>
      </c>
      <c r="V368" s="32">
        <f t="shared" si="100"/>
        <v>499269.51994979481</v>
      </c>
      <c r="W368" s="32">
        <f t="shared" si="100"/>
        <v>107218.11659232156</v>
      </c>
      <c r="X368" s="32">
        <f t="shared" si="100"/>
        <v>5926.6442024454127</v>
      </c>
      <c r="Y368" s="32">
        <f t="shared" si="100"/>
        <v>8757.7362842115872</v>
      </c>
      <c r="Z368" s="32">
        <f t="shared" si="100"/>
        <v>20581.803402634825</v>
      </c>
      <c r="AC368" s="32">
        <f t="shared" si="101"/>
        <v>404.06137938809394</v>
      </c>
      <c r="AD368" s="32">
        <f t="shared" si="101"/>
        <v>7868.5443121095741</v>
      </c>
      <c r="AE368" s="32">
        <f t="shared" si="101"/>
        <v>11594.757540281444</v>
      </c>
      <c r="AF368" s="32">
        <f t="shared" si="101"/>
        <v>15380.743104597002</v>
      </c>
      <c r="AG368" s="32">
        <f t="shared" si="101"/>
        <v>16685.596603436938</v>
      </c>
      <c r="AH368" s="32">
        <f t="shared" si="101"/>
        <v>1102589.0476858481</v>
      </c>
      <c r="AI368" s="32">
        <f t="shared" si="101"/>
        <v>125110.90259326278</v>
      </c>
      <c r="AJ368" s="32">
        <f t="shared" si="101"/>
        <v>7113.5653814397901</v>
      </c>
      <c r="AK368" s="32">
        <f t="shared" si="101"/>
        <v>10139.71515618474</v>
      </c>
      <c r="AL368" s="32">
        <f t="shared" si="101"/>
        <v>42741.495578858863</v>
      </c>
    </row>
    <row r="369" spans="2:62">
      <c r="D369" s="42">
        <f t="shared" si="98"/>
        <v>225</v>
      </c>
      <c r="E369" s="32">
        <f t="shared" si="99"/>
        <v>54.55228019346314</v>
      </c>
      <c r="F369" s="32">
        <f t="shared" si="99"/>
        <v>1273.8234748180919</v>
      </c>
      <c r="G369" s="32">
        <f t="shared" si="99"/>
        <v>1676.5587772667959</v>
      </c>
      <c r="H369" s="32">
        <f t="shared" si="99"/>
        <v>2013.5164942389249</v>
      </c>
      <c r="I369" s="32">
        <f t="shared" si="99"/>
        <v>2432.7896702986591</v>
      </c>
      <c r="J369" s="32">
        <f t="shared" si="99"/>
        <v>140797.04065072339</v>
      </c>
      <c r="K369" s="32">
        <f t="shared" si="99"/>
        <v>20420.803071832663</v>
      </c>
      <c r="L369" s="32">
        <f t="shared" si="99"/>
        <v>1146.1829127562887</v>
      </c>
      <c r="M369" s="32">
        <f t="shared" si="99"/>
        <v>1661.0113354612658</v>
      </c>
      <c r="N369" s="32">
        <f t="shared" si="99"/>
        <v>5565.867849366361</v>
      </c>
      <c r="Q369" s="32">
        <f t="shared" si="100"/>
        <v>38.073762027413451</v>
      </c>
      <c r="R369" s="32">
        <f t="shared" si="100"/>
        <v>1164.4190220803414</v>
      </c>
      <c r="S369" s="32">
        <f t="shared" si="100"/>
        <v>1314.8507790293315</v>
      </c>
      <c r="T369" s="32">
        <f t="shared" si="100"/>
        <v>1323.219860540263</v>
      </c>
      <c r="U369" s="32">
        <f t="shared" si="100"/>
        <v>1932.3832760742935</v>
      </c>
      <c r="V369" s="32">
        <f t="shared" si="100"/>
        <v>87767.637313692991</v>
      </c>
      <c r="W369" s="32">
        <f t="shared" si="100"/>
        <v>18848.097860006346</v>
      </c>
      <c r="X369" s="32">
        <f t="shared" si="100"/>
        <v>1041.8572295377392</v>
      </c>
      <c r="Y369" s="32">
        <f t="shared" si="100"/>
        <v>1539.5408515203262</v>
      </c>
      <c r="Z369" s="32">
        <f t="shared" si="100"/>
        <v>3618.1184392867267</v>
      </c>
      <c r="AC369" s="32">
        <f t="shared" si="101"/>
        <v>71.030798359512985</v>
      </c>
      <c r="AD369" s="32">
        <f t="shared" si="101"/>
        <v>1383.2279275558424</v>
      </c>
      <c r="AE369" s="32">
        <f t="shared" si="101"/>
        <v>2038.2667755042601</v>
      </c>
      <c r="AF369" s="32">
        <f t="shared" si="101"/>
        <v>2703.8131279375903</v>
      </c>
      <c r="AG369" s="32">
        <f t="shared" si="101"/>
        <v>2933.1960645230297</v>
      </c>
      <c r="AH369" s="32">
        <f t="shared" si="101"/>
        <v>193826.4439877538</v>
      </c>
      <c r="AI369" s="32">
        <f t="shared" si="101"/>
        <v>21993.508283658983</v>
      </c>
      <c r="AJ369" s="32">
        <f t="shared" si="101"/>
        <v>1250.5085959748385</v>
      </c>
      <c r="AK369" s="32">
        <f t="shared" si="101"/>
        <v>1782.4818194022093</v>
      </c>
      <c r="AL369" s="32">
        <f t="shared" si="101"/>
        <v>7513.6172594459968</v>
      </c>
    </row>
    <row r="370" spans="2:62">
      <c r="D370" s="42">
        <f t="shared" si="98"/>
        <v>250</v>
      </c>
      <c r="E370" s="32">
        <f t="shared" si="99"/>
        <v>9.5270999800757892</v>
      </c>
      <c r="F370" s="32">
        <f t="shared" si="99"/>
        <v>222.46262774940288</v>
      </c>
      <c r="G370" s="32">
        <f t="shared" si="99"/>
        <v>292.79698367967313</v>
      </c>
      <c r="H370" s="32">
        <f t="shared" si="99"/>
        <v>351.64383384371484</v>
      </c>
      <c r="I370" s="32">
        <f t="shared" si="99"/>
        <v>424.86639123488413</v>
      </c>
      <c r="J370" s="32">
        <f t="shared" si="99"/>
        <v>24589.02686415978</v>
      </c>
      <c r="K370" s="32">
        <f t="shared" si="99"/>
        <v>3566.3226513875607</v>
      </c>
      <c r="L370" s="32">
        <f t="shared" si="99"/>
        <v>200.17126995531416</v>
      </c>
      <c r="M370" s="32">
        <f t="shared" si="99"/>
        <v>290.08175285906577</v>
      </c>
      <c r="N370" s="32">
        <f t="shared" si="99"/>
        <v>972.03231998278193</v>
      </c>
      <c r="Q370" s="32">
        <f t="shared" si="100"/>
        <v>6.649264451758814</v>
      </c>
      <c r="R370" s="32">
        <f t="shared" si="100"/>
        <v>203.35605409562331</v>
      </c>
      <c r="S370" s="32">
        <f t="shared" si="100"/>
        <v>229.62770366826982</v>
      </c>
      <c r="T370" s="32">
        <f t="shared" si="100"/>
        <v>231.08929383486384</v>
      </c>
      <c r="U370" s="32">
        <f t="shared" si="100"/>
        <v>337.47459511678136</v>
      </c>
      <c r="V370" s="32">
        <f t="shared" si="100"/>
        <v>15327.884604221907</v>
      </c>
      <c r="W370" s="32">
        <f t="shared" si="100"/>
        <v>3291.6628252699525</v>
      </c>
      <c r="X370" s="32">
        <f t="shared" si="100"/>
        <v>181.95166096760516</v>
      </c>
      <c r="Y370" s="32">
        <f t="shared" si="100"/>
        <v>268.86794766101661</v>
      </c>
      <c r="Z370" s="32">
        <f t="shared" si="100"/>
        <v>631.87415793796436</v>
      </c>
      <c r="AC370" s="32">
        <f t="shared" si="101"/>
        <v>12.404935508392787</v>
      </c>
      <c r="AD370" s="32">
        <f t="shared" si="101"/>
        <v>241.56920140318238</v>
      </c>
      <c r="AE370" s="32">
        <f t="shared" si="101"/>
        <v>355.96626369107628</v>
      </c>
      <c r="AF370" s="32">
        <f t="shared" si="101"/>
        <v>472.19837385256665</v>
      </c>
      <c r="AG370" s="32">
        <f t="shared" si="101"/>
        <v>512.25818735298787</v>
      </c>
      <c r="AH370" s="32">
        <f t="shared" si="101"/>
        <v>33850.169124097651</v>
      </c>
      <c r="AI370" s="32">
        <f t="shared" si="101"/>
        <v>3840.9824775051684</v>
      </c>
      <c r="AJ370" s="32">
        <f t="shared" si="101"/>
        <v>218.39087894302307</v>
      </c>
      <c r="AK370" s="32">
        <f t="shared" si="101"/>
        <v>311.29555805711561</v>
      </c>
      <c r="AL370" s="32">
        <f t="shared" si="101"/>
        <v>1312.190482027599</v>
      </c>
    </row>
    <row r="371" spans="2:62">
      <c r="D371" s="42">
        <f t="shared" si="98"/>
        <v>300</v>
      </c>
      <c r="E371" s="32">
        <f t="shared" si="99"/>
        <v>2.9619749448341857</v>
      </c>
      <c r="F371" s="32">
        <f t="shared" si="99"/>
        <v>69.163620717084541</v>
      </c>
      <c r="G371" s="32">
        <f t="shared" si="99"/>
        <v>91.030568735074453</v>
      </c>
      <c r="H371" s="32">
        <f t="shared" si="99"/>
        <v>109.32605173964316</v>
      </c>
      <c r="I371" s="32">
        <f t="shared" si="99"/>
        <v>132.09094145874965</v>
      </c>
      <c r="J371" s="32">
        <f t="shared" si="99"/>
        <v>7644.7273191014228</v>
      </c>
      <c r="K371" s="32">
        <f t="shared" si="99"/>
        <v>1108.7695479942415</v>
      </c>
      <c r="L371" s="32">
        <f t="shared" si="99"/>
        <v>62.23323860600064</v>
      </c>
      <c r="M371" s="32">
        <f t="shared" si="99"/>
        <v>90.18640359805481</v>
      </c>
      <c r="N371" s="32">
        <f t="shared" si="99"/>
        <v>302.20480349521239</v>
      </c>
      <c r="Q371" s="32">
        <f t="shared" si="100"/>
        <v>2.0672560116798055</v>
      </c>
      <c r="R371" s="32">
        <f t="shared" si="100"/>
        <v>63.223387848480414</v>
      </c>
      <c r="S371" s="32">
        <f t="shared" si="100"/>
        <v>71.391242490121726</v>
      </c>
      <c r="T371" s="32">
        <f t="shared" si="100"/>
        <v>71.845650805571452</v>
      </c>
      <c r="U371" s="32">
        <f t="shared" si="100"/>
        <v>104.92083607230245</v>
      </c>
      <c r="V371" s="32">
        <f t="shared" si="100"/>
        <v>4765.4386172038257</v>
      </c>
      <c r="W371" s="32">
        <f t="shared" si="100"/>
        <v>1023.3778207095239</v>
      </c>
      <c r="X371" s="32">
        <f t="shared" si="100"/>
        <v>56.568763011210009</v>
      </c>
      <c r="Y371" s="32">
        <f t="shared" si="100"/>
        <v>83.591032539430259</v>
      </c>
      <c r="Z371" s="32">
        <f t="shared" si="100"/>
        <v>196.44964658863185</v>
      </c>
      <c r="AC371" s="32">
        <f t="shared" si="101"/>
        <v>3.8566938779885742</v>
      </c>
      <c r="AD371" s="32">
        <f t="shared" si="101"/>
        <v>75.103853585688682</v>
      </c>
      <c r="AE371" s="32">
        <f t="shared" si="101"/>
        <v>110.66989498002724</v>
      </c>
      <c r="AF371" s="32">
        <f t="shared" si="101"/>
        <v>146.80645267371506</v>
      </c>
      <c r="AG371" s="32">
        <f t="shared" si="101"/>
        <v>159.26104684519709</v>
      </c>
      <c r="AH371" s="32">
        <f t="shared" si="101"/>
        <v>10524.016020999017</v>
      </c>
      <c r="AI371" s="32">
        <f t="shared" si="101"/>
        <v>1194.1612752789588</v>
      </c>
      <c r="AJ371" s="32">
        <f t="shared" si="101"/>
        <v>67.897714200791299</v>
      </c>
      <c r="AK371" s="32">
        <f t="shared" si="101"/>
        <v>96.781774656679659</v>
      </c>
      <c r="AL371" s="32">
        <f t="shared" si="101"/>
        <v>407.95996040179301</v>
      </c>
    </row>
    <row r="372" spans="2:62">
      <c r="D372" s="42">
        <f t="shared" si="98"/>
        <v>365</v>
      </c>
      <c r="E372" s="32">
        <f t="shared" si="99"/>
        <v>0.11670823525142011</v>
      </c>
      <c r="F372" s="32">
        <f t="shared" si="99"/>
        <v>2.7251966231407039</v>
      </c>
      <c r="G372" s="32">
        <f t="shared" si="99"/>
        <v>3.5868017889659694</v>
      </c>
      <c r="H372" s="32">
        <f t="shared" si="99"/>
        <v>4.3076834892853793</v>
      </c>
      <c r="I372" s="32">
        <f t="shared" si="99"/>
        <v>5.2046695051339551</v>
      </c>
      <c r="J372" s="32">
        <f t="shared" si="99"/>
        <v>301.21883236949287</v>
      </c>
      <c r="K372" s="32">
        <f t="shared" si="99"/>
        <v>43.687924326505978</v>
      </c>
      <c r="L372" s="32">
        <f t="shared" si="99"/>
        <v>2.4521245408757091</v>
      </c>
      <c r="M372" s="32">
        <f t="shared" si="99"/>
        <v>3.5535398521713453</v>
      </c>
      <c r="N372" s="32">
        <f t="shared" si="99"/>
        <v>11.907524525803463</v>
      </c>
      <c r="Q372" s="32">
        <f t="shared" si="100"/>
        <v>8.1454369273723057E-2</v>
      </c>
      <c r="R372" s="32">
        <f t="shared" si="100"/>
        <v>2.4911385679615496</v>
      </c>
      <c r="S372" s="32">
        <f t="shared" si="100"/>
        <v>2.8129697511316154</v>
      </c>
      <c r="T372" s="32">
        <f t="shared" si="100"/>
        <v>2.8308744240500019</v>
      </c>
      <c r="U372" s="32">
        <f t="shared" si="100"/>
        <v>4.1341084402006816</v>
      </c>
      <c r="V372" s="32">
        <f t="shared" si="100"/>
        <v>187.76861437764819</v>
      </c>
      <c r="W372" s="32">
        <f t="shared" si="100"/>
        <v>40.323305117335785</v>
      </c>
      <c r="X372" s="32">
        <f t="shared" si="100"/>
        <v>2.2289319202069469</v>
      </c>
      <c r="Y372" s="32">
        <f t="shared" si="100"/>
        <v>3.2936679317748494</v>
      </c>
      <c r="Z372" s="32">
        <f t="shared" si="100"/>
        <v>7.740542035681492</v>
      </c>
      <c r="AC372" s="32">
        <f t="shared" si="101"/>
        <v>0.15196210122911746</v>
      </c>
      <c r="AD372" s="32">
        <f t="shared" si="101"/>
        <v>2.9592546783198572</v>
      </c>
      <c r="AE372" s="32">
        <f t="shared" si="101"/>
        <v>4.3606338268003242</v>
      </c>
      <c r="AF372" s="32">
        <f t="shared" si="101"/>
        <v>5.7844925545207664</v>
      </c>
      <c r="AG372" s="32">
        <f t="shared" si="101"/>
        <v>6.2752305700672348</v>
      </c>
      <c r="AH372" s="32">
        <f t="shared" si="101"/>
        <v>414.66905036133755</v>
      </c>
      <c r="AI372" s="32">
        <f t="shared" si="101"/>
        <v>47.052543535676158</v>
      </c>
      <c r="AJ372" s="32">
        <f t="shared" si="101"/>
        <v>2.6753171615444704</v>
      </c>
      <c r="AK372" s="32">
        <f t="shared" si="101"/>
        <v>3.8134117725678505</v>
      </c>
      <c r="AL372" s="32">
        <f t="shared" si="101"/>
        <v>16.074507015925438</v>
      </c>
    </row>
    <row r="373" spans="2:62">
      <c r="D373" s="42">
        <f t="shared" si="98"/>
        <v>730</v>
      </c>
      <c r="E373" s="32">
        <f t="shared" si="99"/>
        <v>6.8606499146972814E-3</v>
      </c>
      <c r="F373" s="32">
        <f t="shared" si="99"/>
        <v>0.16019966320119719</v>
      </c>
      <c r="G373" s="32">
        <f t="shared" si="99"/>
        <v>0.21084880029668696</v>
      </c>
      <c r="H373" s="32">
        <f t="shared" si="99"/>
        <v>0.2532255611580676</v>
      </c>
      <c r="I373" s="32">
        <f t="shared" si="99"/>
        <v>0.3059545482758923</v>
      </c>
      <c r="J373" s="32">
        <f t="shared" si="99"/>
        <v>17.707036287105801</v>
      </c>
      <c r="K373" s="32">
        <f t="shared" si="99"/>
        <v>2.5681782751513018</v>
      </c>
      <c r="L373" s="32">
        <f t="shared" si="99"/>
        <v>0.14414722308108366</v>
      </c>
      <c r="M373" s="32">
        <f t="shared" si="99"/>
        <v>0.20889350979519741</v>
      </c>
      <c r="N373" s="32">
        <f t="shared" si="99"/>
        <v>0.69997937117479681</v>
      </c>
      <c r="Q373" s="32">
        <f t="shared" si="100"/>
        <v>4.7882646019419524E-3</v>
      </c>
      <c r="R373" s="32">
        <f t="shared" si="100"/>
        <v>0.14644064805680929</v>
      </c>
      <c r="S373" s="32">
        <f t="shared" si="100"/>
        <v>0.16535937366864023</v>
      </c>
      <c r="T373" s="32">
        <f t="shared" si="100"/>
        <v>0.16641189316279231</v>
      </c>
      <c r="U373" s="32">
        <f t="shared" si="100"/>
        <v>0.24302201688262612</v>
      </c>
      <c r="V373" s="32">
        <f t="shared" si="100"/>
        <v>11.037907697239074</v>
      </c>
      <c r="W373" s="32">
        <f t="shared" si="100"/>
        <v>2.3703903946246676</v>
      </c>
      <c r="X373" s="32">
        <f t="shared" si="100"/>
        <v>0.1310269284364641</v>
      </c>
      <c r="Y373" s="32">
        <f t="shared" si="100"/>
        <v>0.19361703624849672</v>
      </c>
      <c r="Z373" s="32">
        <f t="shared" si="100"/>
        <v>0.45502486557530858</v>
      </c>
      <c r="AC373" s="32">
        <f t="shared" si="101"/>
        <v>8.9330352274526251E-3</v>
      </c>
      <c r="AD373" s="32">
        <f t="shared" si="101"/>
        <v>0.17395867834558504</v>
      </c>
      <c r="AE373" s="32">
        <f t="shared" si="101"/>
        <v>0.25633822692473357</v>
      </c>
      <c r="AF373" s="32">
        <f t="shared" si="101"/>
        <v>0.34003922915334345</v>
      </c>
      <c r="AG373" s="32">
        <f t="shared" si="101"/>
        <v>0.36888707966915885</v>
      </c>
      <c r="AH373" s="32">
        <f t="shared" si="101"/>
        <v>24.376164876972524</v>
      </c>
      <c r="AI373" s="32">
        <f t="shared" si="101"/>
        <v>2.7659661556779369</v>
      </c>
      <c r="AJ373" s="32">
        <f t="shared" si="101"/>
        <v>0.15726751772570316</v>
      </c>
      <c r="AK373" s="32">
        <f t="shared" si="101"/>
        <v>0.22416998334189867</v>
      </c>
      <c r="AL373" s="32">
        <f t="shared" si="101"/>
        <v>0.94493387677428531</v>
      </c>
    </row>
    <row r="374" spans="2:62">
      <c r="D374" s="42">
        <f t="shared" si="98"/>
        <v>1460</v>
      </c>
      <c r="E374" s="32">
        <f t="shared" si="99"/>
        <v>1.2415623750585309E-13</v>
      </c>
      <c r="F374" s="32">
        <f t="shared" si="99"/>
        <v>2.8991112620622802E-12</v>
      </c>
      <c r="G374" s="32">
        <f t="shared" si="99"/>
        <v>3.8157017269426924E-12</v>
      </c>
      <c r="H374" s="32">
        <f t="shared" si="99"/>
        <v>4.5825881373632522E-12</v>
      </c>
      <c r="I374" s="32">
        <f t="shared" si="99"/>
        <v>5.5368173619180763E-12</v>
      </c>
      <c r="J374" s="32">
        <f t="shared" si="99"/>
        <v>3.2044179926409658E-10</v>
      </c>
      <c r="K374" s="32">
        <f t="shared" si="99"/>
        <v>4.6475968873442559E-11</v>
      </c>
      <c r="L374" s="32">
        <f t="shared" si="99"/>
        <v>2.6086124619658404E-12</v>
      </c>
      <c r="M374" s="32">
        <f t="shared" si="99"/>
        <v>3.7803171037780838E-12</v>
      </c>
      <c r="N374" s="32">
        <f t="shared" si="99"/>
        <v>1.2667430365540004E-11</v>
      </c>
      <c r="Q374" s="32">
        <f t="shared" si="100"/>
        <v>8.6652565653585826E-14</v>
      </c>
      <c r="R374" s="32">
        <f t="shared" si="100"/>
        <v>2.6501162581846305E-12</v>
      </c>
      <c r="S374" s="32">
        <f t="shared" si="100"/>
        <v>2.9924858324342425E-12</v>
      </c>
      <c r="T374" s="32">
        <f t="shared" si="100"/>
        <v>3.0115331328970662E-12</v>
      </c>
      <c r="U374" s="32">
        <f t="shared" si="100"/>
        <v>4.397936000581091E-12</v>
      </c>
      <c r="V374" s="32">
        <f t="shared" si="100"/>
        <v>1.997514968210657E-10</v>
      </c>
      <c r="W374" s="32">
        <f t="shared" si="100"/>
        <v>4.2896628814443557E-11</v>
      </c>
      <c r="X374" s="32">
        <f t="shared" si="100"/>
        <v>2.3711762950868855E-12</v>
      </c>
      <c r="Y374" s="32">
        <f t="shared" si="100"/>
        <v>3.5038608639905234E-12</v>
      </c>
      <c r="Z374" s="32">
        <f t="shared" si="100"/>
        <v>8.234522382553265E-12</v>
      </c>
      <c r="AC374" s="32">
        <f t="shared" si="101"/>
        <v>1.6165990935812069E-13</v>
      </c>
      <c r="AD374" s="32">
        <f t="shared" si="101"/>
        <v>3.1481062659399302E-12</v>
      </c>
      <c r="AE374" s="32">
        <f t="shared" si="101"/>
        <v>4.6389176214511416E-12</v>
      </c>
      <c r="AF374" s="32">
        <f t="shared" si="101"/>
        <v>6.1536431418294498E-12</v>
      </c>
      <c r="AG374" s="32">
        <f t="shared" si="101"/>
        <v>6.6756987232550706E-12</v>
      </c>
      <c r="AH374" s="32">
        <f t="shared" si="101"/>
        <v>4.4113210170712729E-10</v>
      </c>
      <c r="AI374" s="32">
        <f t="shared" si="101"/>
        <v>5.0055308932441567E-11</v>
      </c>
      <c r="AJ374" s="32">
        <f t="shared" si="101"/>
        <v>2.8460486288447961E-12</v>
      </c>
      <c r="AK374" s="32">
        <f t="shared" si="101"/>
        <v>4.0567733435656522E-12</v>
      </c>
      <c r="AL374" s="32">
        <f t="shared" si="101"/>
        <v>1.710033834852675E-11</v>
      </c>
    </row>
    <row r="375" spans="2:62">
      <c r="B375" s="44"/>
      <c r="D375" s="42">
        <f t="shared" si="98"/>
        <v>2920</v>
      </c>
      <c r="E375" s="32">
        <f t="shared" si="99"/>
        <v>2.055823376865909E-35</v>
      </c>
      <c r="F375" s="32">
        <f t="shared" si="99"/>
        <v>4.8004520952093861E-34</v>
      </c>
      <c r="G375" s="32">
        <f t="shared" si="99"/>
        <v>6.318175362737292E-34</v>
      </c>
      <c r="H375" s="32">
        <f t="shared" si="99"/>
        <v>7.5880133037179446E-34</v>
      </c>
      <c r="I375" s="32">
        <f t="shared" si="99"/>
        <v>9.1680601754153489E-34</v>
      </c>
      <c r="J375" s="32">
        <f t="shared" si="99"/>
        <v>5.3059898969719208E-32</v>
      </c>
      <c r="K375" s="32">
        <f t="shared" si="99"/>
        <v>7.6956571165432766E-33</v>
      </c>
      <c r="L375" s="32">
        <f t="shared" si="99"/>
        <v>4.3194337942467751E-34</v>
      </c>
      <c r="M375" s="32">
        <f t="shared" si="99"/>
        <v>6.2595842384049646E-34</v>
      </c>
      <c r="N375" s="32">
        <f t="shared" si="99"/>
        <v>2.0975184165894619E-33</v>
      </c>
      <c r="Q375" s="32">
        <f t="shared" si="100"/>
        <v>1.4348241676351662E-35</v>
      </c>
      <c r="R375" s="32">
        <f t="shared" si="100"/>
        <v>4.3881572641338545E-34</v>
      </c>
      <c r="S375" s="32">
        <f t="shared" si="100"/>
        <v>4.9550650477535067E-34</v>
      </c>
      <c r="T375" s="32">
        <f t="shared" si="100"/>
        <v>4.986604248960225E-34</v>
      </c>
      <c r="U375" s="32">
        <f t="shared" si="100"/>
        <v>7.282259692775027E-34</v>
      </c>
      <c r="V375" s="32">
        <f t="shared" si="100"/>
        <v>3.3075567122380274E-32</v>
      </c>
      <c r="W375" s="32">
        <f t="shared" si="100"/>
        <v>7.1029771904384067E-33</v>
      </c>
      <c r="X375" s="32">
        <f t="shared" si="100"/>
        <v>3.9262784987988269E-34</v>
      </c>
      <c r="Y375" s="32">
        <f t="shared" si="100"/>
        <v>5.8018181109408348E-34</v>
      </c>
      <c r="Z375" s="32">
        <f t="shared" si="100"/>
        <v>1.3635016614111308E-33</v>
      </c>
      <c r="AC375" s="32">
        <f t="shared" si="101"/>
        <v>2.6768225860966566E-35</v>
      </c>
      <c r="AD375" s="32">
        <f t="shared" si="101"/>
        <v>5.2127469262849152E-34</v>
      </c>
      <c r="AE375" s="32">
        <f t="shared" si="101"/>
        <v>7.6812856777210773E-34</v>
      </c>
      <c r="AF375" s="32">
        <f t="shared" si="101"/>
        <v>1.0189422358475677E-33</v>
      </c>
      <c r="AG375" s="32">
        <f t="shared" si="101"/>
        <v>1.105386065805569E-33</v>
      </c>
      <c r="AH375" s="32">
        <f t="shared" si="101"/>
        <v>7.3044230817058126E-32</v>
      </c>
      <c r="AI375" s="32">
        <f t="shared" si="101"/>
        <v>8.2883370426481493E-33</v>
      </c>
      <c r="AJ375" s="32">
        <f t="shared" si="101"/>
        <v>4.7125890896947216E-34</v>
      </c>
      <c r="AK375" s="32">
        <f t="shared" si="101"/>
        <v>6.7173503658691107E-34</v>
      </c>
      <c r="AL375" s="32">
        <f t="shared" si="101"/>
        <v>2.8315351717677927E-33</v>
      </c>
    </row>
    <row r="376" spans="2:62">
      <c r="D376" s="42">
        <f t="shared" si="98"/>
        <v>5840</v>
      </c>
      <c r="E376" s="32">
        <f t="shared" si="99"/>
        <v>2.8738329234838468E-79</v>
      </c>
      <c r="F376" s="32">
        <f t="shared" si="99"/>
        <v>6.7105459710508794E-78</v>
      </c>
      <c r="G376" s="32">
        <f t="shared" si="99"/>
        <v>8.8321694256924684E-78</v>
      </c>
      <c r="H376" s="32">
        <f t="shared" si="99"/>
        <v>1.0607274292844272E-77</v>
      </c>
      <c r="I376" s="32">
        <f t="shared" si="99"/>
        <v>1.28160198356905E-77</v>
      </c>
      <c r="J376" s="32">
        <f t="shared" si="99"/>
        <v>7.4172366309195599E-76</v>
      </c>
      <c r="K376" s="32">
        <f t="shared" si="99"/>
        <v>1.075774944396274E-76</v>
      </c>
      <c r="L376" s="32">
        <f t="shared" si="99"/>
        <v>6.0381310906383312E-78</v>
      </c>
      <c r="M376" s="32">
        <f t="shared" si="99"/>
        <v>8.7502649663770582E-78</v>
      </c>
      <c r="N376" s="32">
        <f t="shared" si="99"/>
        <v>2.9321183672879649E-77</v>
      </c>
      <c r="Q376" s="32">
        <f t="shared" si="100"/>
        <v>2.0057389067374139E-79</v>
      </c>
      <c r="R376" s="32">
        <f t="shared" si="100"/>
        <v>6.1341995431133824E-78</v>
      </c>
      <c r="S376" s="32">
        <f t="shared" si="100"/>
        <v>6.9266792237506948E-78</v>
      </c>
      <c r="T376" s="32">
        <f t="shared" si="100"/>
        <v>6.9707678336129026E-78</v>
      </c>
      <c r="U376" s="32">
        <f t="shared" si="100"/>
        <v>1.0179861703081151E-77</v>
      </c>
      <c r="V376" s="32">
        <f t="shared" si="100"/>
        <v>4.6236293851325421E-76</v>
      </c>
      <c r="W376" s="32">
        <f t="shared" si="100"/>
        <v>9.9292429176264323E-77</v>
      </c>
      <c r="X376" s="32">
        <f t="shared" si="100"/>
        <v>5.4885397955812648E-78</v>
      </c>
      <c r="Y376" s="32">
        <f t="shared" si="100"/>
        <v>8.1103542701733502E-78</v>
      </c>
      <c r="Z376" s="32">
        <f t="shared" si="100"/>
        <v>1.9060372646223751E-77</v>
      </c>
      <c r="AC376" s="32">
        <f t="shared" si="101"/>
        <v>3.7419269402302858E-79</v>
      </c>
      <c r="AD376" s="32">
        <f t="shared" si="101"/>
        <v>7.2868923989883764E-78</v>
      </c>
      <c r="AE376" s="32">
        <f t="shared" si="101"/>
        <v>1.073765962763424E-77</v>
      </c>
      <c r="AF376" s="32">
        <f t="shared" si="101"/>
        <v>1.4243780752075663E-77</v>
      </c>
      <c r="AG376" s="32">
        <f t="shared" si="101"/>
        <v>1.5452177968299878E-77</v>
      </c>
      <c r="AH376" s="32">
        <f t="shared" si="101"/>
        <v>1.0210843876706575E-75</v>
      </c>
      <c r="AI376" s="32">
        <f t="shared" si="101"/>
        <v>1.1586255970299047E-76</v>
      </c>
      <c r="AJ376" s="32">
        <f t="shared" si="101"/>
        <v>6.5877223856954015E-78</v>
      </c>
      <c r="AK376" s="32">
        <f t="shared" si="101"/>
        <v>9.3901756625807922E-78</v>
      </c>
      <c r="AL376" s="32">
        <f t="shared" si="101"/>
        <v>3.9581994699535576E-77</v>
      </c>
    </row>
    <row r="377" spans="2:62">
      <c r="D377" s="42">
        <f t="shared" si="98"/>
        <v>7946.78</v>
      </c>
      <c r="E377" s="32">
        <f t="shared" ref="E377:N377" si="102">($D287-$D286)/8*(E286+3*((2*E286+E287)/3)+3*((E286+2*E287)/3)+E287)</f>
        <v>1.0576621004526733E-167</v>
      </c>
      <c r="F377" s="32">
        <f t="shared" si="102"/>
        <v>2.469694772068329E-166</v>
      </c>
      <c r="G377" s="32">
        <f t="shared" si="102"/>
        <v>3.2505198162346417E-166</v>
      </c>
      <c r="H377" s="32">
        <f t="shared" si="102"/>
        <v>3.9038149771932544E-166</v>
      </c>
      <c r="I377" s="32">
        <f t="shared" si="102"/>
        <v>4.7167037262650854E-166</v>
      </c>
      <c r="J377" s="32">
        <f t="shared" si="102"/>
        <v>2.7297794560383687E-164</v>
      </c>
      <c r="K377" s="32">
        <f t="shared" si="102"/>
        <v>3.9591946282151925E-165</v>
      </c>
      <c r="L377" s="32">
        <f t="shared" si="102"/>
        <v>2.222224667254226E-166</v>
      </c>
      <c r="M377" s="32">
        <f t="shared" si="102"/>
        <v>3.2203763650381257E-166</v>
      </c>
      <c r="N377" s="32">
        <f t="shared" si="102"/>
        <v>1.0791130012395394E-165</v>
      </c>
      <c r="Q377" s="32">
        <f t="shared" ref="Q377:Z377" si="103">($D287-$D286)/8*(Q286+3*((2*Q286+Q287)/3)+3*((Q286+2*Q287)/3)+Q287)</f>
        <v>7.3817583747626165E-168</v>
      </c>
      <c r="R377" s="32">
        <f t="shared" si="103"/>
        <v>2.2575809193180462E-166</v>
      </c>
      <c r="S377" s="32">
        <f t="shared" si="103"/>
        <v>2.5492386968943533E-166</v>
      </c>
      <c r="T377" s="32">
        <f t="shared" si="103"/>
        <v>2.5654647103594551E-166</v>
      </c>
      <c r="U377" s="32">
        <f t="shared" si="103"/>
        <v>3.7465135231822247E-166</v>
      </c>
      <c r="V377" s="32">
        <f t="shared" si="103"/>
        <v>1.7016429616464014E-164</v>
      </c>
      <c r="W377" s="32">
        <f t="shared" si="103"/>
        <v>3.6542778233018007E-165</v>
      </c>
      <c r="X377" s="32">
        <f t="shared" si="103"/>
        <v>2.0199575560486466E-166</v>
      </c>
      <c r="Y377" s="32">
        <f t="shared" si="103"/>
        <v>2.9848688358709555E-166</v>
      </c>
      <c r="Z377" s="32">
        <f t="shared" si="103"/>
        <v>7.0148245584079127E-166</v>
      </c>
      <c r="AC377" s="32">
        <f t="shared" ref="AC377:AL377" si="104">($D287-$D286)/8*(AC286+3*((2*AC286+AC287)/3)+3*((AC286+2*AC287)/3)+AC287)</f>
        <v>1.3771483634290874E-167</v>
      </c>
      <c r="AD377" s="32">
        <f t="shared" si="104"/>
        <v>2.6818086248186117E-166</v>
      </c>
      <c r="AE377" s="32">
        <f t="shared" si="104"/>
        <v>3.9518009355749298E-166</v>
      </c>
      <c r="AF377" s="32">
        <f t="shared" si="104"/>
        <v>5.2421652440270636E-166</v>
      </c>
      <c r="AG377" s="32">
        <f t="shared" si="104"/>
        <v>5.6868939293479538E-166</v>
      </c>
      <c r="AH377" s="32">
        <f t="shared" si="104"/>
        <v>3.7579159504303367E-164</v>
      </c>
      <c r="AI377" s="32">
        <f t="shared" si="104"/>
        <v>4.2641114331285844E-165</v>
      </c>
      <c r="AJ377" s="32">
        <f t="shared" si="104"/>
        <v>2.4244917784598061E-166</v>
      </c>
      <c r="AK377" s="32">
        <f t="shared" si="104"/>
        <v>3.455883894205305E-166</v>
      </c>
      <c r="AL377" s="32">
        <f t="shared" si="104"/>
        <v>1.4567435466382875E-165</v>
      </c>
    </row>
    <row r="380" spans="2:62">
      <c r="C380" s="43" t="s">
        <v>103</v>
      </c>
      <c r="D380" s="43"/>
      <c r="E380" s="43" t="s">
        <v>92</v>
      </c>
      <c r="F380" s="43"/>
      <c r="G380" s="43"/>
    </row>
    <row r="382" spans="2:62">
      <c r="E382" s="97" t="s">
        <v>99</v>
      </c>
      <c r="Q382" s="32" t="s">
        <v>54</v>
      </c>
      <c r="AN382" s="32" t="s">
        <v>178</v>
      </c>
      <c r="AZ382" s="32" t="s">
        <v>179</v>
      </c>
    </row>
    <row r="383" spans="2:62">
      <c r="AB383" s="43" t="str">
        <f>AB294</f>
        <v>Average +STDEV</v>
      </c>
    </row>
    <row r="384" spans="2:62">
      <c r="D384" s="43" t="str">
        <f>D294</f>
        <v>Average</v>
      </c>
      <c r="E384" s="43" t="str">
        <f>E295</f>
        <v>Blood</v>
      </c>
      <c r="F384" s="43" t="str">
        <f t="shared" ref="F384:N384" si="105">F295</f>
        <v>Thymus</v>
      </c>
      <c r="G384" s="43" t="str">
        <f t="shared" si="105"/>
        <v>Heart</v>
      </c>
      <c r="H384" s="43" t="str">
        <f t="shared" si="105"/>
        <v>Lungs</v>
      </c>
      <c r="I384" s="43" t="str">
        <f t="shared" si="105"/>
        <v>Kidneys</v>
      </c>
      <c r="J384" s="43" t="str">
        <f t="shared" si="105"/>
        <v>Spleen</v>
      </c>
      <c r="K384" s="43" t="str">
        <f t="shared" si="105"/>
        <v>Liver</v>
      </c>
      <c r="L384" s="43" t="str">
        <f t="shared" si="105"/>
        <v>ART</v>
      </c>
      <c r="M384" s="43" t="str">
        <f t="shared" si="105"/>
        <v>Carcass</v>
      </c>
      <c r="N384" s="43" t="str">
        <f t="shared" si="105"/>
        <v>Tumor</v>
      </c>
      <c r="P384" s="43" t="str">
        <f>P294</f>
        <v>Average -STDEV</v>
      </c>
      <c r="Q384" s="43" t="str">
        <f>Q295</f>
        <v>Blood</v>
      </c>
      <c r="R384" s="43" t="str">
        <f t="shared" ref="R384:Z384" si="106">R295</f>
        <v>Thymus</v>
      </c>
      <c r="S384" s="43" t="str">
        <f t="shared" si="106"/>
        <v>Heart</v>
      </c>
      <c r="T384" s="43" t="str">
        <f t="shared" si="106"/>
        <v>Lungs</v>
      </c>
      <c r="U384" s="43" t="str">
        <f t="shared" si="106"/>
        <v>Kidneys</v>
      </c>
      <c r="V384" s="43" t="str">
        <f t="shared" si="106"/>
        <v>Spleen</v>
      </c>
      <c r="W384" s="43" t="str">
        <f t="shared" si="106"/>
        <v>Liver</v>
      </c>
      <c r="X384" s="43" t="str">
        <f t="shared" si="106"/>
        <v>ART</v>
      </c>
      <c r="Y384" s="43" t="str">
        <f t="shared" si="106"/>
        <v>Carcass</v>
      </c>
      <c r="Z384" s="43" t="str">
        <f t="shared" si="106"/>
        <v>Tumor</v>
      </c>
      <c r="AC384" s="43" t="str">
        <f>AC295</f>
        <v>Blood</v>
      </c>
      <c r="AD384" s="43" t="str">
        <f t="shared" ref="AD384:AL384" si="107">AD295</f>
        <v>Thymus</v>
      </c>
      <c r="AE384" s="43" t="str">
        <f t="shared" si="107"/>
        <v>Heart</v>
      </c>
      <c r="AF384" s="43" t="str">
        <f t="shared" si="107"/>
        <v>Lungs</v>
      </c>
      <c r="AG384" s="43" t="str">
        <f t="shared" si="107"/>
        <v>Kidneys</v>
      </c>
      <c r="AH384" s="43" t="str">
        <f t="shared" si="107"/>
        <v>Spleen</v>
      </c>
      <c r="AI384" s="43" t="str">
        <f t="shared" si="107"/>
        <v>Liver</v>
      </c>
      <c r="AJ384" s="43" t="str">
        <f t="shared" si="107"/>
        <v>ART</v>
      </c>
      <c r="AK384" s="43" t="str">
        <f t="shared" si="107"/>
        <v>Carcass</v>
      </c>
      <c r="AL384" s="43" t="str">
        <f t="shared" si="107"/>
        <v>Tumor</v>
      </c>
      <c r="AN384" s="43" t="s">
        <v>47</v>
      </c>
      <c r="AO384" s="43" t="str">
        <f>AC384</f>
        <v>Blood</v>
      </c>
      <c r="AP384" s="43" t="str">
        <f t="shared" ref="AP384:AX384" si="108">AD384</f>
        <v>Thymus</v>
      </c>
      <c r="AQ384" s="43" t="str">
        <f t="shared" si="108"/>
        <v>Heart</v>
      </c>
      <c r="AR384" s="43" t="str">
        <f t="shared" si="108"/>
        <v>Lungs</v>
      </c>
      <c r="AS384" s="43" t="str">
        <f t="shared" si="108"/>
        <v>Kidneys</v>
      </c>
      <c r="AT384" s="43" t="str">
        <f t="shared" si="108"/>
        <v>Spleen</v>
      </c>
      <c r="AU384" s="43" t="str">
        <f t="shared" si="108"/>
        <v>Liver</v>
      </c>
      <c r="AV384" s="43" t="str">
        <f t="shared" si="108"/>
        <v>ART</v>
      </c>
      <c r="AW384" s="43" t="str">
        <f t="shared" si="108"/>
        <v>Carcass</v>
      </c>
      <c r="AX384" s="43" t="str">
        <f t="shared" si="108"/>
        <v>Tumor</v>
      </c>
      <c r="AY384" s="43"/>
      <c r="AZ384" s="43" t="s">
        <v>48</v>
      </c>
      <c r="BA384" s="43" t="str">
        <f>AO384</f>
        <v>Blood</v>
      </c>
      <c r="BB384" s="43" t="str">
        <f t="shared" ref="BB384:BJ384" si="109">AP384</f>
        <v>Thymus</v>
      </c>
      <c r="BC384" s="43" t="str">
        <f t="shared" si="109"/>
        <v>Heart</v>
      </c>
      <c r="BD384" s="43" t="str">
        <f t="shared" si="109"/>
        <v>Lungs</v>
      </c>
      <c r="BE384" s="43" t="str">
        <f t="shared" si="109"/>
        <v>Kidneys</v>
      </c>
      <c r="BF384" s="43" t="str">
        <f t="shared" si="109"/>
        <v>Spleen</v>
      </c>
      <c r="BG384" s="43" t="str">
        <f t="shared" si="109"/>
        <v>Liver</v>
      </c>
      <c r="BH384" s="43" t="str">
        <f t="shared" si="109"/>
        <v>ART</v>
      </c>
      <c r="BI384" s="43" t="str">
        <f t="shared" si="109"/>
        <v>Carcass</v>
      </c>
      <c r="BJ384" s="43" t="str">
        <f t="shared" si="109"/>
        <v>Tumor</v>
      </c>
    </row>
    <row r="385" spans="4:63">
      <c r="D385" s="42">
        <f>D296</f>
        <v>0</v>
      </c>
      <c r="E385" s="52">
        <f>E296/$R$192</f>
        <v>0</v>
      </c>
      <c r="F385" s="52">
        <f t="shared" ref="F385:N385" si="110">F296/$R$195</f>
        <v>0</v>
      </c>
      <c r="G385" s="52">
        <f t="shared" si="110"/>
        <v>0</v>
      </c>
      <c r="H385" s="52">
        <f t="shared" si="110"/>
        <v>0</v>
      </c>
      <c r="I385" s="52">
        <f t="shared" si="110"/>
        <v>0</v>
      </c>
      <c r="J385" s="52">
        <f t="shared" si="110"/>
        <v>0</v>
      </c>
      <c r="K385" s="52">
        <f t="shared" si="110"/>
        <v>0</v>
      </c>
      <c r="L385" s="52">
        <f t="shared" si="110"/>
        <v>0</v>
      </c>
      <c r="M385" s="52">
        <f t="shared" si="110"/>
        <v>0</v>
      </c>
      <c r="N385" s="52">
        <f t="shared" si="110"/>
        <v>0</v>
      </c>
      <c r="Q385" s="53">
        <f>Q296/$R$192</f>
        <v>0</v>
      </c>
      <c r="R385" s="44">
        <f t="shared" ref="R385:Z385" si="111">R296/$R$195</f>
        <v>0</v>
      </c>
      <c r="S385" s="44">
        <f t="shared" si="111"/>
        <v>0</v>
      </c>
      <c r="T385" s="44">
        <f t="shared" si="111"/>
        <v>0</v>
      </c>
      <c r="U385" s="44">
        <f t="shared" si="111"/>
        <v>0</v>
      </c>
      <c r="V385" s="44">
        <f t="shared" si="111"/>
        <v>0</v>
      </c>
      <c r="W385" s="44">
        <f t="shared" si="111"/>
        <v>0</v>
      </c>
      <c r="X385" s="44">
        <f t="shared" si="111"/>
        <v>0</v>
      </c>
      <c r="Y385" s="44">
        <f t="shared" si="111"/>
        <v>0</v>
      </c>
      <c r="Z385" s="44">
        <f t="shared" si="111"/>
        <v>0</v>
      </c>
      <c r="AC385" s="53">
        <f>AC296/$R$195</f>
        <v>0</v>
      </c>
      <c r="AD385" s="53">
        <f t="shared" ref="AD385:AL385" si="112">AD296/$R$195</f>
        <v>0</v>
      </c>
      <c r="AE385" s="53">
        <f t="shared" si="112"/>
        <v>0</v>
      </c>
      <c r="AF385" s="53">
        <f t="shared" si="112"/>
        <v>0</v>
      </c>
      <c r="AG385" s="53">
        <f t="shared" si="112"/>
        <v>0</v>
      </c>
      <c r="AH385" s="53">
        <f t="shared" si="112"/>
        <v>0</v>
      </c>
      <c r="AI385" s="53">
        <f t="shared" si="112"/>
        <v>0</v>
      </c>
      <c r="AJ385" s="53">
        <f t="shared" si="112"/>
        <v>0</v>
      </c>
      <c r="AK385" s="53">
        <f t="shared" si="112"/>
        <v>0</v>
      </c>
      <c r="AL385" s="53">
        <f t="shared" si="112"/>
        <v>0</v>
      </c>
      <c r="AO385" s="52">
        <f>E385-Q385</f>
        <v>0</v>
      </c>
      <c r="AP385" s="52">
        <f t="shared" ref="AP385:AX400" si="113">F385-R385</f>
        <v>0</v>
      </c>
      <c r="AQ385" s="52">
        <f t="shared" si="113"/>
        <v>0</v>
      </c>
      <c r="AR385" s="52">
        <f t="shared" si="113"/>
        <v>0</v>
      </c>
      <c r="AS385" s="52">
        <f t="shared" si="113"/>
        <v>0</v>
      </c>
      <c r="AT385" s="52">
        <f t="shared" si="113"/>
        <v>0</v>
      </c>
      <c r="AU385" s="52">
        <f t="shared" si="113"/>
        <v>0</v>
      </c>
      <c r="AV385" s="52">
        <f t="shared" si="113"/>
        <v>0</v>
      </c>
      <c r="AW385" s="52">
        <f t="shared" si="113"/>
        <v>0</v>
      </c>
      <c r="AX385" s="52">
        <f t="shared" si="113"/>
        <v>0</v>
      </c>
      <c r="BA385" s="52">
        <f>AC385-E385</f>
        <v>0</v>
      </c>
      <c r="BB385" s="52">
        <f t="shared" ref="BB385:BJ400" si="114">AD385-F385</f>
        <v>0</v>
      </c>
      <c r="BC385" s="52">
        <f t="shared" si="114"/>
        <v>0</v>
      </c>
      <c r="BD385" s="52">
        <f t="shared" si="114"/>
        <v>0</v>
      </c>
      <c r="BE385" s="52">
        <f t="shared" si="114"/>
        <v>0</v>
      </c>
      <c r="BF385" s="52">
        <f t="shared" si="114"/>
        <v>0</v>
      </c>
      <c r="BG385" s="52">
        <f t="shared" si="114"/>
        <v>0</v>
      </c>
      <c r="BH385" s="52">
        <f t="shared" si="114"/>
        <v>0</v>
      </c>
      <c r="BI385" s="52">
        <f t="shared" si="114"/>
        <v>0</v>
      </c>
      <c r="BJ385" s="52">
        <f t="shared" si="114"/>
        <v>0</v>
      </c>
      <c r="BK385" s="44"/>
    </row>
    <row r="386" spans="4:63">
      <c r="D386" s="42">
        <f t="shared" ref="D386:D449" si="115">D297</f>
        <v>4.1666666666666664E-2</v>
      </c>
      <c r="E386" s="52">
        <f>((E297)/($D297-$D296))/$R$192*100</f>
        <v>7.5000044671297905</v>
      </c>
      <c r="F386" s="52">
        <f t="shared" ref="F386:N386" si="116">((F297)/($D297-$D296))/$R$192*100</f>
        <v>5.192462332272151</v>
      </c>
      <c r="G386" s="52">
        <f t="shared" si="116"/>
        <v>2.908073255777051</v>
      </c>
      <c r="H386" s="52">
        <f t="shared" si="116"/>
        <v>4.0398738868447239</v>
      </c>
      <c r="I386" s="52">
        <f t="shared" si="116"/>
        <v>4.2850861897687063</v>
      </c>
      <c r="J386" s="52">
        <f t="shared" si="116"/>
        <v>20.090613971460073</v>
      </c>
      <c r="K386" s="52">
        <f t="shared" si="116"/>
        <v>5.5377805293988152</v>
      </c>
      <c r="L386" s="52">
        <f t="shared" si="116"/>
        <v>0.47194205351285023</v>
      </c>
      <c r="M386" s="52">
        <f t="shared" si="116"/>
        <v>0.94260435708510026</v>
      </c>
      <c r="N386" s="52">
        <f t="shared" si="116"/>
        <v>0.78831145088250831</v>
      </c>
      <c r="Q386" s="52">
        <f>((Q297)/($D297-$D296))/$R$192*100</f>
        <v>7.3083029860515101</v>
      </c>
      <c r="R386" s="52">
        <f t="shared" ref="R386:Z386" si="117">((R297)/($D297-$D296))/$R$192*100</f>
        <v>2.6785284464077641</v>
      </c>
      <c r="S386" s="52">
        <f t="shared" si="117"/>
        <v>2.3310494707300773</v>
      </c>
      <c r="T386" s="52">
        <f t="shared" si="117"/>
        <v>3.8387633002570052</v>
      </c>
      <c r="U386" s="52">
        <f t="shared" si="117"/>
        <v>3.7489810529854117</v>
      </c>
      <c r="V386" s="52">
        <f t="shared" si="117"/>
        <v>17.196694805802647</v>
      </c>
      <c r="W386" s="52">
        <f t="shared" si="117"/>
        <v>5.1029670666710114</v>
      </c>
      <c r="X386" s="52">
        <f t="shared" si="117"/>
        <v>0.3591629306552403</v>
      </c>
      <c r="Y386" s="52">
        <f t="shared" si="117"/>
        <v>0.81824763723372995</v>
      </c>
      <c r="Z386" s="52">
        <f t="shared" si="117"/>
        <v>0.7757428458947605</v>
      </c>
      <c r="AA386" s="96"/>
      <c r="AB386" s="96"/>
      <c r="AC386" s="52">
        <f>((AC297)/($D297-$D296))/$R$192*100</f>
        <v>7.6917059482080745</v>
      </c>
      <c r="AD386" s="52">
        <f t="shared" ref="AD386:AL386" si="118">((AD297)/($D297-$D296))/$R$192*100</f>
        <v>7.7063962181365238</v>
      </c>
      <c r="AE386" s="52">
        <f t="shared" si="118"/>
        <v>3.4850970408240096</v>
      </c>
      <c r="AF386" s="52">
        <f t="shared" si="118"/>
        <v>4.2409844734324293</v>
      </c>
      <c r="AG386" s="52">
        <f t="shared" si="118"/>
        <v>4.8211913265520003</v>
      </c>
      <c r="AH386" s="52">
        <f t="shared" si="118"/>
        <v>22.984533137117655</v>
      </c>
      <c r="AI386" s="52">
        <f t="shared" si="118"/>
        <v>5.9725939921266349</v>
      </c>
      <c r="AJ386" s="52">
        <f t="shared" si="118"/>
        <v>0.58472117637046173</v>
      </c>
      <c r="AK386" s="52">
        <f t="shared" si="118"/>
        <v>1.066961076936469</v>
      </c>
      <c r="AL386" s="52">
        <f t="shared" si="118"/>
        <v>0.80088005587025446</v>
      </c>
      <c r="AO386" s="52">
        <f t="shared" ref="AO386:AX424" si="119">E386-Q386</f>
        <v>0.19170148107828044</v>
      </c>
      <c r="AP386" s="52">
        <f t="shared" si="113"/>
        <v>2.5139338858643869</v>
      </c>
      <c r="AQ386" s="52">
        <f t="shared" si="113"/>
        <v>0.57702378504697371</v>
      </c>
      <c r="AR386" s="52">
        <f t="shared" si="113"/>
        <v>0.20111058658771874</v>
      </c>
      <c r="AS386" s="52">
        <f t="shared" si="113"/>
        <v>0.53610513678329452</v>
      </c>
      <c r="AT386" s="52">
        <f t="shared" si="113"/>
        <v>2.8939191656574259</v>
      </c>
      <c r="AU386" s="52">
        <f t="shared" si="113"/>
        <v>0.43481346272780375</v>
      </c>
      <c r="AV386" s="52">
        <f t="shared" si="113"/>
        <v>0.11277912285760994</v>
      </c>
      <c r="AW386" s="52">
        <f t="shared" si="113"/>
        <v>0.12435671985137031</v>
      </c>
      <c r="AX386" s="52">
        <f t="shared" si="113"/>
        <v>1.2568604987747811E-2</v>
      </c>
      <c r="BA386" s="52">
        <f t="shared" ref="BA386:BA449" si="120">AC386-E386</f>
        <v>0.191701481078284</v>
      </c>
      <c r="BB386" s="52">
        <f t="shared" si="114"/>
        <v>2.5139338858643727</v>
      </c>
      <c r="BC386" s="52">
        <f t="shared" si="114"/>
        <v>0.57702378504695861</v>
      </c>
      <c r="BD386" s="52">
        <f t="shared" si="114"/>
        <v>0.20111058658770542</v>
      </c>
      <c r="BE386" s="52">
        <f t="shared" si="114"/>
        <v>0.53610513678329408</v>
      </c>
      <c r="BF386" s="52">
        <f t="shared" si="114"/>
        <v>2.8939191656575822</v>
      </c>
      <c r="BG386" s="52">
        <f t="shared" si="114"/>
        <v>0.43481346272781973</v>
      </c>
      <c r="BH386" s="52">
        <f t="shared" si="114"/>
        <v>0.11277912285761149</v>
      </c>
      <c r="BI386" s="52">
        <f t="shared" si="114"/>
        <v>0.12435671985136876</v>
      </c>
      <c r="BJ386" s="52">
        <f t="shared" si="114"/>
        <v>1.2568604987746146E-2</v>
      </c>
      <c r="BK386" s="44"/>
    </row>
    <row r="387" spans="4:63">
      <c r="D387" s="42">
        <f t="shared" si="115"/>
        <v>7.4999999999999997E-2</v>
      </c>
      <c r="E387" s="52">
        <f t="shared" ref="E387:N450" si="121">((E298)/($D298-$D297))/$R$192*100</f>
        <v>14.17179231273786</v>
      </c>
      <c r="F387" s="52">
        <f t="shared" si="121"/>
        <v>9.839916022237654</v>
      </c>
      <c r="G387" s="52">
        <f t="shared" si="121"/>
        <v>5.4629510248936333</v>
      </c>
      <c r="H387" s="52">
        <f t="shared" si="121"/>
        <v>7.6828909575905016</v>
      </c>
      <c r="I387" s="52">
        <f t="shared" si="121"/>
        <v>8.1344687536440983</v>
      </c>
      <c r="J387" s="52">
        <f t="shared" si="121"/>
        <v>42.041625852490945</v>
      </c>
      <c r="K387" s="52">
        <f t="shared" si="121"/>
        <v>11.302960835196707</v>
      </c>
      <c r="L387" s="52">
        <f t="shared" si="121"/>
        <v>1.0431632667632169</v>
      </c>
      <c r="M387" s="52">
        <f t="shared" si="121"/>
        <v>1.8287799616027718</v>
      </c>
      <c r="N387" s="52">
        <f t="shared" si="121"/>
        <v>1.9777754825302185</v>
      </c>
      <c r="Q387" s="52">
        <f t="shared" ref="Q387:Z402" si="122">((Q298)/($D298-$D297))/$R$192*100</f>
        <v>13.103881353823621</v>
      </c>
      <c r="R387" s="52">
        <f t="shared" si="122"/>
        <v>4.6204418607968432</v>
      </c>
      <c r="S387" s="52">
        <f t="shared" si="122"/>
        <v>4.35741764795993</v>
      </c>
      <c r="T387" s="52">
        <f t="shared" si="122"/>
        <v>6.995796496453492</v>
      </c>
      <c r="U387" s="52">
        <f t="shared" si="122"/>
        <v>7.0830006573868491</v>
      </c>
      <c r="V387" s="52">
        <f t="shared" si="122"/>
        <v>34.195365331784153</v>
      </c>
      <c r="W387" s="52">
        <f t="shared" si="122"/>
        <v>9.730800833236728</v>
      </c>
      <c r="X387" s="52">
        <f t="shared" si="122"/>
        <v>0.83250945109993557</v>
      </c>
      <c r="Y387" s="52">
        <f t="shared" si="122"/>
        <v>1.6025778750807709</v>
      </c>
      <c r="Z387" s="52">
        <f t="shared" si="122"/>
        <v>1.8549979667619361</v>
      </c>
      <c r="AA387" s="96"/>
      <c r="AB387" s="96"/>
      <c r="AC387" s="52">
        <f t="shared" ref="AC387:AL402" si="123">((AC298)/($D298-$D297))/$R$192*100</f>
        <v>15.137567665947296</v>
      </c>
      <c r="AD387" s="52">
        <f t="shared" si="123"/>
        <v>14.997203031047126</v>
      </c>
      <c r="AE387" s="52">
        <f t="shared" si="123"/>
        <v>6.5684844018273232</v>
      </c>
      <c r="AF387" s="52">
        <f t="shared" si="123"/>
        <v>8.3699854187274827</v>
      </c>
      <c r="AG387" s="52">
        <f t="shared" si="123"/>
        <v>9.188501535497732</v>
      </c>
      <c r="AH387" s="52">
        <f t="shared" si="123"/>
        <v>49.872522639044107</v>
      </c>
      <c r="AI387" s="52">
        <f t="shared" si="123"/>
        <v>12.921027310172073</v>
      </c>
      <c r="AJ387" s="52">
        <f t="shared" si="123"/>
        <v>1.2538170824265016</v>
      </c>
      <c r="AK387" s="52">
        <f t="shared" si="123"/>
        <v>2.0549855468792191</v>
      </c>
      <c r="AL387" s="52">
        <f t="shared" si="123"/>
        <v>2.0978433490007822</v>
      </c>
      <c r="AO387" s="52">
        <f>E387-Q387</f>
        <v>1.0679109589142399</v>
      </c>
      <c r="AP387" s="52">
        <f t="shared" si="113"/>
        <v>5.2194741614408109</v>
      </c>
      <c r="AQ387" s="52">
        <f t="shared" si="113"/>
        <v>1.1055333769337032</v>
      </c>
      <c r="AR387" s="52">
        <f t="shared" si="113"/>
        <v>0.68709446113700956</v>
      </c>
      <c r="AS387" s="52">
        <f t="shared" si="113"/>
        <v>1.0514680962572491</v>
      </c>
      <c r="AT387" s="52">
        <f t="shared" si="113"/>
        <v>7.8462605207067924</v>
      </c>
      <c r="AU387" s="52">
        <f t="shared" si="113"/>
        <v>1.5721600019599791</v>
      </c>
      <c r="AV387" s="52">
        <f t="shared" si="113"/>
        <v>0.21065381566328134</v>
      </c>
      <c r="AW387" s="52">
        <f t="shared" si="113"/>
        <v>0.22620208652200091</v>
      </c>
      <c r="AX387" s="52">
        <f t="shared" si="113"/>
        <v>0.12277751576828244</v>
      </c>
      <c r="BA387" s="52">
        <f t="shared" si="120"/>
        <v>0.96577535320943575</v>
      </c>
      <c r="BB387" s="52">
        <f t="shared" si="114"/>
        <v>5.1572870088094724</v>
      </c>
      <c r="BC387" s="52">
        <f t="shared" si="114"/>
        <v>1.1055333769336899</v>
      </c>
      <c r="BD387" s="52">
        <f t="shared" si="114"/>
        <v>0.68709446113698114</v>
      </c>
      <c r="BE387" s="52">
        <f t="shared" si="114"/>
        <v>1.0540327818536337</v>
      </c>
      <c r="BF387" s="52">
        <f t="shared" si="114"/>
        <v>7.8308967865531613</v>
      </c>
      <c r="BG387" s="52">
        <f t="shared" si="114"/>
        <v>1.6180664749753664</v>
      </c>
      <c r="BH387" s="52">
        <f t="shared" si="114"/>
        <v>0.21065381566328467</v>
      </c>
      <c r="BI387" s="52">
        <f t="shared" si="114"/>
        <v>0.2262055852764473</v>
      </c>
      <c r="BJ387" s="52">
        <f t="shared" si="114"/>
        <v>0.12006786647056367</v>
      </c>
      <c r="BK387" s="44"/>
    </row>
    <row r="388" spans="4:63">
      <c r="D388" s="42">
        <f t="shared" si="115"/>
        <v>0.1</v>
      </c>
      <c r="E388" s="52">
        <f t="shared" si="121"/>
        <v>12.780170104986578</v>
      </c>
      <c r="F388" s="52">
        <f t="shared" si="121"/>
        <v>8.9232192969552866</v>
      </c>
      <c r="G388" s="52">
        <f t="shared" si="121"/>
        <v>4.8637790520589403</v>
      </c>
      <c r="H388" s="52">
        <f t="shared" si="121"/>
        <v>7.0079170474301486</v>
      </c>
      <c r="I388" s="52">
        <f t="shared" si="121"/>
        <v>7.3926408135326582</v>
      </c>
      <c r="J388" s="52">
        <f t="shared" si="121"/>
        <v>45.267549151395123</v>
      </c>
      <c r="K388" s="52">
        <f t="shared" si="121"/>
        <v>11.701498540373173</v>
      </c>
      <c r="L388" s="52">
        <f t="shared" si="121"/>
        <v>1.2154075997559513</v>
      </c>
      <c r="M388" s="52">
        <f t="shared" si="121"/>
        <v>1.7335957469912597</v>
      </c>
      <c r="N388" s="52">
        <f t="shared" si="121"/>
        <v>2.6892605798506457</v>
      </c>
      <c r="Q388" s="52">
        <f t="shared" si="122"/>
        <v>10.521881692898768</v>
      </c>
      <c r="R388" s="52">
        <f t="shared" si="122"/>
        <v>3.3551482361126665</v>
      </c>
      <c r="S388" s="52">
        <f t="shared" si="122"/>
        <v>3.8394286547041516</v>
      </c>
      <c r="T388" s="52">
        <f t="shared" si="122"/>
        <v>5.8306507954841091</v>
      </c>
      <c r="U388" s="52">
        <f t="shared" si="122"/>
        <v>6.3758806689385299</v>
      </c>
      <c r="V388" s="52">
        <f t="shared" si="122"/>
        <v>33.890261910538641</v>
      </c>
      <c r="W388" s="52">
        <f t="shared" si="122"/>
        <v>8.9308053347442193</v>
      </c>
      <c r="X388" s="52">
        <f t="shared" si="122"/>
        <v>1.0302388035764731</v>
      </c>
      <c r="Y388" s="52">
        <f t="shared" si="122"/>
        <v>1.5459309010791349</v>
      </c>
      <c r="Z388" s="52">
        <f t="shared" si="122"/>
        <v>2.3942106455493422</v>
      </c>
      <c r="AA388" s="96"/>
      <c r="AB388" s="96"/>
      <c r="AC388" s="52">
        <f t="shared" si="123"/>
        <v>14.715454213410073</v>
      </c>
      <c r="AD388" s="52">
        <f t="shared" si="123"/>
        <v>14.294623213231278</v>
      </c>
      <c r="AE388" s="52">
        <f t="shared" si="123"/>
        <v>5.8881294494137446</v>
      </c>
      <c r="AF388" s="52">
        <f t="shared" si="123"/>
        <v>8.1851832993761864</v>
      </c>
      <c r="AG388" s="52">
        <f t="shared" si="123"/>
        <v>8.417511787640791</v>
      </c>
      <c r="AH388" s="52">
        <f t="shared" si="123"/>
        <v>56.596248515205453</v>
      </c>
      <c r="AI388" s="52">
        <f t="shared" si="123"/>
        <v>14.617371169452891</v>
      </c>
      <c r="AJ388" s="52">
        <f t="shared" si="123"/>
        <v>1.400576395935432</v>
      </c>
      <c r="AK388" s="52">
        <f t="shared" si="123"/>
        <v>1.9211945974641436</v>
      </c>
      <c r="AL388" s="52">
        <f t="shared" si="123"/>
        <v>2.9757412362929165</v>
      </c>
      <c r="AO388" s="52">
        <f t="shared" si="119"/>
        <v>2.2582884120878095</v>
      </c>
      <c r="AP388" s="52">
        <f t="shared" si="113"/>
        <v>5.5680710608426196</v>
      </c>
      <c r="AQ388" s="52">
        <f t="shared" si="113"/>
        <v>1.0243503973547887</v>
      </c>
      <c r="AR388" s="52">
        <f t="shared" si="113"/>
        <v>1.1772662519460395</v>
      </c>
      <c r="AS388" s="52">
        <f t="shared" si="113"/>
        <v>1.0167601445941283</v>
      </c>
      <c r="AT388" s="52">
        <f t="shared" si="113"/>
        <v>11.377287240856482</v>
      </c>
      <c r="AU388" s="52">
        <f t="shared" si="113"/>
        <v>2.7706932056289535</v>
      </c>
      <c r="AV388" s="52">
        <f t="shared" si="113"/>
        <v>0.18516879617947812</v>
      </c>
      <c r="AW388" s="52">
        <f t="shared" si="113"/>
        <v>0.18766484591212484</v>
      </c>
      <c r="AX388" s="52">
        <f t="shared" si="113"/>
        <v>0.29504993430130355</v>
      </c>
      <c r="BA388" s="52">
        <f t="shared" si="120"/>
        <v>1.9352841084234953</v>
      </c>
      <c r="BB388" s="52">
        <f t="shared" si="114"/>
        <v>5.371403916275991</v>
      </c>
      <c r="BC388" s="52">
        <f t="shared" si="114"/>
        <v>1.0243503973548043</v>
      </c>
      <c r="BD388" s="52">
        <f t="shared" si="114"/>
        <v>1.1772662519460377</v>
      </c>
      <c r="BE388" s="52">
        <f t="shared" si="114"/>
        <v>1.0248709741081328</v>
      </c>
      <c r="BF388" s="52">
        <f t="shared" si="114"/>
        <v>11.32869936381033</v>
      </c>
      <c r="BG388" s="52">
        <f t="shared" si="114"/>
        <v>2.9158726290797183</v>
      </c>
      <c r="BH388" s="52">
        <f t="shared" si="114"/>
        <v>0.18516879617948079</v>
      </c>
      <c r="BI388" s="52">
        <f t="shared" si="114"/>
        <v>0.18759885047288383</v>
      </c>
      <c r="BJ388" s="52">
        <f t="shared" si="114"/>
        <v>0.28648065644227083</v>
      </c>
      <c r="BK388" s="44"/>
    </row>
    <row r="389" spans="4:63">
      <c r="D389" s="42">
        <f t="shared" si="115"/>
        <v>0.125</v>
      </c>
      <c r="E389" s="52">
        <f t="shared" si="121"/>
        <v>11.776807770070057</v>
      </c>
      <c r="F389" s="52">
        <f t="shared" si="121"/>
        <v>8.2660714408945939</v>
      </c>
      <c r="G389" s="52">
        <f t="shared" si="121"/>
        <v>4.4311882467754495</v>
      </c>
      <c r="H389" s="52">
        <f t="shared" si="121"/>
        <v>6.5314001356721132</v>
      </c>
      <c r="I389" s="52">
        <f t="shared" si="121"/>
        <v>6.8686988865883469</v>
      </c>
      <c r="J389" s="52">
        <f t="shared" si="121"/>
        <v>48.010137768142485</v>
      </c>
      <c r="K389" s="52">
        <f t="shared" si="121"/>
        <v>12.076792367636308</v>
      </c>
      <c r="L389" s="52">
        <f t="shared" si="121"/>
        <v>1.3541236161711621</v>
      </c>
      <c r="M389" s="52">
        <f t="shared" si="121"/>
        <v>1.6708639371504166</v>
      </c>
      <c r="N389" s="52">
        <f t="shared" si="121"/>
        <v>3.2739456680437158</v>
      </c>
      <c r="Q389" s="52">
        <f t="shared" si="122"/>
        <v>8.6006834305540796</v>
      </c>
      <c r="R389" s="52">
        <f t="shared" si="122"/>
        <v>2.4075723691781405</v>
      </c>
      <c r="S389" s="52">
        <f t="shared" si="122"/>
        <v>3.4637962773969506</v>
      </c>
      <c r="T389" s="52">
        <f t="shared" si="122"/>
        <v>4.9715237485380577</v>
      </c>
      <c r="U389" s="52">
        <f t="shared" si="122"/>
        <v>5.8713253352672883</v>
      </c>
      <c r="V389" s="52">
        <f t="shared" si="122"/>
        <v>33.847046948403509</v>
      </c>
      <c r="W389" s="52">
        <f t="shared" si="122"/>
        <v>8.3828803766350379</v>
      </c>
      <c r="X389" s="52">
        <f t="shared" si="122"/>
        <v>1.1873715669788452</v>
      </c>
      <c r="Y389" s="52">
        <f t="shared" si="122"/>
        <v>1.5115558969205016</v>
      </c>
      <c r="Z389" s="52">
        <f t="shared" si="122"/>
        <v>2.839626795228225</v>
      </c>
      <c r="AA389" s="96"/>
      <c r="AB389" s="96"/>
      <c r="AC389" s="52">
        <f t="shared" si="123"/>
        <v>14.454695011395325</v>
      </c>
      <c r="AD389" s="52">
        <f t="shared" si="123"/>
        <v>13.821209639995025</v>
      </c>
      <c r="AE389" s="52">
        <f t="shared" si="123"/>
        <v>5.3985802161539773</v>
      </c>
      <c r="AF389" s="52">
        <f t="shared" si="123"/>
        <v>8.0912765228061829</v>
      </c>
      <c r="AG389" s="52">
        <f t="shared" si="123"/>
        <v>7.8785834667568109</v>
      </c>
      <c r="AH389" s="52">
        <f t="shared" si="123"/>
        <v>62.098281342311779</v>
      </c>
      <c r="AI389" s="52">
        <f t="shared" si="123"/>
        <v>15.994644949634445</v>
      </c>
      <c r="AJ389" s="52">
        <f t="shared" si="123"/>
        <v>1.5208756653634796</v>
      </c>
      <c r="AK389" s="52">
        <f t="shared" si="123"/>
        <v>1.8299765027891335</v>
      </c>
      <c r="AL389" s="52">
        <f t="shared" si="123"/>
        <v>3.6950463512387044</v>
      </c>
      <c r="AO389" s="52">
        <f t="shared" si="119"/>
        <v>3.1761243395159777</v>
      </c>
      <c r="AP389" s="52">
        <f t="shared" si="113"/>
        <v>5.8584990717164533</v>
      </c>
      <c r="AQ389" s="52">
        <f t="shared" si="113"/>
        <v>0.96739196937849892</v>
      </c>
      <c r="AR389" s="52">
        <f t="shared" si="113"/>
        <v>1.5598763871340555</v>
      </c>
      <c r="AS389" s="52">
        <f t="shared" si="113"/>
        <v>0.99737355132105865</v>
      </c>
      <c r="AT389" s="52">
        <f t="shared" si="113"/>
        <v>14.163090819738976</v>
      </c>
      <c r="AU389" s="52">
        <f t="shared" si="113"/>
        <v>3.6939119910012703</v>
      </c>
      <c r="AV389" s="52">
        <f t="shared" si="113"/>
        <v>0.1667520491923169</v>
      </c>
      <c r="AW389" s="52">
        <f t="shared" si="113"/>
        <v>0.15930804022991496</v>
      </c>
      <c r="AX389" s="52">
        <f t="shared" si="113"/>
        <v>0.43431887281549075</v>
      </c>
      <c r="BA389" s="52">
        <f t="shared" si="120"/>
        <v>2.6778872413252675</v>
      </c>
      <c r="BB389" s="52">
        <f t="shared" si="114"/>
        <v>5.5551381991004316</v>
      </c>
      <c r="BC389" s="52">
        <f t="shared" si="114"/>
        <v>0.96739196937852778</v>
      </c>
      <c r="BD389" s="52">
        <f t="shared" si="114"/>
        <v>1.5598763871340697</v>
      </c>
      <c r="BE389" s="52">
        <f t="shared" si="114"/>
        <v>1.0098845801684639</v>
      </c>
      <c r="BF389" s="52">
        <f t="shared" si="114"/>
        <v>14.088143574169294</v>
      </c>
      <c r="BG389" s="52">
        <f t="shared" si="114"/>
        <v>3.9178525819981367</v>
      </c>
      <c r="BH389" s="52">
        <f t="shared" si="114"/>
        <v>0.16675204919231756</v>
      </c>
      <c r="BI389" s="52">
        <f t="shared" si="114"/>
        <v>0.1591125656387169</v>
      </c>
      <c r="BJ389" s="52">
        <f t="shared" si="114"/>
        <v>0.42110068319498861</v>
      </c>
      <c r="BK389" s="44"/>
    </row>
    <row r="390" spans="4:63">
      <c r="D390" s="42">
        <f t="shared" si="115"/>
        <v>0.25</v>
      </c>
      <c r="E390" s="52">
        <f t="shared" si="121"/>
        <v>9.7132662552220772</v>
      </c>
      <c r="F390" s="52">
        <f t="shared" si="121"/>
        <v>6.9749032597101994</v>
      </c>
      <c r="G390" s="52">
        <f t="shared" si="121"/>
        <v>3.8128188607007911</v>
      </c>
      <c r="H390" s="52">
        <f t="shared" si="121"/>
        <v>5.9851696630966753</v>
      </c>
      <c r="I390" s="52">
        <f t="shared" si="121"/>
        <v>6.3326957396299175</v>
      </c>
      <c r="J390" s="52">
        <f t="shared" si="121"/>
        <v>50.606459098996091</v>
      </c>
      <c r="K390" s="52">
        <f t="shared" si="121"/>
        <v>12.438114167523015</v>
      </c>
      <c r="L390" s="52">
        <f t="shared" si="121"/>
        <v>1.4421144309314828</v>
      </c>
      <c r="M390" s="52">
        <f t="shared" si="121"/>
        <v>1.5890669493217331</v>
      </c>
      <c r="N390" s="52">
        <f t="shared" si="121"/>
        <v>3.674369632907573</v>
      </c>
      <c r="Q390" s="52">
        <f t="shared" si="122"/>
        <v>6.3153770684311539</v>
      </c>
      <c r="R390" s="52">
        <f t="shared" si="122"/>
        <v>1.6388997317566885</v>
      </c>
      <c r="S390" s="52">
        <f t="shared" si="122"/>
        <v>2.9720839256263578</v>
      </c>
      <c r="T390" s="52">
        <f t="shared" si="122"/>
        <v>4.0641112540092061</v>
      </c>
      <c r="U390" s="52">
        <f t="shared" si="122"/>
        <v>5.3286134830210683</v>
      </c>
      <c r="V390" s="52">
        <f t="shared" si="122"/>
        <v>33.077306082387707</v>
      </c>
      <c r="W390" s="52">
        <f t="shared" si="122"/>
        <v>7.888530572222761</v>
      </c>
      <c r="X390" s="52">
        <f t="shared" si="122"/>
        <v>1.2923456065922752</v>
      </c>
      <c r="Y390" s="52">
        <f t="shared" si="122"/>
        <v>1.455759816945557</v>
      </c>
      <c r="Z390" s="52">
        <f t="shared" si="122"/>
        <v>3.126272319719166</v>
      </c>
      <c r="AA390" s="96"/>
      <c r="AB390" s="96"/>
      <c r="AC390" s="52">
        <f t="shared" si="123"/>
        <v>13.782372282163507</v>
      </c>
      <c r="AD390" s="52">
        <f t="shared" si="123"/>
        <v>12.719326752332707</v>
      </c>
      <c r="AE390" s="52">
        <f t="shared" si="123"/>
        <v>4.6535537957752373</v>
      </c>
      <c r="AF390" s="52">
        <f t="shared" si="123"/>
        <v>7.9050301858044829</v>
      </c>
      <c r="AG390" s="52">
        <f t="shared" si="123"/>
        <v>7.3213844549166467</v>
      </c>
      <c r="AH390" s="52">
        <f t="shared" si="123"/>
        <v>68.260049970251103</v>
      </c>
      <c r="AI390" s="52">
        <f t="shared" si="123"/>
        <v>16.689596240595687</v>
      </c>
      <c r="AJ390" s="52">
        <f t="shared" si="123"/>
        <v>1.5918832552706923</v>
      </c>
      <c r="AK390" s="52">
        <f t="shared" si="123"/>
        <v>1.722781912254528</v>
      </c>
      <c r="AL390" s="52">
        <f t="shared" si="123"/>
        <v>4.2452960389033141</v>
      </c>
      <c r="AO390" s="52">
        <f t="shared" si="119"/>
        <v>3.3978891867909233</v>
      </c>
      <c r="AP390" s="52">
        <f t="shared" si="113"/>
        <v>5.336003527953511</v>
      </c>
      <c r="AQ390" s="52">
        <f t="shared" si="113"/>
        <v>0.84073493507443331</v>
      </c>
      <c r="AR390" s="52">
        <f t="shared" si="113"/>
        <v>1.9210584090874692</v>
      </c>
      <c r="AS390" s="52">
        <f t="shared" si="113"/>
        <v>1.0040822566088492</v>
      </c>
      <c r="AT390" s="52">
        <f t="shared" si="113"/>
        <v>17.529153016608383</v>
      </c>
      <c r="AU390" s="52">
        <f t="shared" si="113"/>
        <v>4.5495835953002537</v>
      </c>
      <c r="AV390" s="52">
        <f t="shared" si="113"/>
        <v>0.14976882433920768</v>
      </c>
      <c r="AW390" s="52">
        <f t="shared" si="113"/>
        <v>0.13330713237617609</v>
      </c>
      <c r="AX390" s="52">
        <f t="shared" si="113"/>
        <v>0.54809731318840704</v>
      </c>
      <c r="BA390" s="52">
        <f t="shared" si="120"/>
        <v>4.0691060269414301</v>
      </c>
      <c r="BB390" s="52">
        <f t="shared" si="114"/>
        <v>5.7444234926225075</v>
      </c>
      <c r="BC390" s="52">
        <f t="shared" si="114"/>
        <v>0.84073493507444619</v>
      </c>
      <c r="BD390" s="52">
        <f t="shared" si="114"/>
        <v>1.9198605227078076</v>
      </c>
      <c r="BE390" s="52">
        <f t="shared" si="114"/>
        <v>0.98868871528672919</v>
      </c>
      <c r="BF390" s="52">
        <f t="shared" si="114"/>
        <v>17.653590871255012</v>
      </c>
      <c r="BG390" s="52">
        <f t="shared" si="114"/>
        <v>4.2514820730726726</v>
      </c>
      <c r="BH390" s="52">
        <f t="shared" si="114"/>
        <v>0.14976882433920946</v>
      </c>
      <c r="BI390" s="52">
        <f t="shared" si="114"/>
        <v>0.13371496293279495</v>
      </c>
      <c r="BJ390" s="52">
        <f t="shared" si="114"/>
        <v>0.57092640599574107</v>
      </c>
      <c r="BK390" s="44"/>
    </row>
    <row r="391" spans="4:63">
      <c r="D391" s="42">
        <f t="shared" si="115"/>
        <v>0.375</v>
      </c>
      <c r="E391" s="52">
        <f t="shared" si="121"/>
        <v>6.9668842385637157</v>
      </c>
      <c r="F391" s="52">
        <f t="shared" si="121"/>
        <v>5.2910803665544934</v>
      </c>
      <c r="G391" s="52">
        <f t="shared" si="121"/>
        <v>3.1489511605031044</v>
      </c>
      <c r="H391" s="52">
        <f t="shared" si="121"/>
        <v>5.5170560871270444</v>
      </c>
      <c r="I391" s="52">
        <f t="shared" si="121"/>
        <v>5.9569479367579659</v>
      </c>
      <c r="J391" s="52">
        <f t="shared" si="121"/>
        <v>52.380606459793967</v>
      </c>
      <c r="K391" s="52">
        <f t="shared" si="121"/>
        <v>12.728387476465453</v>
      </c>
      <c r="L391" s="52">
        <f t="shared" si="121"/>
        <v>1.4534734004059757</v>
      </c>
      <c r="M391" s="52">
        <f t="shared" si="121"/>
        <v>1.5133988749145477</v>
      </c>
      <c r="N391" s="52">
        <f t="shared" si="121"/>
        <v>3.7604601281509185</v>
      </c>
      <c r="Q391" s="52">
        <f t="shared" si="122"/>
        <v>4.1972507864628517</v>
      </c>
      <c r="R391" s="52">
        <f t="shared" si="122"/>
        <v>1.2838622776769664</v>
      </c>
      <c r="S391" s="52">
        <f t="shared" si="122"/>
        <v>2.4823658478381745</v>
      </c>
      <c r="T391" s="52">
        <f t="shared" si="122"/>
        <v>3.3465282260042541</v>
      </c>
      <c r="U391" s="52">
        <f t="shared" si="122"/>
        <v>4.8962696792787357</v>
      </c>
      <c r="V391" s="52">
        <f t="shared" si="122"/>
        <v>31.665258640003564</v>
      </c>
      <c r="W391" s="52">
        <f t="shared" si="122"/>
        <v>7.9233035680001453</v>
      </c>
      <c r="X391" s="52">
        <f t="shared" si="122"/>
        <v>1.3143794752295697</v>
      </c>
      <c r="Y391" s="52">
        <f t="shared" si="122"/>
        <v>1.3974516282614975</v>
      </c>
      <c r="Z391" s="52">
        <f t="shared" si="122"/>
        <v>3.1533299032165556</v>
      </c>
      <c r="AA391" s="96"/>
      <c r="AB391" s="96"/>
      <c r="AC391" s="52">
        <f t="shared" si="123"/>
        <v>12.284068056660278</v>
      </c>
      <c r="AD391" s="52">
        <f t="shared" si="123"/>
        <v>10.847829722423787</v>
      </c>
      <c r="AE391" s="52">
        <f t="shared" si="123"/>
        <v>3.8155364731680184</v>
      </c>
      <c r="AF391" s="52">
        <f t="shared" si="123"/>
        <v>7.6803284769616091</v>
      </c>
      <c r="AG391" s="52">
        <f t="shared" si="123"/>
        <v>6.9625054918543148</v>
      </c>
      <c r="AH391" s="52">
        <f t="shared" si="123"/>
        <v>73.621325439969638</v>
      </c>
      <c r="AI391" s="52">
        <f t="shared" si="123"/>
        <v>16.410163848380872</v>
      </c>
      <c r="AJ391" s="52">
        <f t="shared" si="123"/>
        <v>1.5925673255823818</v>
      </c>
      <c r="AK391" s="52">
        <f t="shared" si="123"/>
        <v>1.6307797410607883</v>
      </c>
      <c r="AL391" s="52">
        <f t="shared" si="123"/>
        <v>4.4679015492965277</v>
      </c>
      <c r="AO391" s="52">
        <f t="shared" si="119"/>
        <v>2.7696334521008641</v>
      </c>
      <c r="AP391" s="52">
        <f t="shared" si="113"/>
        <v>4.0072180888775275</v>
      </c>
      <c r="AQ391" s="52">
        <f t="shared" si="113"/>
        <v>0.66658531266492993</v>
      </c>
      <c r="AR391" s="52">
        <f t="shared" si="113"/>
        <v>2.1705278611227903</v>
      </c>
      <c r="AS391" s="52">
        <f t="shared" si="113"/>
        <v>1.0606782574792302</v>
      </c>
      <c r="AT391" s="52">
        <f t="shared" si="113"/>
        <v>20.715347819790402</v>
      </c>
      <c r="AU391" s="52">
        <f t="shared" si="113"/>
        <v>4.8050839084653081</v>
      </c>
      <c r="AV391" s="52">
        <f t="shared" si="113"/>
        <v>0.13909392517640606</v>
      </c>
      <c r="AW391" s="52">
        <f t="shared" si="113"/>
        <v>0.11594724665305023</v>
      </c>
      <c r="AX391" s="52">
        <f t="shared" si="113"/>
        <v>0.60713022493436286</v>
      </c>
      <c r="BA391" s="52">
        <f t="shared" si="120"/>
        <v>5.317183818096562</v>
      </c>
      <c r="BB391" s="52">
        <f t="shared" si="114"/>
        <v>5.556749355869294</v>
      </c>
      <c r="BC391" s="52">
        <f t="shared" si="114"/>
        <v>0.66658531266491394</v>
      </c>
      <c r="BD391" s="52">
        <f t="shared" si="114"/>
        <v>2.1632723898345647</v>
      </c>
      <c r="BE391" s="52">
        <f t="shared" si="114"/>
        <v>1.0055575550963489</v>
      </c>
      <c r="BF391" s="52">
        <f t="shared" si="114"/>
        <v>21.240718980175672</v>
      </c>
      <c r="BG391" s="52">
        <f t="shared" si="114"/>
        <v>3.6817763719154186</v>
      </c>
      <c r="BH391" s="52">
        <f t="shared" si="114"/>
        <v>0.13909392517640606</v>
      </c>
      <c r="BI391" s="52">
        <f t="shared" si="114"/>
        <v>0.11738086614624055</v>
      </c>
      <c r="BJ391" s="52">
        <f t="shared" si="114"/>
        <v>0.70744142114560926</v>
      </c>
      <c r="BK391" s="44"/>
    </row>
    <row r="392" spans="4:63">
      <c r="D392" s="42">
        <f t="shared" si="115"/>
        <v>0.5</v>
      </c>
      <c r="E392" s="52">
        <f t="shared" si="121"/>
        <v>4.9904155895645923</v>
      </c>
      <c r="F392" s="52">
        <f t="shared" si="121"/>
        <v>4.1000161961024482</v>
      </c>
      <c r="G392" s="52">
        <f t="shared" si="121"/>
        <v>2.7488076152624235</v>
      </c>
      <c r="H392" s="52">
        <f t="shared" si="121"/>
        <v>5.3252143275460284</v>
      </c>
      <c r="I392" s="52">
        <f t="shared" si="121"/>
        <v>5.8955760841157714</v>
      </c>
      <c r="J392" s="52">
        <f t="shared" si="121"/>
        <v>53.460286238352495</v>
      </c>
      <c r="K392" s="52">
        <f t="shared" si="121"/>
        <v>13.00986642787241</v>
      </c>
      <c r="L392" s="52">
        <f t="shared" si="121"/>
        <v>1.4390686287598671</v>
      </c>
      <c r="M392" s="52">
        <f t="shared" si="121"/>
        <v>1.4898417774170729</v>
      </c>
      <c r="N392" s="52">
        <f t="shared" si="121"/>
        <v>3.7044801053995364</v>
      </c>
      <c r="Q392" s="52">
        <f t="shared" si="122"/>
        <v>2.9914937285193854</v>
      </c>
      <c r="R392" s="52">
        <f t="shared" si="122"/>
        <v>1.2882883168581181</v>
      </c>
      <c r="S392" s="52">
        <f t="shared" si="122"/>
        <v>2.2083813749846262</v>
      </c>
      <c r="T392" s="52">
        <f t="shared" si="122"/>
        <v>3.031611277358619</v>
      </c>
      <c r="U392" s="52">
        <f t="shared" si="122"/>
        <v>4.7338804667909855</v>
      </c>
      <c r="V392" s="52">
        <f t="shared" si="122"/>
        <v>30.665760102476959</v>
      </c>
      <c r="W392" s="52">
        <f t="shared" si="122"/>
        <v>8.7871601597405391</v>
      </c>
      <c r="X392" s="52">
        <f t="shared" si="122"/>
        <v>1.3022215627607492</v>
      </c>
      <c r="Y392" s="52">
        <f t="shared" si="122"/>
        <v>1.3808869944258888</v>
      </c>
      <c r="Z392" s="52">
        <f t="shared" si="122"/>
        <v>3.071953902804001</v>
      </c>
      <c r="AA392" s="96"/>
      <c r="AB392" s="96"/>
      <c r="AC392" s="52">
        <f t="shared" si="123"/>
        <v>10.198632361040763</v>
      </c>
      <c r="AD392" s="52">
        <f t="shared" si="123"/>
        <v>8.8617765393273995</v>
      </c>
      <c r="AE392" s="52">
        <f t="shared" si="123"/>
        <v>3.2892338555402008</v>
      </c>
      <c r="AF392" s="52">
        <f t="shared" si="123"/>
        <v>7.6005585143278624</v>
      </c>
      <c r="AG392" s="52">
        <f t="shared" si="123"/>
        <v>6.9989554920561998</v>
      </c>
      <c r="AH392" s="52">
        <f t="shared" si="123"/>
        <v>77.095315531118999</v>
      </c>
      <c r="AI392" s="52">
        <f t="shared" si="123"/>
        <v>15.844787751951802</v>
      </c>
      <c r="AJ392" s="52">
        <f t="shared" si="123"/>
        <v>1.575915694758983</v>
      </c>
      <c r="AK392" s="52">
        <f t="shared" si="123"/>
        <v>1.6006025728837709</v>
      </c>
      <c r="AL392" s="52">
        <f t="shared" si="123"/>
        <v>4.5126268314926534</v>
      </c>
      <c r="AO392" s="52">
        <f t="shared" si="119"/>
        <v>1.9989218610452069</v>
      </c>
      <c r="AP392" s="52">
        <f t="shared" si="113"/>
        <v>2.8117278792443301</v>
      </c>
      <c r="AQ392" s="52">
        <f t="shared" si="113"/>
        <v>0.54042624027779729</v>
      </c>
      <c r="AR392" s="52">
        <f t="shared" si="113"/>
        <v>2.2936030501874094</v>
      </c>
      <c r="AS392" s="52">
        <f t="shared" si="113"/>
        <v>1.1616956173247859</v>
      </c>
      <c r="AT392" s="52">
        <f t="shared" si="113"/>
        <v>22.794526135875536</v>
      </c>
      <c r="AU392" s="52">
        <f t="shared" si="113"/>
        <v>4.222706268131871</v>
      </c>
      <c r="AV392" s="52">
        <f t="shared" si="113"/>
        <v>0.13684706599911789</v>
      </c>
      <c r="AW392" s="52">
        <f t="shared" si="113"/>
        <v>0.10895478299118411</v>
      </c>
      <c r="AX392" s="52">
        <f t="shared" si="113"/>
        <v>0.63252620259553538</v>
      </c>
      <c r="BA392" s="52">
        <f t="shared" si="120"/>
        <v>5.2082167714761711</v>
      </c>
      <c r="BB392" s="52">
        <f t="shared" si="114"/>
        <v>4.7617603432249513</v>
      </c>
      <c r="BC392" s="52">
        <f t="shared" si="114"/>
        <v>0.5404262402777773</v>
      </c>
      <c r="BD392" s="52">
        <f t="shared" si="114"/>
        <v>2.275344186781834</v>
      </c>
      <c r="BE392" s="52">
        <f t="shared" si="114"/>
        <v>1.1033794079404284</v>
      </c>
      <c r="BF392" s="52">
        <f t="shared" si="114"/>
        <v>23.635029292766504</v>
      </c>
      <c r="BG392" s="52">
        <f t="shared" si="114"/>
        <v>2.8349213240793922</v>
      </c>
      <c r="BH392" s="52">
        <f t="shared" si="114"/>
        <v>0.13684706599911589</v>
      </c>
      <c r="BI392" s="52">
        <f t="shared" si="114"/>
        <v>0.11076079546669804</v>
      </c>
      <c r="BJ392" s="52">
        <f t="shared" si="114"/>
        <v>0.808146726093117</v>
      </c>
      <c r="BK392" s="44"/>
    </row>
    <row r="393" spans="4:63">
      <c r="D393" s="42">
        <f t="shared" si="115"/>
        <v>0.625</v>
      </c>
      <c r="E393" s="52">
        <f t="shared" si="121"/>
        <v>3.4990835899874577</v>
      </c>
      <c r="F393" s="52">
        <f t="shared" si="121"/>
        <v>3.2063981304369373</v>
      </c>
      <c r="G393" s="52">
        <f t="shared" si="121"/>
        <v>2.4597070805912375</v>
      </c>
      <c r="H393" s="52">
        <f t="shared" si="121"/>
        <v>5.2121612349577831</v>
      </c>
      <c r="I393" s="52">
        <f t="shared" si="121"/>
        <v>5.9188148600983386</v>
      </c>
      <c r="J393" s="52">
        <f t="shared" si="121"/>
        <v>54.501225391962571</v>
      </c>
      <c r="K393" s="52">
        <f t="shared" si="121"/>
        <v>13.301903749526103</v>
      </c>
      <c r="L393" s="52">
        <f t="shared" si="121"/>
        <v>1.4362614860102076</v>
      </c>
      <c r="M393" s="52">
        <f t="shared" si="121"/>
        <v>1.4856720886375825</v>
      </c>
      <c r="N393" s="52">
        <f t="shared" si="121"/>
        <v>3.6879626517613091</v>
      </c>
      <c r="Q393" s="52">
        <f t="shared" si="122"/>
        <v>2.0811504454309864</v>
      </c>
      <c r="R393" s="52">
        <f t="shared" si="122"/>
        <v>1.3156228181531309</v>
      </c>
      <c r="S393" s="52">
        <f t="shared" si="122"/>
        <v>2.0138085046955316</v>
      </c>
      <c r="T393" s="52">
        <f t="shared" si="122"/>
        <v>2.8120711759406891</v>
      </c>
      <c r="U393" s="52">
        <f t="shared" si="122"/>
        <v>4.6390499407930523</v>
      </c>
      <c r="V393" s="52">
        <f t="shared" si="122"/>
        <v>29.937807795005117</v>
      </c>
      <c r="W393" s="52">
        <f t="shared" si="122"/>
        <v>10.013832817757418</v>
      </c>
      <c r="X393" s="52">
        <f t="shared" si="122"/>
        <v>1.3003575480309564</v>
      </c>
      <c r="Y393" s="52">
        <f t="shared" si="122"/>
        <v>1.3828978648954176</v>
      </c>
      <c r="Z393" s="52">
        <f t="shared" si="122"/>
        <v>3.0199098894114629</v>
      </c>
      <c r="AA393" s="96"/>
      <c r="AB393" s="96"/>
      <c r="AC393" s="52">
        <f t="shared" si="123"/>
        <v>7.7628667431431708</v>
      </c>
      <c r="AD393" s="52">
        <f t="shared" si="123"/>
        <v>6.8234792618122002</v>
      </c>
      <c r="AE393" s="52">
        <f t="shared" si="123"/>
        <v>2.9056056564869435</v>
      </c>
      <c r="AF393" s="52">
        <f t="shared" si="123"/>
        <v>7.5828874657843386</v>
      </c>
      <c r="AG393" s="52">
        <f t="shared" si="123"/>
        <v>7.1629350700249868</v>
      </c>
      <c r="AH393" s="52">
        <f t="shared" si="123"/>
        <v>80.068054274293615</v>
      </c>
      <c r="AI393" s="52">
        <f t="shared" si="123"/>
        <v>15.398804239014504</v>
      </c>
      <c r="AJ393" s="52">
        <f t="shared" si="123"/>
        <v>1.5721654239894578</v>
      </c>
      <c r="AK393" s="52">
        <f t="shared" si="123"/>
        <v>1.5900477983018624</v>
      </c>
      <c r="AL393" s="52">
        <f t="shared" si="123"/>
        <v>4.5989432022054011</v>
      </c>
      <c r="AO393" s="52">
        <f t="shared" si="119"/>
        <v>1.4179331445564713</v>
      </c>
      <c r="AP393" s="52">
        <f t="shared" si="113"/>
        <v>1.8907753122838065</v>
      </c>
      <c r="AQ393" s="52">
        <f t="shared" si="113"/>
        <v>0.44589857589570592</v>
      </c>
      <c r="AR393" s="52">
        <f t="shared" si="113"/>
        <v>2.4000900590170939</v>
      </c>
      <c r="AS393" s="52">
        <f t="shared" si="113"/>
        <v>1.2797649193052862</v>
      </c>
      <c r="AT393" s="52">
        <f t="shared" si="113"/>
        <v>24.563417596957454</v>
      </c>
      <c r="AU393" s="52">
        <f t="shared" si="113"/>
        <v>3.2880709317686847</v>
      </c>
      <c r="AV393" s="52">
        <f t="shared" si="113"/>
        <v>0.13590393797925127</v>
      </c>
      <c r="AW393" s="52">
        <f t="shared" si="113"/>
        <v>0.10277422374216494</v>
      </c>
      <c r="AX393" s="52">
        <f t="shared" si="113"/>
        <v>0.66805276234984623</v>
      </c>
      <c r="BA393" s="52">
        <f t="shared" si="120"/>
        <v>4.2637831531557131</v>
      </c>
      <c r="BB393" s="52">
        <f t="shared" si="114"/>
        <v>3.6170811313752629</v>
      </c>
      <c r="BC393" s="52">
        <f t="shared" si="114"/>
        <v>0.44589857589570592</v>
      </c>
      <c r="BD393" s="52">
        <f t="shared" si="114"/>
        <v>2.3707262308265555</v>
      </c>
      <c r="BE393" s="52">
        <f t="shared" si="114"/>
        <v>1.2441202099266482</v>
      </c>
      <c r="BF393" s="52">
        <f t="shared" si="114"/>
        <v>25.566828882331045</v>
      </c>
      <c r="BG393" s="52">
        <f t="shared" si="114"/>
        <v>2.0969004894884016</v>
      </c>
      <c r="BH393" s="52">
        <f t="shared" si="114"/>
        <v>0.13590393797925016</v>
      </c>
      <c r="BI393" s="52">
        <f t="shared" si="114"/>
        <v>0.10437570966427989</v>
      </c>
      <c r="BJ393" s="52">
        <f t="shared" si="114"/>
        <v>0.91098055044409199</v>
      </c>
      <c r="BK393" s="44"/>
    </row>
    <row r="394" spans="4:63">
      <c r="D394" s="42">
        <f t="shared" si="115"/>
        <v>0.75</v>
      </c>
      <c r="E394" s="52">
        <f t="shared" si="121"/>
        <v>2.4099527478673721</v>
      </c>
      <c r="F394" s="52">
        <f t="shared" si="121"/>
        <v>2.5578769492946045</v>
      </c>
      <c r="G394" s="52">
        <f t="shared" si="121"/>
        <v>2.2513741548466424</v>
      </c>
      <c r="H394" s="52">
        <f t="shared" si="121"/>
        <v>5.140548326720058</v>
      </c>
      <c r="I394" s="52">
        <f t="shared" si="121"/>
        <v>5.9795318745629205</v>
      </c>
      <c r="J394" s="52">
        <f t="shared" si="121"/>
        <v>55.499951168203985</v>
      </c>
      <c r="K394" s="52">
        <f t="shared" si="121"/>
        <v>13.554240544120011</v>
      </c>
      <c r="L394" s="52">
        <f t="shared" si="121"/>
        <v>1.4382682388388095</v>
      </c>
      <c r="M394" s="52">
        <f t="shared" si="121"/>
        <v>1.4907863253306379</v>
      </c>
      <c r="N394" s="52">
        <f t="shared" si="121"/>
        <v>3.6928172329895195</v>
      </c>
      <c r="Q394" s="52">
        <f t="shared" si="122"/>
        <v>1.416357679554751</v>
      </c>
      <c r="R394" s="52">
        <f t="shared" si="122"/>
        <v>1.3515614573123682</v>
      </c>
      <c r="S394" s="52">
        <f t="shared" si="122"/>
        <v>1.8733880143228188</v>
      </c>
      <c r="T394" s="52">
        <f t="shared" si="122"/>
        <v>2.6540983967502791</v>
      </c>
      <c r="U394" s="52">
        <f t="shared" si="122"/>
        <v>4.5800596270114351</v>
      </c>
      <c r="V394" s="52">
        <f t="shared" si="122"/>
        <v>29.388990523387342</v>
      </c>
      <c r="W394" s="52">
        <f t="shared" si="122"/>
        <v>11.318564532372124</v>
      </c>
      <c r="X394" s="52">
        <f t="shared" si="122"/>
        <v>1.3026723720876026</v>
      </c>
      <c r="Y394" s="52">
        <f t="shared" si="122"/>
        <v>1.3933053963824593</v>
      </c>
      <c r="Z394" s="52">
        <f t="shared" si="122"/>
        <v>2.9817583591007617</v>
      </c>
      <c r="AA394" s="96"/>
      <c r="AB394" s="96"/>
      <c r="AC394" s="52">
        <f t="shared" si="123"/>
        <v>5.3347340828120888</v>
      </c>
      <c r="AD394" s="52">
        <f t="shared" si="123"/>
        <v>4.9322176623978944</v>
      </c>
      <c r="AE394" s="52">
        <f t="shared" si="123"/>
        <v>2.6293602953704731</v>
      </c>
      <c r="AF394" s="52">
        <f t="shared" si="123"/>
        <v>7.5913872790816646</v>
      </c>
      <c r="AG394" s="52">
        <f t="shared" si="123"/>
        <v>7.3739470669738312</v>
      </c>
      <c r="AH394" s="52">
        <f t="shared" si="123"/>
        <v>82.599135164164906</v>
      </c>
      <c r="AI394" s="52">
        <f t="shared" si="123"/>
        <v>15.028565956814102</v>
      </c>
      <c r="AJ394" s="52">
        <f t="shared" si="123"/>
        <v>1.5738641055900164</v>
      </c>
      <c r="AK394" s="52">
        <f t="shared" si="123"/>
        <v>1.589354018377293</v>
      </c>
      <c r="AL394" s="52">
        <f t="shared" si="123"/>
        <v>4.7074105847484331</v>
      </c>
      <c r="AO394" s="52">
        <f t="shared" si="119"/>
        <v>0.99359506831262112</v>
      </c>
      <c r="AP394" s="52">
        <f t="shared" si="113"/>
        <v>1.2063154919822363</v>
      </c>
      <c r="AQ394" s="52">
        <f t="shared" si="113"/>
        <v>0.37798614052382362</v>
      </c>
      <c r="AR394" s="52">
        <f t="shared" si="113"/>
        <v>2.4864499299697789</v>
      </c>
      <c r="AS394" s="52">
        <f t="shared" si="113"/>
        <v>1.3994722475514854</v>
      </c>
      <c r="AT394" s="52">
        <f t="shared" si="113"/>
        <v>26.110960644816643</v>
      </c>
      <c r="AU394" s="52">
        <f t="shared" si="113"/>
        <v>2.2356760117478878</v>
      </c>
      <c r="AV394" s="52">
        <f t="shared" si="113"/>
        <v>0.13559586675120694</v>
      </c>
      <c r="AW394" s="52">
        <f t="shared" si="113"/>
        <v>9.7480928948178613E-2</v>
      </c>
      <c r="AX394" s="52">
        <f t="shared" si="113"/>
        <v>0.71105887388875777</v>
      </c>
      <c r="BA394" s="52">
        <f t="shared" si="120"/>
        <v>2.9247813349447167</v>
      </c>
      <c r="BB394" s="52">
        <f t="shared" si="114"/>
        <v>2.3743407131032899</v>
      </c>
      <c r="BC394" s="52">
        <f t="shared" si="114"/>
        <v>0.37798614052383073</v>
      </c>
      <c r="BD394" s="52">
        <f t="shared" si="114"/>
        <v>2.4508389523616065</v>
      </c>
      <c r="BE394" s="52">
        <f t="shared" si="114"/>
        <v>1.3944151924109107</v>
      </c>
      <c r="BF394" s="52">
        <f t="shared" si="114"/>
        <v>27.099183995960921</v>
      </c>
      <c r="BG394" s="52">
        <f t="shared" si="114"/>
        <v>1.4743254126940908</v>
      </c>
      <c r="BH394" s="52">
        <f t="shared" si="114"/>
        <v>0.13559586675120694</v>
      </c>
      <c r="BI394" s="52">
        <f t="shared" si="114"/>
        <v>9.8567693046655025E-2</v>
      </c>
      <c r="BJ394" s="52">
        <f t="shared" si="114"/>
        <v>1.0145933517589136</v>
      </c>
      <c r="BK394" s="44"/>
    </row>
    <row r="395" spans="4:63">
      <c r="D395" s="42">
        <f t="shared" si="115"/>
        <v>0.875</v>
      </c>
      <c r="E395" s="52">
        <f t="shared" si="121"/>
        <v>1.6816295740258558</v>
      </c>
      <c r="F395" s="52">
        <f t="shared" si="121"/>
        <v>2.1286956075850783</v>
      </c>
      <c r="G395" s="52">
        <f t="shared" si="121"/>
        <v>2.1046847649305143</v>
      </c>
      <c r="H395" s="52">
        <f t="shared" si="121"/>
        <v>5.0844690210308752</v>
      </c>
      <c r="I395" s="52">
        <f t="shared" si="121"/>
        <v>6.0414946166727201</v>
      </c>
      <c r="J395" s="52">
        <f t="shared" si="121"/>
        <v>56.508440115508165</v>
      </c>
      <c r="K395" s="52">
        <f t="shared" si="121"/>
        <v>13.731137440861504</v>
      </c>
      <c r="L395" s="52">
        <f t="shared" si="121"/>
        <v>1.4406926383848835</v>
      </c>
      <c r="M395" s="52">
        <f t="shared" si="121"/>
        <v>1.4978603637593562</v>
      </c>
      <c r="N395" s="52">
        <f t="shared" si="121"/>
        <v>3.7075339541878019</v>
      </c>
      <c r="Q395" s="52">
        <f t="shared" si="122"/>
        <v>0.97250298890337838</v>
      </c>
      <c r="R395" s="52">
        <f t="shared" si="122"/>
        <v>1.3841265310946549</v>
      </c>
      <c r="S395" s="52">
        <f t="shared" si="122"/>
        <v>1.7700644601642064</v>
      </c>
      <c r="T395" s="52">
        <f t="shared" si="122"/>
        <v>2.5341162312566801</v>
      </c>
      <c r="U395" s="52">
        <f t="shared" si="122"/>
        <v>4.5351884575499799</v>
      </c>
      <c r="V395" s="52">
        <f t="shared" si="122"/>
        <v>28.985697792280536</v>
      </c>
      <c r="W395" s="52">
        <f t="shared" si="122"/>
        <v>12.429887913157561</v>
      </c>
      <c r="X395" s="52">
        <f t="shared" si="122"/>
        <v>1.3051963751940379</v>
      </c>
      <c r="Y395" s="52">
        <f t="shared" si="122"/>
        <v>1.4044698967549709</v>
      </c>
      <c r="Z395" s="52">
        <f t="shared" si="122"/>
        <v>2.9478740387609905</v>
      </c>
      <c r="AA395" s="96"/>
      <c r="AB395" s="96"/>
      <c r="AC395" s="52">
        <f t="shared" si="123"/>
        <v>3.2971323494913696</v>
      </c>
      <c r="AD395" s="52">
        <f t="shared" si="123"/>
        <v>3.4181034586368209</v>
      </c>
      <c r="AE395" s="52">
        <f t="shared" si="123"/>
        <v>2.439305069696823</v>
      </c>
      <c r="AF395" s="52">
        <f t="shared" si="123"/>
        <v>7.6028029128317058</v>
      </c>
      <c r="AG395" s="52">
        <f t="shared" si="123"/>
        <v>7.5640959015555387</v>
      </c>
      <c r="AH395" s="52">
        <f t="shared" si="123"/>
        <v>84.794869358155211</v>
      </c>
      <c r="AI395" s="52">
        <f t="shared" si="123"/>
        <v>14.720895596070838</v>
      </c>
      <c r="AJ395" s="52">
        <f t="shared" si="123"/>
        <v>1.5761889015757302</v>
      </c>
      <c r="AK395" s="52">
        <f t="shared" si="123"/>
        <v>1.5917608888147945</v>
      </c>
      <c r="AL395" s="52">
        <f t="shared" si="123"/>
        <v>4.825072986234054</v>
      </c>
      <c r="AO395" s="52">
        <f t="shared" si="119"/>
        <v>0.70912658512247739</v>
      </c>
      <c r="AP395" s="52">
        <f t="shared" si="113"/>
        <v>0.74456907649042336</v>
      </c>
      <c r="AQ395" s="52">
        <f t="shared" si="113"/>
        <v>0.33462030476630789</v>
      </c>
      <c r="AR395" s="52">
        <f t="shared" si="113"/>
        <v>2.5503527897741951</v>
      </c>
      <c r="AS395" s="52">
        <f t="shared" si="113"/>
        <v>1.5063061591227402</v>
      </c>
      <c r="AT395" s="52">
        <f t="shared" si="113"/>
        <v>27.522742323227629</v>
      </c>
      <c r="AU395" s="52">
        <f t="shared" si="113"/>
        <v>1.3012495277039431</v>
      </c>
      <c r="AV395" s="52">
        <f t="shared" si="113"/>
        <v>0.13549626319084562</v>
      </c>
      <c r="AW395" s="52">
        <f t="shared" si="113"/>
        <v>9.3390467004385247E-2</v>
      </c>
      <c r="AX395" s="52">
        <f t="shared" si="113"/>
        <v>0.75965991542681133</v>
      </c>
      <c r="BA395" s="52">
        <f t="shared" si="120"/>
        <v>1.6155027754655138</v>
      </c>
      <c r="BB395" s="52">
        <f t="shared" si="114"/>
        <v>1.2894078510517426</v>
      </c>
      <c r="BC395" s="52">
        <f t="shared" si="114"/>
        <v>0.33462030476630877</v>
      </c>
      <c r="BD395" s="52">
        <f t="shared" si="114"/>
        <v>2.5183338918008307</v>
      </c>
      <c r="BE395" s="52">
        <f t="shared" si="114"/>
        <v>1.5226012848828185</v>
      </c>
      <c r="BF395" s="52">
        <f t="shared" si="114"/>
        <v>28.286429242647046</v>
      </c>
      <c r="BG395" s="52">
        <f t="shared" si="114"/>
        <v>0.98975815520933352</v>
      </c>
      <c r="BH395" s="52">
        <f t="shared" si="114"/>
        <v>0.13549626319084673</v>
      </c>
      <c r="BI395" s="52">
        <f t="shared" si="114"/>
        <v>9.3900525055438333E-2</v>
      </c>
      <c r="BJ395" s="52">
        <f t="shared" si="114"/>
        <v>1.1175390320462522</v>
      </c>
      <c r="BK395" s="44"/>
    </row>
    <row r="396" spans="4:63">
      <c r="D396" s="42">
        <f t="shared" si="115"/>
        <v>1</v>
      </c>
      <c r="E396" s="52">
        <f t="shared" si="121"/>
        <v>1.2948605165443505</v>
      </c>
      <c r="F396" s="52">
        <f t="shared" si="121"/>
        <v>1.9083913368699037</v>
      </c>
      <c r="G396" s="52">
        <f t="shared" si="121"/>
        <v>2.0081128932781533</v>
      </c>
      <c r="H396" s="52">
        <f t="shared" si="121"/>
        <v>5.0288333442632549</v>
      </c>
      <c r="I396" s="52">
        <f t="shared" si="121"/>
        <v>6.0795544927056966</v>
      </c>
      <c r="J396" s="52">
        <f t="shared" si="121"/>
        <v>57.666888127942663</v>
      </c>
      <c r="K396" s="52">
        <f t="shared" si="121"/>
        <v>13.818248231761249</v>
      </c>
      <c r="L396" s="52">
        <f t="shared" si="121"/>
        <v>1.4418090670564359</v>
      </c>
      <c r="M396" s="52">
        <f t="shared" si="121"/>
        <v>1.5024114683623977</v>
      </c>
      <c r="N396" s="52">
        <f t="shared" si="121"/>
        <v>3.7276248337683664</v>
      </c>
      <c r="Q396" s="52">
        <f t="shared" si="122"/>
        <v>0.73838533788752003</v>
      </c>
      <c r="R396" s="52">
        <f t="shared" si="122"/>
        <v>1.4036727730845289</v>
      </c>
      <c r="S396" s="52">
        <f t="shared" si="122"/>
        <v>1.6925715693358441</v>
      </c>
      <c r="T396" s="52">
        <f t="shared" si="122"/>
        <v>2.4360870826908423</v>
      </c>
      <c r="U396" s="52">
        <f t="shared" si="122"/>
        <v>4.4922751472179563</v>
      </c>
      <c r="V396" s="52">
        <f t="shared" si="122"/>
        <v>28.755389032520679</v>
      </c>
      <c r="W396" s="52">
        <f t="shared" si="122"/>
        <v>13.088057069313136</v>
      </c>
      <c r="X396" s="52">
        <f t="shared" si="122"/>
        <v>1.3063707077649676</v>
      </c>
      <c r="Y396" s="52">
        <f t="shared" si="122"/>
        <v>1.4113563628534049</v>
      </c>
      <c r="Z396" s="52">
        <f t="shared" si="122"/>
        <v>2.9146433396174833</v>
      </c>
      <c r="AA396" s="96"/>
      <c r="AB396" s="96"/>
      <c r="AC396" s="52">
        <f t="shared" si="123"/>
        <v>2.0620458426943937</v>
      </c>
      <c r="AD396" s="52">
        <f t="shared" si="123"/>
        <v>2.5384272308484355</v>
      </c>
      <c r="AE396" s="52">
        <f t="shared" si="123"/>
        <v>2.3236542172204615</v>
      </c>
      <c r="AF396" s="52">
        <f t="shared" si="123"/>
        <v>7.6080091357769639</v>
      </c>
      <c r="AG396" s="52">
        <f t="shared" si="123"/>
        <v>7.6780952429688227</v>
      </c>
      <c r="AH396" s="52">
        <f t="shared" si="123"/>
        <v>86.875969123183566</v>
      </c>
      <c r="AI396" s="52">
        <f t="shared" si="123"/>
        <v>14.49437474877989</v>
      </c>
      <c r="AJ396" s="52">
        <f t="shared" si="123"/>
        <v>1.5772474263479057</v>
      </c>
      <c r="AK396" s="52">
        <f t="shared" si="123"/>
        <v>1.5935851498096298</v>
      </c>
      <c r="AL396" s="52">
        <f t="shared" si="123"/>
        <v>4.9468503332546643</v>
      </c>
      <c r="AO396" s="52">
        <f t="shared" si="119"/>
        <v>0.55647517865683049</v>
      </c>
      <c r="AP396" s="52">
        <f t="shared" si="113"/>
        <v>0.50471856378537483</v>
      </c>
      <c r="AQ396" s="52">
        <f t="shared" si="113"/>
        <v>0.31554132394230927</v>
      </c>
      <c r="AR396" s="52">
        <f t="shared" si="113"/>
        <v>2.5927462615724126</v>
      </c>
      <c r="AS396" s="52">
        <f t="shared" si="113"/>
        <v>1.5872793454877403</v>
      </c>
      <c r="AT396" s="52">
        <f t="shared" si="113"/>
        <v>28.911499095421984</v>
      </c>
      <c r="AU396" s="52">
        <f t="shared" si="113"/>
        <v>0.73019116244811322</v>
      </c>
      <c r="AV396" s="52">
        <f t="shared" si="113"/>
        <v>0.1354383592914683</v>
      </c>
      <c r="AW396" s="52">
        <f t="shared" si="113"/>
        <v>9.1055105508992762E-2</v>
      </c>
      <c r="AX396" s="52">
        <f t="shared" si="113"/>
        <v>0.81298149415088306</v>
      </c>
      <c r="BA396" s="52">
        <f t="shared" si="120"/>
        <v>0.7671853261500432</v>
      </c>
      <c r="BB396" s="52">
        <f t="shared" si="114"/>
        <v>0.63003589397853177</v>
      </c>
      <c r="BC396" s="52">
        <f t="shared" si="114"/>
        <v>0.31554132394230816</v>
      </c>
      <c r="BD396" s="52">
        <f t="shared" si="114"/>
        <v>2.579175791513709</v>
      </c>
      <c r="BE396" s="52">
        <f t="shared" si="114"/>
        <v>1.5985407502631261</v>
      </c>
      <c r="BF396" s="52">
        <f t="shared" si="114"/>
        <v>29.209080995240903</v>
      </c>
      <c r="BG396" s="52">
        <f t="shared" si="114"/>
        <v>0.67612651701864124</v>
      </c>
      <c r="BH396" s="52">
        <f t="shared" si="114"/>
        <v>0.13543835929146986</v>
      </c>
      <c r="BI396" s="52">
        <f t="shared" si="114"/>
        <v>9.1173681447232147E-2</v>
      </c>
      <c r="BJ396" s="52">
        <f t="shared" si="114"/>
        <v>1.2192254994862979</v>
      </c>
      <c r="BK396" s="44"/>
    </row>
    <row r="397" spans="4:63">
      <c r="D397" s="42">
        <f t="shared" si="115"/>
        <v>1.125</v>
      </c>
      <c r="E397" s="52">
        <f t="shared" si="121"/>
        <v>1.1573647775790497</v>
      </c>
      <c r="F397" s="52">
        <f t="shared" si="121"/>
        <v>1.8414956559354945</v>
      </c>
      <c r="G397" s="52">
        <f t="shared" si="121"/>
        <v>1.9442283635012836</v>
      </c>
      <c r="H397" s="52">
        <f t="shared" si="121"/>
        <v>4.9643205247160367</v>
      </c>
      <c r="I397" s="52">
        <f t="shared" si="121"/>
        <v>6.0834968539063077</v>
      </c>
      <c r="J397" s="52">
        <f t="shared" si="121"/>
        <v>59.014858148476371</v>
      </c>
      <c r="K397" s="52">
        <f t="shared" si="121"/>
        <v>13.830280346520329</v>
      </c>
      <c r="L397" s="52">
        <f t="shared" si="121"/>
        <v>1.4406946700114351</v>
      </c>
      <c r="M397" s="52">
        <f t="shared" si="121"/>
        <v>1.5025308022299972</v>
      </c>
      <c r="N397" s="52">
        <f t="shared" si="121"/>
        <v>3.7500085987218474</v>
      </c>
      <c r="Q397" s="52">
        <f t="shared" si="122"/>
        <v>0.6576414267271129</v>
      </c>
      <c r="R397" s="52">
        <f t="shared" si="122"/>
        <v>1.4084486122765016</v>
      </c>
      <c r="S397" s="52">
        <f t="shared" si="122"/>
        <v>1.6294773924198203</v>
      </c>
      <c r="T397" s="52">
        <f t="shared" si="122"/>
        <v>2.3473551999358735</v>
      </c>
      <c r="U397" s="52">
        <f t="shared" si="122"/>
        <v>4.444241350193483</v>
      </c>
      <c r="V397" s="52">
        <f t="shared" si="122"/>
        <v>28.686753184304038</v>
      </c>
      <c r="W397" s="52">
        <f t="shared" si="122"/>
        <v>13.263684456902661</v>
      </c>
      <c r="X397" s="52">
        <f t="shared" si="122"/>
        <v>1.3053656687094</v>
      </c>
      <c r="Y397" s="52">
        <f t="shared" si="122"/>
        <v>1.412272320650666</v>
      </c>
      <c r="Z397" s="52">
        <f t="shared" si="122"/>
        <v>2.8797084575831144</v>
      </c>
      <c r="AA397" s="96"/>
      <c r="AB397" s="96"/>
      <c r="AC397" s="52">
        <f t="shared" si="123"/>
        <v>1.657088128430986</v>
      </c>
      <c r="AD397" s="52">
        <f t="shared" si="123"/>
        <v>2.2784526981468196</v>
      </c>
      <c r="AE397" s="52">
        <f t="shared" si="123"/>
        <v>2.2590490240582421</v>
      </c>
      <c r="AF397" s="52">
        <f t="shared" si="123"/>
        <v>7.5991066993484129</v>
      </c>
      <c r="AG397" s="52">
        <f t="shared" si="123"/>
        <v>7.7010248351067263</v>
      </c>
      <c r="AH397" s="52">
        <f t="shared" si="123"/>
        <v>88.989641213957654</v>
      </c>
      <c r="AI397" s="52">
        <f t="shared" si="123"/>
        <v>14.343504333790841</v>
      </c>
      <c r="AJ397" s="52">
        <f t="shared" si="123"/>
        <v>1.576023671313469</v>
      </c>
      <c r="AK397" s="52">
        <f t="shared" si="123"/>
        <v>1.592828571483335</v>
      </c>
      <c r="AL397" s="52">
        <f t="shared" si="123"/>
        <v>5.0690898524832191</v>
      </c>
      <c r="AO397" s="52">
        <f t="shared" si="119"/>
        <v>0.49972335085193675</v>
      </c>
      <c r="AP397" s="52">
        <f t="shared" si="113"/>
        <v>0.43304704365899283</v>
      </c>
      <c r="AQ397" s="52">
        <f t="shared" si="113"/>
        <v>0.31475097108146333</v>
      </c>
      <c r="AR397" s="52">
        <f t="shared" si="113"/>
        <v>2.6169653247801632</v>
      </c>
      <c r="AS397" s="52">
        <f t="shared" si="113"/>
        <v>1.6392555037128247</v>
      </c>
      <c r="AT397" s="52">
        <f t="shared" si="113"/>
        <v>30.328104964172333</v>
      </c>
      <c r="AU397" s="52">
        <f t="shared" si="113"/>
        <v>0.56659588961766794</v>
      </c>
      <c r="AV397" s="52">
        <f t="shared" si="113"/>
        <v>0.13532900130203518</v>
      </c>
      <c r="AW397" s="52">
        <f t="shared" si="113"/>
        <v>9.0258481579331251E-2</v>
      </c>
      <c r="AX397" s="52">
        <f t="shared" si="113"/>
        <v>0.870300141138733</v>
      </c>
      <c r="BA397" s="52">
        <f t="shared" si="120"/>
        <v>0.49972335085193631</v>
      </c>
      <c r="BB397" s="52">
        <f t="shared" si="114"/>
        <v>0.43695704221132514</v>
      </c>
      <c r="BC397" s="52">
        <f t="shared" si="114"/>
        <v>0.31482066055695856</v>
      </c>
      <c r="BD397" s="52">
        <f t="shared" si="114"/>
        <v>2.6347861746323762</v>
      </c>
      <c r="BE397" s="52">
        <f t="shared" si="114"/>
        <v>1.6175279812004186</v>
      </c>
      <c r="BF397" s="52">
        <f t="shared" si="114"/>
        <v>29.974783065481283</v>
      </c>
      <c r="BG397" s="52">
        <f t="shared" si="114"/>
        <v>0.51322398727051244</v>
      </c>
      <c r="BH397" s="52">
        <f t="shared" si="114"/>
        <v>0.13532900130203385</v>
      </c>
      <c r="BI397" s="52">
        <f t="shared" si="114"/>
        <v>9.0297769253337767E-2</v>
      </c>
      <c r="BJ397" s="52">
        <f t="shared" si="114"/>
        <v>1.3190812537613716</v>
      </c>
      <c r="BK397" s="44"/>
    </row>
    <row r="398" spans="4:63">
      <c r="D398" s="42">
        <f t="shared" si="115"/>
        <v>1.325</v>
      </c>
      <c r="E398" s="52">
        <f t="shared" si="121"/>
        <v>1.0875733803484353</v>
      </c>
      <c r="F398" s="52">
        <f t="shared" si="121"/>
        <v>1.8225077045812339</v>
      </c>
      <c r="G398" s="52">
        <f t="shared" si="121"/>
        <v>1.8766255679978743</v>
      </c>
      <c r="H398" s="52">
        <f t="shared" si="121"/>
        <v>4.8656787568524029</v>
      </c>
      <c r="I398" s="52">
        <f t="shared" si="121"/>
        <v>6.0544395018486599</v>
      </c>
      <c r="J398" s="52">
        <f t="shared" si="121"/>
        <v>60.850490952195578</v>
      </c>
      <c r="K398" s="52">
        <f t="shared" si="121"/>
        <v>13.806224133623548</v>
      </c>
      <c r="L398" s="52">
        <f t="shared" si="121"/>
        <v>1.4356718598051459</v>
      </c>
      <c r="M398" s="52">
        <f t="shared" si="121"/>
        <v>1.4986850733753232</v>
      </c>
      <c r="N398" s="52">
        <f t="shared" si="121"/>
        <v>3.7805395833855662</v>
      </c>
      <c r="Q398" s="52">
        <f t="shared" si="122"/>
        <v>0.61971136078526912</v>
      </c>
      <c r="R398" s="52">
        <f t="shared" si="122"/>
        <v>1.4073055626298399</v>
      </c>
      <c r="S398" s="52">
        <f t="shared" si="122"/>
        <v>1.5549645079803762</v>
      </c>
      <c r="T398" s="52">
        <f t="shared" si="122"/>
        <v>2.2378982018637172</v>
      </c>
      <c r="U398" s="52">
        <f t="shared" si="122"/>
        <v>4.3744946165363299</v>
      </c>
      <c r="V398" s="52">
        <f t="shared" si="122"/>
        <v>28.732639922202484</v>
      </c>
      <c r="W398" s="52">
        <f t="shared" si="122"/>
        <v>13.237315054345464</v>
      </c>
      <c r="X398" s="52">
        <f t="shared" si="122"/>
        <v>1.3005802390058945</v>
      </c>
      <c r="Y398" s="52">
        <f t="shared" si="122"/>
        <v>1.4091825303823975</v>
      </c>
      <c r="Z398" s="52">
        <f t="shared" si="122"/>
        <v>2.8298626235294808</v>
      </c>
      <c r="AA398" s="96"/>
      <c r="AB398" s="96"/>
      <c r="AC398" s="52">
        <f t="shared" si="123"/>
        <v>1.5554353999116028</v>
      </c>
      <c r="AD398" s="52">
        <f t="shared" si="123"/>
        <v>2.2509641778296494</v>
      </c>
      <c r="AE398" s="52">
        <f t="shared" si="123"/>
        <v>2.1988078668674653</v>
      </c>
      <c r="AF398" s="52">
        <f t="shared" si="123"/>
        <v>7.5538694231938361</v>
      </c>
      <c r="AG398" s="52">
        <f t="shared" si="123"/>
        <v>7.6607692614999943</v>
      </c>
      <c r="AH398" s="52">
        <f t="shared" si="123"/>
        <v>91.753625259228698</v>
      </c>
      <c r="AI398" s="52">
        <f t="shared" si="123"/>
        <v>14.194210159812675</v>
      </c>
      <c r="AJ398" s="52">
        <f t="shared" si="123"/>
        <v>1.5707634806043969</v>
      </c>
      <c r="AK398" s="52">
        <f t="shared" si="123"/>
        <v>1.5884814665078133</v>
      </c>
      <c r="AL398" s="52">
        <f t="shared" si="123"/>
        <v>5.2258510926436017</v>
      </c>
      <c r="AO398" s="52">
        <f t="shared" si="119"/>
        <v>0.4678620195631662</v>
      </c>
      <c r="AP398" s="52">
        <f t="shared" si="113"/>
        <v>0.41520214195139404</v>
      </c>
      <c r="AQ398" s="52">
        <f t="shared" si="113"/>
        <v>0.32166106001749806</v>
      </c>
      <c r="AR398" s="52">
        <f t="shared" si="113"/>
        <v>2.6277805549886857</v>
      </c>
      <c r="AS398" s="52">
        <f t="shared" si="113"/>
        <v>1.67994488531233</v>
      </c>
      <c r="AT398" s="52">
        <f t="shared" si="113"/>
        <v>32.117851029993091</v>
      </c>
      <c r="AU398" s="52">
        <f t="shared" si="113"/>
        <v>0.56890907927808421</v>
      </c>
      <c r="AV398" s="52">
        <f t="shared" si="113"/>
        <v>0.13509162079925141</v>
      </c>
      <c r="AW398" s="52">
        <f t="shared" si="113"/>
        <v>8.9502542992925704E-2</v>
      </c>
      <c r="AX398" s="52">
        <f t="shared" si="113"/>
        <v>0.95067695985608536</v>
      </c>
      <c r="BA398" s="52">
        <f t="shared" si="120"/>
        <v>0.46786201956316753</v>
      </c>
      <c r="BB398" s="52">
        <f t="shared" si="114"/>
        <v>0.42845647324841551</v>
      </c>
      <c r="BC398" s="52">
        <f t="shared" si="114"/>
        <v>0.32218229886959104</v>
      </c>
      <c r="BD398" s="52">
        <f t="shared" si="114"/>
        <v>2.6881906663414332</v>
      </c>
      <c r="BE398" s="52">
        <f t="shared" si="114"/>
        <v>1.6063297596513344</v>
      </c>
      <c r="BF398" s="52">
        <f t="shared" si="114"/>
        <v>30.90313430703312</v>
      </c>
      <c r="BG398" s="52">
        <f t="shared" si="114"/>
        <v>0.38798602618912703</v>
      </c>
      <c r="BH398" s="52">
        <f t="shared" si="114"/>
        <v>0.13509162079925097</v>
      </c>
      <c r="BI398" s="52">
        <f t="shared" si="114"/>
        <v>8.9796393132490104E-2</v>
      </c>
      <c r="BJ398" s="52">
        <f t="shared" si="114"/>
        <v>1.4453115092580355</v>
      </c>
      <c r="BK398" s="44"/>
    </row>
    <row r="399" spans="4:63">
      <c r="D399" s="42">
        <f t="shared" si="115"/>
        <v>1.5249999999999999</v>
      </c>
      <c r="E399" s="52">
        <f t="shared" si="121"/>
        <v>1.0052669379579193</v>
      </c>
      <c r="F399" s="52">
        <f t="shared" si="121"/>
        <v>1.8019484769601901</v>
      </c>
      <c r="G399" s="52">
        <f t="shared" si="121"/>
        <v>1.7969181959769129</v>
      </c>
      <c r="H399" s="52">
        <f t="shared" si="121"/>
        <v>4.7283455646614607</v>
      </c>
      <c r="I399" s="52">
        <f t="shared" si="121"/>
        <v>5.9913003235934541</v>
      </c>
      <c r="J399" s="52">
        <f t="shared" si="121"/>
        <v>63.052816890139887</v>
      </c>
      <c r="K399" s="52">
        <f t="shared" si="121"/>
        <v>13.762913693443855</v>
      </c>
      <c r="L399" s="52">
        <f t="shared" si="121"/>
        <v>1.4251547464082255</v>
      </c>
      <c r="M399" s="52">
        <f t="shared" si="121"/>
        <v>1.4910420950436076</v>
      </c>
      <c r="N399" s="52">
        <f t="shared" si="121"/>
        <v>3.8181108462626066</v>
      </c>
      <c r="Q399" s="52">
        <f t="shared" si="122"/>
        <v>0.57511488541249589</v>
      </c>
      <c r="R399" s="52">
        <f t="shared" si="122"/>
        <v>1.405983627267271</v>
      </c>
      <c r="S399" s="52">
        <f t="shared" si="122"/>
        <v>1.4669351781651063</v>
      </c>
      <c r="T399" s="52">
        <f t="shared" si="122"/>
        <v>2.1085702459411411</v>
      </c>
      <c r="U399" s="52">
        <f t="shared" si="122"/>
        <v>4.2813700901310199</v>
      </c>
      <c r="V399" s="52">
        <f t="shared" si="122"/>
        <v>28.872264425956701</v>
      </c>
      <c r="W399" s="52">
        <f t="shared" si="122"/>
        <v>13.187914722145802</v>
      </c>
      <c r="X399" s="52">
        <f t="shared" si="122"/>
        <v>1.2904966979832602</v>
      </c>
      <c r="Y399" s="52">
        <f t="shared" si="122"/>
        <v>1.4032396371314684</v>
      </c>
      <c r="Z399" s="52">
        <f t="shared" si="122"/>
        <v>2.7622684992206241</v>
      </c>
      <c r="AA399" s="96"/>
      <c r="AB399" s="96"/>
      <c r="AC399" s="52">
        <f t="shared" si="123"/>
        <v>1.4354189905033425</v>
      </c>
      <c r="AD399" s="52">
        <f t="shared" si="123"/>
        <v>2.2210861424444301</v>
      </c>
      <c r="AE399" s="52">
        <f t="shared" si="123"/>
        <v>2.1284804694783452</v>
      </c>
      <c r="AF399" s="52">
        <f t="shared" si="123"/>
        <v>7.4537371042939888</v>
      </c>
      <c r="AG399" s="52">
        <f t="shared" si="123"/>
        <v>7.5726169035783428</v>
      </c>
      <c r="AH399" s="52">
        <f t="shared" si="123"/>
        <v>95.06979723257308</v>
      </c>
      <c r="AI399" s="52">
        <f t="shared" si="123"/>
        <v>14.021601227545863</v>
      </c>
      <c r="AJ399" s="52">
        <f t="shared" si="123"/>
        <v>1.5598127948331912</v>
      </c>
      <c r="AK399" s="52">
        <f t="shared" si="123"/>
        <v>1.5797348636126369</v>
      </c>
      <c r="AL399" s="52">
        <f t="shared" si="123"/>
        <v>5.4139375216378909</v>
      </c>
      <c r="AO399" s="52">
        <f t="shared" si="119"/>
        <v>0.43015205254542344</v>
      </c>
      <c r="AP399" s="52">
        <f t="shared" si="113"/>
        <v>0.39596484969291912</v>
      </c>
      <c r="AQ399" s="52">
        <f t="shared" si="113"/>
        <v>0.32998301781180661</v>
      </c>
      <c r="AR399" s="52">
        <f t="shared" si="113"/>
        <v>2.6197753187203197</v>
      </c>
      <c r="AS399" s="52">
        <f t="shared" si="113"/>
        <v>1.7099302334624342</v>
      </c>
      <c r="AT399" s="52">
        <f t="shared" si="113"/>
        <v>34.180552464183187</v>
      </c>
      <c r="AU399" s="52">
        <f t="shared" si="113"/>
        <v>0.57499897129805255</v>
      </c>
      <c r="AV399" s="52">
        <f t="shared" si="113"/>
        <v>0.13465804842496532</v>
      </c>
      <c r="AW399" s="52">
        <f t="shared" si="113"/>
        <v>8.7802457912139253E-2</v>
      </c>
      <c r="AX399" s="52">
        <f t="shared" si="113"/>
        <v>1.0558423470419824</v>
      </c>
      <c r="BA399" s="52">
        <f t="shared" si="120"/>
        <v>0.43015205254542321</v>
      </c>
      <c r="BB399" s="52">
        <f t="shared" si="114"/>
        <v>0.41913766548424003</v>
      </c>
      <c r="BC399" s="52">
        <f t="shared" si="114"/>
        <v>0.3315622735014323</v>
      </c>
      <c r="BD399" s="52">
        <f t="shared" si="114"/>
        <v>2.7253915396325281</v>
      </c>
      <c r="BE399" s="52">
        <f t="shared" si="114"/>
        <v>1.5813165799848887</v>
      </c>
      <c r="BF399" s="52">
        <f t="shared" si="114"/>
        <v>32.016980342433193</v>
      </c>
      <c r="BG399" s="52">
        <f t="shared" si="114"/>
        <v>0.25868753410200895</v>
      </c>
      <c r="BH399" s="52">
        <f t="shared" si="114"/>
        <v>0.13465804842496576</v>
      </c>
      <c r="BI399" s="52">
        <f t="shared" si="114"/>
        <v>8.8692768569029301E-2</v>
      </c>
      <c r="BJ399" s="52">
        <f t="shared" si="114"/>
        <v>1.5958266753752843</v>
      </c>
      <c r="BK399" s="44"/>
    </row>
    <row r="400" spans="4:63">
      <c r="D400" s="42">
        <f t="shared" si="115"/>
        <v>1.7249999999999999</v>
      </c>
      <c r="E400" s="52">
        <f t="shared" si="121"/>
        <v>0.92703213516101524</v>
      </c>
      <c r="F400" s="52">
        <f t="shared" si="121"/>
        <v>1.7842175952492627</v>
      </c>
      <c r="G400" s="52">
        <f t="shared" si="121"/>
        <v>1.721025030858115</v>
      </c>
      <c r="H400" s="52">
        <f t="shared" si="121"/>
        <v>4.5721458913174979</v>
      </c>
      <c r="I400" s="52">
        <f t="shared" si="121"/>
        <v>5.8957242328698705</v>
      </c>
      <c r="J400" s="52">
        <f t="shared" si="121"/>
        <v>65.172700767588836</v>
      </c>
      <c r="K400" s="52">
        <f t="shared" si="121"/>
        <v>13.701278901321572</v>
      </c>
      <c r="L400" s="52">
        <f t="shared" si="121"/>
        <v>1.4094093472756291</v>
      </c>
      <c r="M400" s="52">
        <f t="shared" si="121"/>
        <v>1.4797897787297285</v>
      </c>
      <c r="N400" s="52">
        <f t="shared" si="121"/>
        <v>3.8548339976799184</v>
      </c>
      <c r="Q400" s="52">
        <f t="shared" si="122"/>
        <v>0.53287338779385707</v>
      </c>
      <c r="R400" s="52">
        <f t="shared" si="122"/>
        <v>1.4044423999529947</v>
      </c>
      <c r="S400" s="52">
        <f t="shared" si="122"/>
        <v>1.3830129059242131</v>
      </c>
      <c r="T400" s="52">
        <f t="shared" si="122"/>
        <v>1.9852666764648883</v>
      </c>
      <c r="U400" s="52">
        <f t="shared" si="122"/>
        <v>4.1791374448736764</v>
      </c>
      <c r="V400" s="52">
        <f t="shared" si="122"/>
        <v>29.102583233985293</v>
      </c>
      <c r="W400" s="52">
        <f t="shared" si="122"/>
        <v>13.11660784294142</v>
      </c>
      <c r="X400" s="52">
        <f t="shared" si="122"/>
        <v>1.275379923810382</v>
      </c>
      <c r="Y400" s="52">
        <f t="shared" si="122"/>
        <v>1.394566416749611</v>
      </c>
      <c r="Z400" s="52">
        <f t="shared" si="122"/>
        <v>2.6871255772334806</v>
      </c>
      <c r="AA400" s="96"/>
      <c r="AB400" s="96"/>
      <c r="AC400" s="52">
        <f t="shared" si="123"/>
        <v>1.3211908825281737</v>
      </c>
      <c r="AD400" s="52">
        <f t="shared" si="123"/>
        <v>2.1952478869678029</v>
      </c>
      <c r="AE400" s="52">
        <f t="shared" si="123"/>
        <v>2.062219191544989</v>
      </c>
      <c r="AF400" s="52">
        <f t="shared" si="123"/>
        <v>7.3014784531476158</v>
      </c>
      <c r="AG400" s="52">
        <f t="shared" si="123"/>
        <v>7.4389795498653379</v>
      </c>
      <c r="AH400" s="52">
        <f t="shared" si="123"/>
        <v>98.261857284641323</v>
      </c>
      <c r="AI400" s="52">
        <f t="shared" si="123"/>
        <v>13.859314519362561</v>
      </c>
      <c r="AJ400" s="52">
        <f t="shared" si="123"/>
        <v>1.5434387707408759</v>
      </c>
      <c r="AK400" s="52">
        <f t="shared" si="123"/>
        <v>1.566807023967691</v>
      </c>
      <c r="AL400" s="52">
        <f t="shared" si="123"/>
        <v>5.5949890118039995</v>
      </c>
      <c r="AO400" s="52">
        <f t="shared" si="119"/>
        <v>0.39415874736715817</v>
      </c>
      <c r="AP400" s="52">
        <f t="shared" si="113"/>
        <v>0.37977519529626802</v>
      </c>
      <c r="AQ400" s="52">
        <f t="shared" si="113"/>
        <v>0.33801212493390187</v>
      </c>
      <c r="AR400" s="52">
        <f t="shared" si="113"/>
        <v>2.5868792148526096</v>
      </c>
      <c r="AS400" s="52">
        <f t="shared" si="113"/>
        <v>1.716586787996194</v>
      </c>
      <c r="AT400" s="52">
        <f t="shared" si="113"/>
        <v>36.070117533603543</v>
      </c>
      <c r="AU400" s="52">
        <f t="shared" si="113"/>
        <v>0.58467105838015243</v>
      </c>
      <c r="AV400" s="52">
        <f t="shared" si="113"/>
        <v>0.13402942346524704</v>
      </c>
      <c r="AW400" s="52">
        <f t="shared" si="113"/>
        <v>8.5223361980117485E-2</v>
      </c>
      <c r="AX400" s="52">
        <f t="shared" si="113"/>
        <v>1.1677084204464379</v>
      </c>
      <c r="BA400" s="52">
        <f t="shared" si="120"/>
        <v>0.3941587473671585</v>
      </c>
      <c r="BB400" s="52">
        <f t="shared" si="114"/>
        <v>0.41103029171854022</v>
      </c>
      <c r="BC400" s="52">
        <f t="shared" si="114"/>
        <v>0.34119416068687403</v>
      </c>
      <c r="BD400" s="52">
        <f t="shared" si="114"/>
        <v>2.7293325618301179</v>
      </c>
      <c r="BE400" s="52">
        <f t="shared" si="114"/>
        <v>1.5432553169954675</v>
      </c>
      <c r="BF400" s="52">
        <f t="shared" si="114"/>
        <v>33.089156517052487</v>
      </c>
      <c r="BG400" s="52">
        <f t="shared" si="114"/>
        <v>0.15803561804098898</v>
      </c>
      <c r="BH400" s="52">
        <f t="shared" si="114"/>
        <v>0.13402942346524682</v>
      </c>
      <c r="BI400" s="52">
        <f t="shared" si="114"/>
        <v>8.7017245237962504E-2</v>
      </c>
      <c r="BJ400" s="52">
        <f t="shared" si="114"/>
        <v>1.7401550141240811</v>
      </c>
      <c r="BK400" s="44"/>
    </row>
    <row r="401" spans="4:63">
      <c r="D401" s="42">
        <f t="shared" si="115"/>
        <v>2</v>
      </c>
      <c r="E401" s="52">
        <f t="shared" si="121"/>
        <v>0.83953033839124258</v>
      </c>
      <c r="F401" s="52">
        <f t="shared" si="121"/>
        <v>1.7663705013126541</v>
      </c>
      <c r="G401" s="52">
        <f t="shared" si="121"/>
        <v>1.6358460866825093</v>
      </c>
      <c r="H401" s="52">
        <f t="shared" si="121"/>
        <v>4.3627031354913299</v>
      </c>
      <c r="I401" s="52">
        <f t="shared" si="121"/>
        <v>5.7403254890554454</v>
      </c>
      <c r="J401" s="52">
        <f t="shared" si="121"/>
        <v>67.56155480977479</v>
      </c>
      <c r="K401" s="52">
        <f t="shared" si="121"/>
        <v>13.602605282462818</v>
      </c>
      <c r="L401" s="52">
        <f t="shared" si="121"/>
        <v>1.3838791080578399</v>
      </c>
      <c r="M401" s="52">
        <f t="shared" si="121"/>
        <v>1.4616297634054307</v>
      </c>
      <c r="N401" s="52">
        <f t="shared" si="121"/>
        <v>3.8964475331769153</v>
      </c>
      <c r="Q401" s="52">
        <f t="shared" si="122"/>
        <v>0.48580745817403065</v>
      </c>
      <c r="R401" s="52">
        <f t="shared" si="122"/>
        <v>1.4019997239746511</v>
      </c>
      <c r="S401" s="52">
        <f t="shared" si="122"/>
        <v>1.2887783993230286</v>
      </c>
      <c r="T401" s="52">
        <f t="shared" si="122"/>
        <v>1.8468078017805609</v>
      </c>
      <c r="U401" s="52">
        <f t="shared" si="122"/>
        <v>4.0456909412233566</v>
      </c>
      <c r="V401" s="52">
        <f t="shared" si="122"/>
        <v>29.488021837509397</v>
      </c>
      <c r="W401" s="52">
        <f t="shared" si="122"/>
        <v>13.002059673577781</v>
      </c>
      <c r="X401" s="52">
        <f t="shared" si="122"/>
        <v>1.2508807871750136</v>
      </c>
      <c r="Y401" s="52">
        <f t="shared" si="122"/>
        <v>1.3805553447760577</v>
      </c>
      <c r="Z401" s="52">
        <f t="shared" si="122"/>
        <v>2.5882187678734838</v>
      </c>
      <c r="AA401" s="96"/>
      <c r="AB401" s="96"/>
      <c r="AC401" s="52">
        <f t="shared" si="123"/>
        <v>1.1932532186084532</v>
      </c>
      <c r="AD401" s="52">
        <f t="shared" si="123"/>
        <v>2.1692110772940141</v>
      </c>
      <c r="AE401" s="52">
        <f t="shared" si="123"/>
        <v>1.9886249496707464</v>
      </c>
      <c r="AF401" s="52">
        <f t="shared" si="123"/>
        <v>7.053934724776485</v>
      </c>
      <c r="AG401" s="52">
        <f t="shared" si="123"/>
        <v>7.2218575230625799</v>
      </c>
      <c r="AH401" s="52">
        <f t="shared" si="123"/>
        <v>101.85893559356303</v>
      </c>
      <c r="AI401" s="52">
        <f t="shared" si="123"/>
        <v>13.678033986820495</v>
      </c>
      <c r="AJ401" s="52">
        <f t="shared" si="123"/>
        <v>1.5168774289406672</v>
      </c>
      <c r="AK401" s="52">
        <f t="shared" si="123"/>
        <v>1.545923876324371</v>
      </c>
      <c r="AL401" s="52">
        <f t="shared" si="123"/>
        <v>5.799014697760204</v>
      </c>
      <c r="AO401" s="52">
        <f t="shared" si="119"/>
        <v>0.35372288021721193</v>
      </c>
      <c r="AP401" s="52">
        <f t="shared" si="119"/>
        <v>0.36437077733800294</v>
      </c>
      <c r="AQ401" s="52">
        <f t="shared" si="119"/>
        <v>0.34706768735948068</v>
      </c>
      <c r="AR401" s="52">
        <f t="shared" si="119"/>
        <v>2.5158953337107688</v>
      </c>
      <c r="AS401" s="52">
        <f t="shared" si="119"/>
        <v>1.6946345478320888</v>
      </c>
      <c r="AT401" s="52">
        <f t="shared" si="119"/>
        <v>38.073532972265397</v>
      </c>
      <c r="AU401" s="52">
        <f t="shared" si="119"/>
        <v>0.60054560888503694</v>
      </c>
      <c r="AV401" s="52">
        <f t="shared" si="119"/>
        <v>0.13299832088282626</v>
      </c>
      <c r="AW401" s="52">
        <f t="shared" si="119"/>
        <v>8.1074418629373035E-2</v>
      </c>
      <c r="AX401" s="52">
        <f t="shared" si="119"/>
        <v>1.3082287653034315</v>
      </c>
      <c r="BA401" s="52">
        <f t="shared" si="120"/>
        <v>0.35372288021721066</v>
      </c>
      <c r="BB401" s="52">
        <f t="shared" ref="BB401:BB464" si="124">AD401-F401</f>
        <v>0.40284057598136003</v>
      </c>
      <c r="BC401" s="52">
        <f t="shared" ref="BC401:BC464" si="125">AE401-G401</f>
        <v>0.35277886298823713</v>
      </c>
      <c r="BD401" s="52">
        <f t="shared" ref="BD401:BD464" si="126">AF401-H401</f>
        <v>2.691231589285155</v>
      </c>
      <c r="BE401" s="52">
        <f t="shared" ref="BE401:BE464" si="127">AG401-I401</f>
        <v>1.4815320340071345</v>
      </c>
      <c r="BF401" s="52">
        <f t="shared" ref="BF401:BF464" si="128">AH401-J401</f>
        <v>34.297380783788242</v>
      </c>
      <c r="BG401" s="52">
        <f t="shared" ref="BG401:BG464" si="129">AI401-K401</f>
        <v>7.5428704357676679E-2</v>
      </c>
      <c r="BH401" s="52">
        <f t="shared" ref="BH401:BH464" si="130">AJ401-L401</f>
        <v>0.13299832088282737</v>
      </c>
      <c r="BI401" s="52">
        <f t="shared" ref="BI401:BI464" si="131">AK401-M401</f>
        <v>8.4294112918940289E-2</v>
      </c>
      <c r="BJ401" s="52">
        <f t="shared" ref="BJ401:BJ464" si="132">AL401-N401</f>
        <v>1.9025671645832887</v>
      </c>
      <c r="BK401" s="44"/>
    </row>
    <row r="402" spans="4:63">
      <c r="D402" s="42">
        <f t="shared" si="115"/>
        <v>2.25</v>
      </c>
      <c r="E402" s="52">
        <f t="shared" si="121"/>
        <v>0.74832299965697502</v>
      </c>
      <c r="F402" s="52">
        <f t="shared" si="121"/>
        <v>1.7494905478538456</v>
      </c>
      <c r="G402" s="52">
        <f t="shared" si="121"/>
        <v>1.5467529472180548</v>
      </c>
      <c r="H402" s="52">
        <f t="shared" si="121"/>
        <v>4.1097047432581304</v>
      </c>
      <c r="I402" s="52">
        <f t="shared" si="121"/>
        <v>5.5296679410340488</v>
      </c>
      <c r="J402" s="52">
        <f t="shared" si="121"/>
        <v>70.063498696411074</v>
      </c>
      <c r="K402" s="52">
        <f t="shared" si="121"/>
        <v>13.469447273223345</v>
      </c>
      <c r="L402" s="52">
        <f t="shared" si="121"/>
        <v>1.3493005098746318</v>
      </c>
      <c r="M402" s="52">
        <f t="shared" si="121"/>
        <v>1.4370787946555532</v>
      </c>
      <c r="N402" s="52">
        <f t="shared" si="121"/>
        <v>3.9401105697392107</v>
      </c>
      <c r="Q402" s="52">
        <f t="shared" si="122"/>
        <v>0.43690909530225464</v>
      </c>
      <c r="R402" s="52">
        <f t="shared" si="122"/>
        <v>1.398567836026934</v>
      </c>
      <c r="S402" s="52">
        <f t="shared" si="122"/>
        <v>1.1901983427890994</v>
      </c>
      <c r="T402" s="52">
        <f t="shared" si="122"/>
        <v>1.7019626375031021</v>
      </c>
      <c r="U402" s="52">
        <f t="shared" si="122"/>
        <v>3.8871429026524358</v>
      </c>
      <c r="V402" s="52">
        <f t="shared" si="122"/>
        <v>30.019190265330565</v>
      </c>
      <c r="W402" s="52">
        <f t="shared" si="122"/>
        <v>12.847360418729254</v>
      </c>
      <c r="X402" s="52">
        <f t="shared" si="122"/>
        <v>1.2177281496604491</v>
      </c>
      <c r="Y402" s="52">
        <f t="shared" si="122"/>
        <v>1.3615533017775718</v>
      </c>
      <c r="Z402" s="52">
        <f t="shared" si="122"/>
        <v>2.4702527630426903</v>
      </c>
      <c r="AA402" s="96"/>
      <c r="AB402" s="96"/>
      <c r="AC402" s="52">
        <f t="shared" si="123"/>
        <v>1.0597369040116953</v>
      </c>
      <c r="AD402" s="52">
        <f t="shared" si="123"/>
        <v>2.1445750311884986</v>
      </c>
      <c r="AE402" s="52">
        <f t="shared" si="123"/>
        <v>1.9123210719265593</v>
      </c>
      <c r="AF402" s="52">
        <f t="shared" si="123"/>
        <v>6.7187257724482334</v>
      </c>
      <c r="AG402" s="52">
        <f t="shared" si="123"/>
        <v>6.9278879295755518</v>
      </c>
      <c r="AH402" s="52">
        <f t="shared" si="123"/>
        <v>105.626305533692</v>
      </c>
      <c r="AI402" s="52">
        <f t="shared" si="123"/>
        <v>13.488721179108637</v>
      </c>
      <c r="AJ402" s="52">
        <f t="shared" si="123"/>
        <v>1.4808728700888159</v>
      </c>
      <c r="AK402" s="52">
        <f t="shared" si="123"/>
        <v>1.5176856896229429</v>
      </c>
      <c r="AL402" s="52">
        <f t="shared" si="123"/>
        <v>6.0126999279780966</v>
      </c>
      <c r="AO402" s="52">
        <f t="shared" si="119"/>
        <v>0.31141390435472038</v>
      </c>
      <c r="AP402" s="52">
        <f t="shared" si="119"/>
        <v>0.35092271182691159</v>
      </c>
      <c r="AQ402" s="52">
        <f t="shared" si="119"/>
        <v>0.35655460442895537</v>
      </c>
      <c r="AR402" s="52">
        <f t="shared" si="119"/>
        <v>2.4077421057550286</v>
      </c>
      <c r="AS402" s="52">
        <f t="shared" si="119"/>
        <v>1.642525038381613</v>
      </c>
      <c r="AT402" s="52">
        <f t="shared" si="119"/>
        <v>40.044308431080509</v>
      </c>
      <c r="AU402" s="52">
        <f t="shared" si="119"/>
        <v>0.62208685449409096</v>
      </c>
      <c r="AV402" s="52">
        <f t="shared" si="119"/>
        <v>0.13157236021418273</v>
      </c>
      <c r="AW402" s="52">
        <f t="shared" si="119"/>
        <v>7.5525492877981382E-2</v>
      </c>
      <c r="AX402" s="52">
        <f t="shared" si="119"/>
        <v>1.4698578066965204</v>
      </c>
      <c r="BA402" s="52">
        <f t="shared" si="120"/>
        <v>0.31141390435472027</v>
      </c>
      <c r="BB402" s="52">
        <f t="shared" si="124"/>
        <v>0.39508448333465296</v>
      </c>
      <c r="BC402" s="52">
        <f t="shared" si="125"/>
        <v>0.36556812470850453</v>
      </c>
      <c r="BD402" s="52">
        <f t="shared" si="126"/>
        <v>2.609021029190103</v>
      </c>
      <c r="BE402" s="52">
        <f t="shared" si="127"/>
        <v>1.398219988541503</v>
      </c>
      <c r="BF402" s="52">
        <f t="shared" si="128"/>
        <v>35.562806837280931</v>
      </c>
      <c r="BG402" s="52">
        <f t="shared" si="129"/>
        <v>1.9273905885292208E-2</v>
      </c>
      <c r="BH402" s="52">
        <f t="shared" si="130"/>
        <v>0.13157236021418406</v>
      </c>
      <c r="BI402" s="52">
        <f t="shared" si="131"/>
        <v>8.0606894967389708E-2</v>
      </c>
      <c r="BJ402" s="52">
        <f t="shared" si="132"/>
        <v>2.0725893582388859</v>
      </c>
      <c r="BK402" s="44"/>
    </row>
    <row r="403" spans="4:63">
      <c r="D403" s="42">
        <f t="shared" si="115"/>
        <v>2.5</v>
      </c>
      <c r="E403" s="52">
        <f t="shared" si="121"/>
        <v>0.66746412832968194</v>
      </c>
      <c r="F403" s="52">
        <f t="shared" si="121"/>
        <v>1.7360909643959137</v>
      </c>
      <c r="G403" s="52">
        <f t="shared" si="121"/>
        <v>1.467471161017037</v>
      </c>
      <c r="H403" s="52">
        <f t="shared" si="121"/>
        <v>3.8490944332712926</v>
      </c>
      <c r="I403" s="52">
        <f t="shared" si="121"/>
        <v>5.2916750740605343</v>
      </c>
      <c r="J403" s="52">
        <f t="shared" si="121"/>
        <v>72.291083596850811</v>
      </c>
      <c r="K403" s="52">
        <f t="shared" si="121"/>
        <v>13.319410828185617</v>
      </c>
      <c r="L403" s="52">
        <f t="shared" si="121"/>
        <v>1.3102574902624029</v>
      </c>
      <c r="M403" s="52">
        <f t="shared" si="121"/>
        <v>1.4094010888110071</v>
      </c>
      <c r="N403" s="52">
        <f t="shared" si="121"/>
        <v>3.979013525369667</v>
      </c>
      <c r="Q403" s="52">
        <f t="shared" ref="Q403:Z418" si="133">((Q314)/($D314-$D313))/$R$192*100</f>
        <v>0.39370669412594234</v>
      </c>
      <c r="R403" s="52">
        <f t="shared" si="133"/>
        <v>1.3944521387350628</v>
      </c>
      <c r="S403" s="52">
        <f t="shared" si="133"/>
        <v>1.1024690246807882</v>
      </c>
      <c r="T403" s="52">
        <f t="shared" si="133"/>
        <v>1.5730601456477054</v>
      </c>
      <c r="U403" s="52">
        <f t="shared" si="133"/>
        <v>3.725820015511089</v>
      </c>
      <c r="V403" s="52">
        <f t="shared" si="133"/>
        <v>30.629805807300333</v>
      </c>
      <c r="W403" s="52">
        <f t="shared" si="133"/>
        <v>12.673012701471883</v>
      </c>
      <c r="X403" s="52">
        <f t="shared" si="133"/>
        <v>1.1803417306221835</v>
      </c>
      <c r="Y403" s="52">
        <f t="shared" si="133"/>
        <v>1.3400314191928027</v>
      </c>
      <c r="Z403" s="52">
        <f t="shared" si="133"/>
        <v>2.3500929167380327</v>
      </c>
      <c r="AA403" s="96"/>
      <c r="AB403" s="96"/>
      <c r="AC403" s="52">
        <f t="shared" ref="AC403:AL418" si="134">((AC314)/($D314-$D313))/$R$192*100</f>
        <v>0.94122156253342171</v>
      </c>
      <c r="AD403" s="52">
        <f t="shared" si="134"/>
        <v>2.1250149614828753</v>
      </c>
      <c r="AE403" s="52">
        <f t="shared" si="134"/>
        <v>1.84502932842431</v>
      </c>
      <c r="AF403" s="52">
        <f t="shared" si="134"/>
        <v>6.3406433634046788</v>
      </c>
      <c r="AG403" s="52">
        <f t="shared" si="134"/>
        <v>6.5963340524982899</v>
      </c>
      <c r="AH403" s="52">
        <f t="shared" si="134"/>
        <v>108.98055327921506</v>
      </c>
      <c r="AI403" s="52">
        <f t="shared" si="134"/>
        <v>13.320361260215074</v>
      </c>
      <c r="AJ403" s="52">
        <f t="shared" si="134"/>
        <v>1.4401732499026232</v>
      </c>
      <c r="AK403" s="52">
        <f t="shared" si="134"/>
        <v>1.4858492627804762</v>
      </c>
      <c r="AL403" s="52">
        <f t="shared" si="134"/>
        <v>6.2029530883245316</v>
      </c>
      <c r="AO403" s="52">
        <f t="shared" si="119"/>
        <v>0.2737574342037396</v>
      </c>
      <c r="AP403" s="52">
        <f t="shared" si="119"/>
        <v>0.34163882566085091</v>
      </c>
      <c r="AQ403" s="52">
        <f t="shared" si="119"/>
        <v>0.36500213633624878</v>
      </c>
      <c r="AR403" s="52">
        <f t="shared" si="119"/>
        <v>2.2760342876235873</v>
      </c>
      <c r="AS403" s="52">
        <f t="shared" si="119"/>
        <v>1.5658550585494453</v>
      </c>
      <c r="AT403" s="52">
        <f t="shared" si="119"/>
        <v>41.661277789550482</v>
      </c>
      <c r="AU403" s="52">
        <f t="shared" si="119"/>
        <v>0.6463981267137342</v>
      </c>
      <c r="AV403" s="52">
        <f t="shared" si="119"/>
        <v>0.1299157596402194</v>
      </c>
      <c r="AW403" s="52">
        <f t="shared" si="119"/>
        <v>6.9369669618204455E-2</v>
      </c>
      <c r="AX403" s="52">
        <f t="shared" si="119"/>
        <v>1.6289206086316343</v>
      </c>
      <c r="BA403" s="52">
        <f t="shared" si="120"/>
        <v>0.27375743420373977</v>
      </c>
      <c r="BB403" s="52">
        <f t="shared" si="124"/>
        <v>0.38892399708696157</v>
      </c>
      <c r="BC403" s="52">
        <f t="shared" si="125"/>
        <v>0.37755816740727299</v>
      </c>
      <c r="BD403" s="52">
        <f t="shared" si="126"/>
        <v>2.4915489301333862</v>
      </c>
      <c r="BE403" s="52">
        <f t="shared" si="127"/>
        <v>1.3046589784377556</v>
      </c>
      <c r="BF403" s="52">
        <f t="shared" si="128"/>
        <v>36.689469682364248</v>
      </c>
      <c r="BG403" s="52">
        <f t="shared" si="129"/>
        <v>9.5043202945710448E-4</v>
      </c>
      <c r="BH403" s="52">
        <f t="shared" si="130"/>
        <v>0.12991575964022029</v>
      </c>
      <c r="BI403" s="52">
        <f t="shared" si="131"/>
        <v>7.6448173969469124E-2</v>
      </c>
      <c r="BJ403" s="52">
        <f t="shared" si="132"/>
        <v>2.2239395629548646</v>
      </c>
      <c r="BK403" s="44"/>
    </row>
    <row r="404" spans="4:63">
      <c r="D404" s="42">
        <f t="shared" si="115"/>
        <v>2.75</v>
      </c>
      <c r="E404" s="52">
        <f t="shared" si="121"/>
        <v>0.59222433307724298</v>
      </c>
      <c r="F404" s="52">
        <f t="shared" si="121"/>
        <v>1.7247510765529168</v>
      </c>
      <c r="G404" s="52">
        <f t="shared" si="121"/>
        <v>1.3934791886273368</v>
      </c>
      <c r="H404" s="52">
        <f t="shared" si="121"/>
        <v>3.5744110643340981</v>
      </c>
      <c r="I404" s="52">
        <f t="shared" si="121"/>
        <v>5.0245067565502231</v>
      </c>
      <c r="J404" s="52">
        <f t="shared" si="121"/>
        <v>74.370342653224697</v>
      </c>
      <c r="K404" s="52">
        <f t="shared" si="121"/>
        <v>13.151336319854989</v>
      </c>
      <c r="L404" s="52">
        <f t="shared" si="121"/>
        <v>1.2664498919525837</v>
      </c>
      <c r="M404" s="52">
        <f t="shared" si="121"/>
        <v>1.3783922499753438</v>
      </c>
      <c r="N404" s="52">
        <f t="shared" si="121"/>
        <v>4.0153333261619757</v>
      </c>
      <c r="Q404" s="52">
        <f t="shared" si="133"/>
        <v>0.35361373397635315</v>
      </c>
      <c r="R404" s="52">
        <f t="shared" si="133"/>
        <v>1.3895185677204185</v>
      </c>
      <c r="S404" s="52">
        <f t="shared" si="133"/>
        <v>1.0205917652821397</v>
      </c>
      <c r="T404" s="52">
        <f t="shared" si="133"/>
        <v>1.452756079340435</v>
      </c>
      <c r="U404" s="52">
        <f t="shared" si="133"/>
        <v>3.5568502990790112</v>
      </c>
      <c r="V404" s="52">
        <f t="shared" si="133"/>
        <v>31.327669940824038</v>
      </c>
      <c r="W404" s="52">
        <f t="shared" si="133"/>
        <v>12.477694489744925</v>
      </c>
      <c r="X404" s="52">
        <f t="shared" si="133"/>
        <v>1.138451537403284</v>
      </c>
      <c r="Y404" s="52">
        <f t="shared" si="133"/>
        <v>1.3157921374301491</v>
      </c>
      <c r="Z404" s="52">
        <f t="shared" si="133"/>
        <v>2.2244793547058332</v>
      </c>
      <c r="AA404" s="96"/>
      <c r="AB404" s="96"/>
      <c r="AC404" s="52">
        <f t="shared" si="134"/>
        <v>0.83083493217813298</v>
      </c>
      <c r="AD404" s="52">
        <f t="shared" si="134"/>
        <v>2.1084605920664989</v>
      </c>
      <c r="AE404" s="52">
        <f t="shared" si="134"/>
        <v>1.7826651516014873</v>
      </c>
      <c r="AF404" s="52">
        <f t="shared" si="134"/>
        <v>5.9170127954159017</v>
      </c>
      <c r="AG404" s="52">
        <f t="shared" si="134"/>
        <v>6.224840932372576</v>
      </c>
      <c r="AH404" s="52">
        <f t="shared" si="134"/>
        <v>112.11145560749831</v>
      </c>
      <c r="AI404" s="52">
        <f t="shared" si="134"/>
        <v>13.163261775384614</v>
      </c>
      <c r="AJ404" s="52">
        <f t="shared" si="134"/>
        <v>1.3944482465018833</v>
      </c>
      <c r="AK404" s="52">
        <f t="shared" si="134"/>
        <v>1.4501807185408619</v>
      </c>
      <c r="AL404" s="52">
        <f t="shared" si="134"/>
        <v>6.3805381388553144</v>
      </c>
      <c r="AO404" s="52">
        <f t="shared" si="119"/>
        <v>0.23861059910088983</v>
      </c>
      <c r="AP404" s="52">
        <f t="shared" si="119"/>
        <v>0.33523250883249833</v>
      </c>
      <c r="AQ404" s="52">
        <f t="shared" si="119"/>
        <v>0.37288742334519709</v>
      </c>
      <c r="AR404" s="52">
        <f t="shared" si="119"/>
        <v>2.121654984993663</v>
      </c>
      <c r="AS404" s="52">
        <f t="shared" si="119"/>
        <v>1.4676564574712119</v>
      </c>
      <c r="AT404" s="52">
        <f t="shared" si="119"/>
        <v>43.042672712400659</v>
      </c>
      <c r="AU404" s="52">
        <f t="shared" si="119"/>
        <v>0.67364183011006418</v>
      </c>
      <c r="AV404" s="52">
        <f t="shared" si="119"/>
        <v>0.12799835454929975</v>
      </c>
      <c r="AW404" s="52">
        <f t="shared" si="119"/>
        <v>6.2600112545194708E-2</v>
      </c>
      <c r="AX404" s="52">
        <f t="shared" si="119"/>
        <v>1.7908539714561424</v>
      </c>
      <c r="BA404" s="52">
        <f t="shared" si="120"/>
        <v>0.23861059910089</v>
      </c>
      <c r="BB404" s="52">
        <f t="shared" si="124"/>
        <v>0.38370951551358212</v>
      </c>
      <c r="BC404" s="52">
        <f t="shared" si="125"/>
        <v>0.38918596297415053</v>
      </c>
      <c r="BD404" s="52">
        <f t="shared" si="126"/>
        <v>2.3426017310818037</v>
      </c>
      <c r="BE404" s="52">
        <f t="shared" si="127"/>
        <v>1.2003341758223529</v>
      </c>
      <c r="BF404" s="52">
        <f t="shared" si="128"/>
        <v>37.741112954273618</v>
      </c>
      <c r="BG404" s="52">
        <f t="shared" si="129"/>
        <v>1.1925455529624429E-2</v>
      </c>
      <c r="BH404" s="52">
        <f t="shared" si="130"/>
        <v>0.12799835454929953</v>
      </c>
      <c r="BI404" s="52">
        <f t="shared" si="131"/>
        <v>7.1788468565518126E-2</v>
      </c>
      <c r="BJ404" s="52">
        <f t="shared" si="132"/>
        <v>2.3652048126933387</v>
      </c>
      <c r="BK404" s="44"/>
    </row>
    <row r="405" spans="4:63">
      <c r="D405" s="42">
        <f t="shared" si="115"/>
        <v>3</v>
      </c>
      <c r="E405" s="52">
        <f t="shared" si="121"/>
        <v>0.52251286070151559</v>
      </c>
      <c r="F405" s="52">
        <f t="shared" si="121"/>
        <v>1.7150105959138289</v>
      </c>
      <c r="G405" s="52">
        <f t="shared" si="121"/>
        <v>1.3247735181385591</v>
      </c>
      <c r="H405" s="52">
        <f t="shared" si="121"/>
        <v>3.2901464661244368</v>
      </c>
      <c r="I405" s="52">
        <f t="shared" si="121"/>
        <v>4.7343534382726311</v>
      </c>
      <c r="J405" s="52">
        <f t="shared" si="121"/>
        <v>76.301135474092874</v>
      </c>
      <c r="K405" s="52">
        <f t="shared" si="121"/>
        <v>12.969212305883863</v>
      </c>
      <c r="L405" s="52">
        <f t="shared" si="121"/>
        <v>1.2188990859836955</v>
      </c>
      <c r="M405" s="52">
        <f t="shared" si="121"/>
        <v>1.3447903813946633</v>
      </c>
      <c r="N405" s="52">
        <f t="shared" si="121"/>
        <v>4.0490617996385829</v>
      </c>
      <c r="Q405" s="52">
        <f t="shared" si="133"/>
        <v>0.31653955433766479</v>
      </c>
      <c r="R405" s="52">
        <f t="shared" si="133"/>
        <v>1.3837641667041087</v>
      </c>
      <c r="S405" s="52">
        <f t="shared" si="133"/>
        <v>0.9445637764152276</v>
      </c>
      <c r="T405" s="52">
        <f t="shared" si="133"/>
        <v>1.3410464404522255</v>
      </c>
      <c r="U405" s="52">
        <f t="shared" si="133"/>
        <v>3.3823567032690613</v>
      </c>
      <c r="V405" s="52">
        <f t="shared" si="133"/>
        <v>32.100928398944575</v>
      </c>
      <c r="W405" s="52">
        <f t="shared" si="133"/>
        <v>12.266046844040469</v>
      </c>
      <c r="X405" s="52">
        <f t="shared" si="133"/>
        <v>1.0930556218302752</v>
      </c>
      <c r="Y405" s="52">
        <f t="shared" si="133"/>
        <v>1.2893657164371599</v>
      </c>
      <c r="Z405" s="52">
        <f t="shared" si="133"/>
        <v>2.0953340478778371</v>
      </c>
      <c r="AA405" s="96"/>
      <c r="AB405" s="96"/>
      <c r="AC405" s="52">
        <f t="shared" si="134"/>
        <v>0.72848616706536629</v>
      </c>
      <c r="AD405" s="52">
        <f t="shared" si="134"/>
        <v>2.0942408206828982</v>
      </c>
      <c r="AE405" s="52">
        <f t="shared" si="134"/>
        <v>1.7250528840569581</v>
      </c>
      <c r="AF405" s="52">
        <f t="shared" si="134"/>
        <v>5.4579452980893493</v>
      </c>
      <c r="AG405" s="52">
        <f t="shared" si="134"/>
        <v>5.822273169825209</v>
      </c>
      <c r="AH405" s="52">
        <f t="shared" si="134"/>
        <v>115.01880085437134</v>
      </c>
      <c r="AI405" s="52">
        <f t="shared" si="134"/>
        <v>13.017393778203584</v>
      </c>
      <c r="AJ405" s="52">
        <f t="shared" si="134"/>
        <v>1.3447425501371142</v>
      </c>
      <c r="AK405" s="52">
        <f t="shared" si="134"/>
        <v>1.4115293638613733</v>
      </c>
      <c r="AL405" s="52">
        <f t="shared" si="134"/>
        <v>6.5454430285431107</v>
      </c>
      <c r="AO405" s="52">
        <f t="shared" si="119"/>
        <v>0.20597330636385081</v>
      </c>
      <c r="AP405" s="52">
        <f t="shared" si="119"/>
        <v>0.33124642920972014</v>
      </c>
      <c r="AQ405" s="52">
        <f t="shared" si="119"/>
        <v>0.38020974172333155</v>
      </c>
      <c r="AR405" s="52">
        <f t="shared" si="119"/>
        <v>1.9491000256722113</v>
      </c>
      <c r="AS405" s="52">
        <f t="shared" si="119"/>
        <v>1.3519967350035698</v>
      </c>
      <c r="AT405" s="52">
        <f t="shared" si="119"/>
        <v>44.200207075148299</v>
      </c>
      <c r="AU405" s="52">
        <f t="shared" si="119"/>
        <v>0.70316546184339401</v>
      </c>
      <c r="AV405" s="52">
        <f t="shared" si="119"/>
        <v>0.12584346415342029</v>
      </c>
      <c r="AW405" s="52">
        <f t="shared" si="119"/>
        <v>5.5424664957503422E-2</v>
      </c>
      <c r="AX405" s="52">
        <f t="shared" si="119"/>
        <v>1.9537277517607459</v>
      </c>
      <c r="BA405" s="52">
        <f t="shared" si="120"/>
        <v>0.20597330636385069</v>
      </c>
      <c r="BB405" s="52">
        <f t="shared" si="124"/>
        <v>0.37923022476906931</v>
      </c>
      <c r="BC405" s="52">
        <f t="shared" si="125"/>
        <v>0.40027936591839897</v>
      </c>
      <c r="BD405" s="52">
        <f t="shared" si="126"/>
        <v>2.1677988319649124</v>
      </c>
      <c r="BE405" s="52">
        <f t="shared" si="127"/>
        <v>1.0879197315525779</v>
      </c>
      <c r="BF405" s="52">
        <f t="shared" si="128"/>
        <v>38.717665380278461</v>
      </c>
      <c r="BG405" s="52">
        <f t="shared" si="129"/>
        <v>4.8181472319720697E-2</v>
      </c>
      <c r="BH405" s="52">
        <f t="shared" si="130"/>
        <v>0.12584346415341874</v>
      </c>
      <c r="BI405" s="52">
        <f t="shared" si="131"/>
        <v>6.6738982466709951E-2</v>
      </c>
      <c r="BJ405" s="52">
        <f t="shared" si="132"/>
        <v>2.4963812289045277</v>
      </c>
      <c r="BK405" s="44"/>
    </row>
    <row r="406" spans="4:63">
      <c r="D406" s="42">
        <f t="shared" si="115"/>
        <v>3.25</v>
      </c>
      <c r="E406" s="52">
        <f t="shared" si="121"/>
        <v>0.45824032789793179</v>
      </c>
      <c r="F406" s="52">
        <f t="shared" si="121"/>
        <v>1.706411919091513</v>
      </c>
      <c r="G406" s="52">
        <f t="shared" si="121"/>
        <v>1.2613532080875436</v>
      </c>
      <c r="H406" s="52">
        <f t="shared" si="121"/>
        <v>3.0007993683618097</v>
      </c>
      <c r="I406" s="52">
        <f t="shared" si="121"/>
        <v>4.4274145135433489</v>
      </c>
      <c r="J406" s="52">
        <f t="shared" si="121"/>
        <v>78.083420895463021</v>
      </c>
      <c r="K406" s="52">
        <f t="shared" si="121"/>
        <v>12.777048061007923</v>
      </c>
      <c r="L406" s="52">
        <f t="shared" si="121"/>
        <v>1.1686285785633523</v>
      </c>
      <c r="M406" s="52">
        <f t="shared" si="121"/>
        <v>1.3093358257947449</v>
      </c>
      <c r="N406" s="52">
        <f t="shared" si="121"/>
        <v>4.080196608898361</v>
      </c>
      <c r="Q406" s="52">
        <f t="shared" si="133"/>
        <v>0.28239428292306273</v>
      </c>
      <c r="R406" s="52">
        <f t="shared" si="133"/>
        <v>1.377188101280816</v>
      </c>
      <c r="S406" s="52">
        <f t="shared" si="133"/>
        <v>0.87438432683683165</v>
      </c>
      <c r="T406" s="52">
        <f t="shared" si="133"/>
        <v>1.2379301824394382</v>
      </c>
      <c r="U406" s="52">
        <f t="shared" si="133"/>
        <v>3.2044684809898549</v>
      </c>
      <c r="V406" s="52">
        <f t="shared" si="133"/>
        <v>32.937770752600301</v>
      </c>
      <c r="W406" s="52">
        <f t="shared" si="133"/>
        <v>12.042730663116991</v>
      </c>
      <c r="X406" s="52">
        <f t="shared" si="133"/>
        <v>1.045153968168903</v>
      </c>
      <c r="Y406" s="52">
        <f t="shared" si="133"/>
        <v>1.2612845259666896</v>
      </c>
      <c r="Z406" s="52">
        <f t="shared" si="133"/>
        <v>1.9645830201228769</v>
      </c>
      <c r="AA406" s="96"/>
      <c r="AB406" s="96"/>
      <c r="AC406" s="52">
        <f t="shared" si="134"/>
        <v>0.63408637287279823</v>
      </c>
      <c r="AD406" s="52">
        <f t="shared" si="134"/>
        <v>2.0816878464728354</v>
      </c>
      <c r="AE406" s="52">
        <f t="shared" si="134"/>
        <v>1.6720199566901954</v>
      </c>
      <c r="AF406" s="52">
        <f t="shared" si="134"/>
        <v>4.9735631921082906</v>
      </c>
      <c r="AG406" s="52">
        <f t="shared" si="134"/>
        <v>5.3975066562765104</v>
      </c>
      <c r="AH406" s="52">
        <f t="shared" si="134"/>
        <v>117.7025269608143</v>
      </c>
      <c r="AI406" s="52">
        <f t="shared" si="134"/>
        <v>12.882749191658348</v>
      </c>
      <c r="AJ406" s="52">
        <f t="shared" si="134"/>
        <v>1.2921031889578021</v>
      </c>
      <c r="AK406" s="52">
        <f t="shared" si="134"/>
        <v>1.3707468773005034</v>
      </c>
      <c r="AL406" s="52">
        <f t="shared" si="134"/>
        <v>6.6976642245493681</v>
      </c>
      <c r="AO406" s="52">
        <f t="shared" si="119"/>
        <v>0.17584604497486905</v>
      </c>
      <c r="AP406" s="52">
        <f t="shared" si="119"/>
        <v>0.32922381781069698</v>
      </c>
      <c r="AQ406" s="52">
        <f t="shared" si="119"/>
        <v>0.38696888125071194</v>
      </c>
      <c r="AR406" s="52">
        <f t="shared" si="119"/>
        <v>1.7628691859223715</v>
      </c>
      <c r="AS406" s="52">
        <f t="shared" si="119"/>
        <v>1.222946032553494</v>
      </c>
      <c r="AT406" s="52">
        <f t="shared" si="119"/>
        <v>45.145650142862721</v>
      </c>
      <c r="AU406" s="52">
        <f t="shared" si="119"/>
        <v>0.73431739789093164</v>
      </c>
      <c r="AV406" s="52">
        <f t="shared" si="119"/>
        <v>0.12347461039444929</v>
      </c>
      <c r="AW406" s="52">
        <f t="shared" si="119"/>
        <v>4.8051299828055338E-2</v>
      </c>
      <c r="AX406" s="52">
        <f t="shared" si="119"/>
        <v>2.1156135887754841</v>
      </c>
      <c r="BA406" s="52">
        <f t="shared" si="120"/>
        <v>0.17584604497486644</v>
      </c>
      <c r="BB406" s="52">
        <f t="shared" si="124"/>
        <v>0.37527592738132243</v>
      </c>
      <c r="BC406" s="52">
        <f t="shared" si="125"/>
        <v>0.41066674860265184</v>
      </c>
      <c r="BD406" s="52">
        <f t="shared" si="126"/>
        <v>1.9727638237464808</v>
      </c>
      <c r="BE406" s="52">
        <f t="shared" si="127"/>
        <v>0.97009214273316147</v>
      </c>
      <c r="BF406" s="52">
        <f t="shared" si="128"/>
        <v>39.619106065351275</v>
      </c>
      <c r="BG406" s="52">
        <f t="shared" si="129"/>
        <v>0.10570113065042541</v>
      </c>
      <c r="BH406" s="52">
        <f t="shared" si="130"/>
        <v>0.12347461039444974</v>
      </c>
      <c r="BI406" s="52">
        <f t="shared" si="131"/>
        <v>6.1411051505758429E-2</v>
      </c>
      <c r="BJ406" s="52">
        <f t="shared" si="132"/>
        <v>2.6174676156510071</v>
      </c>
      <c r="BK406" s="44"/>
    </row>
    <row r="407" spans="4:63">
      <c r="D407" s="42">
        <f t="shared" si="115"/>
        <v>3.5</v>
      </c>
      <c r="E407" s="52">
        <f t="shared" si="121"/>
        <v>0.39931769977261944</v>
      </c>
      <c r="F407" s="52">
        <f t="shared" si="121"/>
        <v>1.6984981945029058</v>
      </c>
      <c r="G407" s="52">
        <f t="shared" si="121"/>
        <v>1.2032180059906974</v>
      </c>
      <c r="H407" s="52">
        <f t="shared" si="121"/>
        <v>2.7108703551647397</v>
      </c>
      <c r="I407" s="52">
        <f t="shared" si="121"/>
        <v>4.1098918321089224</v>
      </c>
      <c r="J407" s="52">
        <f t="shared" si="121"/>
        <v>79.717186889243891</v>
      </c>
      <c r="K407" s="52">
        <f t="shared" si="121"/>
        <v>12.578858672586248</v>
      </c>
      <c r="L407" s="52">
        <f t="shared" si="121"/>
        <v>1.1166624675913777</v>
      </c>
      <c r="M407" s="52">
        <f t="shared" si="121"/>
        <v>1.2727695506336645</v>
      </c>
      <c r="N407" s="52">
        <f t="shared" si="121"/>
        <v>4.1087370863028747</v>
      </c>
      <c r="Q407" s="52">
        <f t="shared" si="133"/>
        <v>0.25108824941254254</v>
      </c>
      <c r="R407" s="52">
        <f t="shared" si="133"/>
        <v>1.3697901361069837</v>
      </c>
      <c r="S407" s="52">
        <f t="shared" si="133"/>
        <v>0.81005322498101784</v>
      </c>
      <c r="T407" s="52">
        <f t="shared" si="133"/>
        <v>1.1434070317168665</v>
      </c>
      <c r="U407" s="52">
        <f t="shared" si="133"/>
        <v>3.0253166064671468</v>
      </c>
      <c r="V407" s="52">
        <f t="shared" si="133"/>
        <v>33.826399156328321</v>
      </c>
      <c r="W407" s="52">
        <f t="shared" si="133"/>
        <v>11.812412402143083</v>
      </c>
      <c r="X407" s="52">
        <f t="shared" si="133"/>
        <v>0.9957470955206823</v>
      </c>
      <c r="Y407" s="52">
        <f t="shared" si="133"/>
        <v>1.2320815258343405</v>
      </c>
      <c r="Z407" s="52">
        <f t="shared" si="133"/>
        <v>1.8341533959142868</v>
      </c>
      <c r="AA407" s="96"/>
      <c r="AB407" s="96"/>
      <c r="AC407" s="52">
        <f t="shared" si="134"/>
        <v>0.54754715013269495</v>
      </c>
      <c r="AD407" s="52">
        <f t="shared" si="134"/>
        <v>2.0701347912038219</v>
      </c>
      <c r="AE407" s="52">
        <f t="shared" si="134"/>
        <v>1.6233946411544433</v>
      </c>
      <c r="AF407" s="52">
        <f t="shared" si="134"/>
        <v>4.4739918164016661</v>
      </c>
      <c r="AG407" s="52">
        <f t="shared" si="134"/>
        <v>4.9594203725074397</v>
      </c>
      <c r="AH407" s="52">
        <f t="shared" si="134"/>
        <v>120.1626157939295</v>
      </c>
      <c r="AI407" s="52">
        <f t="shared" si="134"/>
        <v>12.759325760773033</v>
      </c>
      <c r="AJ407" s="52">
        <f t="shared" si="134"/>
        <v>1.237577839662074</v>
      </c>
      <c r="AK407" s="52">
        <f t="shared" si="134"/>
        <v>1.3286855982121397</v>
      </c>
      <c r="AL407" s="52">
        <f t="shared" si="134"/>
        <v>6.8372006947417852</v>
      </c>
      <c r="AO407" s="52">
        <f t="shared" si="119"/>
        <v>0.1482294503600769</v>
      </c>
      <c r="AP407" s="52">
        <f t="shared" si="119"/>
        <v>0.3287080583959221</v>
      </c>
      <c r="AQ407" s="52">
        <f t="shared" si="119"/>
        <v>0.39316478100967955</v>
      </c>
      <c r="AR407" s="52">
        <f t="shared" si="119"/>
        <v>1.5674633234478732</v>
      </c>
      <c r="AS407" s="52">
        <f t="shared" si="119"/>
        <v>1.0845752256417756</v>
      </c>
      <c r="AT407" s="52">
        <f t="shared" si="119"/>
        <v>45.89078773291557</v>
      </c>
      <c r="AU407" s="52">
        <f t="shared" si="119"/>
        <v>0.76644627044316493</v>
      </c>
      <c r="AV407" s="52">
        <f t="shared" si="119"/>
        <v>0.12091537207069536</v>
      </c>
      <c r="AW407" s="52">
        <f t="shared" si="119"/>
        <v>4.0688024799323985E-2</v>
      </c>
      <c r="AX407" s="52">
        <f t="shared" si="119"/>
        <v>2.2745836903885879</v>
      </c>
      <c r="BA407" s="52">
        <f t="shared" si="120"/>
        <v>0.14822945036007551</v>
      </c>
      <c r="BB407" s="52">
        <f t="shared" si="124"/>
        <v>0.37163659670091609</v>
      </c>
      <c r="BC407" s="52">
        <f t="shared" si="125"/>
        <v>0.42017663516374593</v>
      </c>
      <c r="BD407" s="52">
        <f t="shared" si="126"/>
        <v>1.7631214612369264</v>
      </c>
      <c r="BE407" s="52">
        <f t="shared" si="127"/>
        <v>0.84952854039851733</v>
      </c>
      <c r="BF407" s="52">
        <f t="shared" si="128"/>
        <v>40.445428904685613</v>
      </c>
      <c r="BG407" s="52">
        <f t="shared" si="129"/>
        <v>0.18046708818678425</v>
      </c>
      <c r="BH407" s="52">
        <f t="shared" si="130"/>
        <v>0.12091537207069636</v>
      </c>
      <c r="BI407" s="52">
        <f t="shared" si="131"/>
        <v>5.5916047578475236E-2</v>
      </c>
      <c r="BJ407" s="52">
        <f t="shared" si="132"/>
        <v>2.7284636084389104</v>
      </c>
      <c r="BK407" s="44"/>
    </row>
    <row r="408" spans="4:63">
      <c r="D408" s="42">
        <f t="shared" si="115"/>
        <v>3.75</v>
      </c>
      <c r="E408" s="52">
        <f t="shared" si="121"/>
        <v>0.34565602961576525</v>
      </c>
      <c r="F408" s="52">
        <f t="shared" si="121"/>
        <v>1.6908127813579625</v>
      </c>
      <c r="G408" s="52">
        <f t="shared" si="121"/>
        <v>1.1503678440802487</v>
      </c>
      <c r="H408" s="52">
        <f t="shared" ref="F408:N423" si="135">((H319)/($D319-$D318))/$R$192*100</f>
        <v>2.424860504858104</v>
      </c>
      <c r="I408" s="52">
        <f t="shared" si="135"/>
        <v>3.7879879121153435</v>
      </c>
      <c r="J408" s="52">
        <f t="shared" si="135"/>
        <v>81.202429951216999</v>
      </c>
      <c r="K408" s="52">
        <f t="shared" si="135"/>
        <v>12.378660855332848</v>
      </c>
      <c r="L408" s="52">
        <f t="shared" si="135"/>
        <v>1.0640250140297745</v>
      </c>
      <c r="M408" s="52">
        <f t="shared" si="135"/>
        <v>1.2358326970112812</v>
      </c>
      <c r="N408" s="52">
        <f t="shared" si="135"/>
        <v>4.1346830412376203</v>
      </c>
      <c r="Q408" s="52">
        <f t="shared" si="133"/>
        <v>0.22253183506479859</v>
      </c>
      <c r="R408" s="52">
        <f t="shared" si="133"/>
        <v>1.3615702048377758</v>
      </c>
      <c r="S408" s="52">
        <f t="shared" si="133"/>
        <v>0.75157042069733748</v>
      </c>
      <c r="T408" s="52">
        <f t="shared" si="133"/>
        <v>1.0574769168279698</v>
      </c>
      <c r="U408" s="52">
        <f t="shared" si="133"/>
        <v>2.8470325219233379</v>
      </c>
      <c r="V408" s="52">
        <f t="shared" si="133"/>
        <v>34.755019388441603</v>
      </c>
      <c r="W408" s="52">
        <f t="shared" si="133"/>
        <v>11.579760068526873</v>
      </c>
      <c r="X408" s="52">
        <f t="shared" si="133"/>
        <v>0.94583567014470649</v>
      </c>
      <c r="Y408" s="52">
        <f t="shared" si="133"/>
        <v>1.2022898403817563</v>
      </c>
      <c r="Z408" s="52">
        <f t="shared" si="133"/>
        <v>1.7059725969413673</v>
      </c>
      <c r="AA408" s="96"/>
      <c r="AB408" s="96"/>
      <c r="AC408" s="52">
        <f t="shared" si="134"/>
        <v>0.46878022416673187</v>
      </c>
      <c r="AD408" s="52">
        <f t="shared" si="134"/>
        <v>2.0589150349107173</v>
      </c>
      <c r="AE408" s="52">
        <f t="shared" si="134"/>
        <v>1.5790054382324197</v>
      </c>
      <c r="AF408" s="52">
        <f t="shared" si="134"/>
        <v>3.9693573220706102</v>
      </c>
      <c r="AG408" s="52">
        <f t="shared" si="134"/>
        <v>4.516894136672879</v>
      </c>
      <c r="AH408" s="52">
        <f t="shared" si="134"/>
        <v>122.39906207112858</v>
      </c>
      <c r="AI408" s="52">
        <f t="shared" si="134"/>
        <v>12.647122855509046</v>
      </c>
      <c r="AJ408" s="52">
        <f t="shared" si="134"/>
        <v>1.1822143579148412</v>
      </c>
      <c r="AK408" s="52">
        <f t="shared" si="134"/>
        <v>1.2861980493353382</v>
      </c>
      <c r="AL408" s="52">
        <f t="shared" si="134"/>
        <v>6.9640521384640444</v>
      </c>
      <c r="AO408" s="52">
        <f t="shared" si="119"/>
        <v>0.12312419455096665</v>
      </c>
      <c r="AP408" s="52">
        <f t="shared" si="119"/>
        <v>0.32924257652018674</v>
      </c>
      <c r="AQ408" s="52">
        <f t="shared" si="119"/>
        <v>0.39879742338291124</v>
      </c>
      <c r="AR408" s="52">
        <f t="shared" si="119"/>
        <v>1.3673835880301342</v>
      </c>
      <c r="AS408" s="52">
        <f t="shared" si="119"/>
        <v>0.94095539019200558</v>
      </c>
      <c r="AT408" s="52">
        <f t="shared" si="119"/>
        <v>46.447410562775396</v>
      </c>
      <c r="AU408" s="52">
        <f t="shared" si="119"/>
        <v>0.79890078680597476</v>
      </c>
      <c r="AV408" s="52">
        <f t="shared" si="119"/>
        <v>0.11818934388506797</v>
      </c>
      <c r="AW408" s="52">
        <f t="shared" si="119"/>
        <v>3.3542856629524831E-2</v>
      </c>
      <c r="AX408" s="52">
        <f t="shared" si="119"/>
        <v>2.4287104442962528</v>
      </c>
      <c r="BA408" s="52">
        <f t="shared" si="120"/>
        <v>0.12312419455096663</v>
      </c>
      <c r="BB408" s="52">
        <f t="shared" si="124"/>
        <v>0.36810225355275472</v>
      </c>
      <c r="BC408" s="52">
        <f t="shared" si="125"/>
        <v>0.42863759415217095</v>
      </c>
      <c r="BD408" s="52">
        <f t="shared" si="126"/>
        <v>1.5444968172125062</v>
      </c>
      <c r="BE408" s="52">
        <f t="shared" si="127"/>
        <v>0.72890622455753551</v>
      </c>
      <c r="BF408" s="52">
        <f t="shared" si="128"/>
        <v>41.196632119911584</v>
      </c>
      <c r="BG408" s="52">
        <f t="shared" si="129"/>
        <v>0.26846200017619815</v>
      </c>
      <c r="BH408" s="52">
        <f t="shared" si="130"/>
        <v>0.11818934388506674</v>
      </c>
      <c r="BI408" s="52">
        <f t="shared" si="131"/>
        <v>5.0365352324057033E-2</v>
      </c>
      <c r="BJ408" s="52">
        <f t="shared" si="132"/>
        <v>2.829369097226424</v>
      </c>
      <c r="BK408" s="44"/>
    </row>
    <row r="409" spans="4:63">
      <c r="D409" s="42">
        <f t="shared" si="115"/>
        <v>4</v>
      </c>
      <c r="E409" s="52">
        <f t="shared" si="121"/>
        <v>0.29716639292715247</v>
      </c>
      <c r="F409" s="52">
        <f t="shared" si="135"/>
        <v>1.6828990980570298</v>
      </c>
      <c r="G409" s="52">
        <f t="shared" si="135"/>
        <v>1.1028027041491331</v>
      </c>
      <c r="H409" s="52">
        <f t="shared" si="135"/>
        <v>2.1472710263864423</v>
      </c>
      <c r="I409" s="52">
        <f t="shared" si="135"/>
        <v>3.4679054522252235</v>
      </c>
      <c r="J409" s="52">
        <f t="shared" si="135"/>
        <v>82.539149063398824</v>
      </c>
      <c r="K409" s="52">
        <f t="shared" si="135"/>
        <v>12.180471778853354</v>
      </c>
      <c r="L409" s="52">
        <f t="shared" si="135"/>
        <v>1.0117405235606387</v>
      </c>
      <c r="M409" s="52">
        <f t="shared" si="135"/>
        <v>1.1992664541468154</v>
      </c>
      <c r="N409" s="52">
        <f t="shared" si="135"/>
        <v>4.1580344193234353</v>
      </c>
      <c r="Q409" s="52">
        <f t="shared" si="133"/>
        <v>0.19663543426937305</v>
      </c>
      <c r="R409" s="52">
        <f t="shared" si="133"/>
        <v>1.3525282887823233</v>
      </c>
      <c r="S409" s="52">
        <f t="shared" si="133"/>
        <v>0.69893590086332869</v>
      </c>
      <c r="T409" s="52">
        <f t="shared" si="133"/>
        <v>0.98013981912247805</v>
      </c>
      <c r="U409" s="52">
        <f t="shared" si="133"/>
        <v>2.6717477963088756</v>
      </c>
      <c r="V409" s="52">
        <f t="shared" si="133"/>
        <v>35.711838273956474</v>
      </c>
      <c r="W409" s="52">
        <f t="shared" si="133"/>
        <v>11.349442102451116</v>
      </c>
      <c r="X409" s="52">
        <f t="shared" si="133"/>
        <v>0.89642039858065392</v>
      </c>
      <c r="Y409" s="52">
        <f t="shared" si="133"/>
        <v>1.1724426397135785</v>
      </c>
      <c r="Z409" s="52">
        <f t="shared" si="133"/>
        <v>1.5819681247445463</v>
      </c>
      <c r="AA409" s="96"/>
      <c r="AB409" s="96"/>
      <c r="AC409" s="52">
        <f t="shared" si="134"/>
        <v>0.39769735158493191</v>
      </c>
      <c r="AD409" s="52">
        <f t="shared" si="134"/>
        <v>2.0473620300488622</v>
      </c>
      <c r="AE409" s="52">
        <f t="shared" si="134"/>
        <v>1.5386809112442157</v>
      </c>
      <c r="AF409" s="52">
        <f t="shared" si="134"/>
        <v>3.4697860763687007</v>
      </c>
      <c r="AG409" s="52">
        <f t="shared" si="134"/>
        <v>4.0788079918765625</v>
      </c>
      <c r="AH409" s="52">
        <f t="shared" si="134"/>
        <v>124.41186425785303</v>
      </c>
      <c r="AI409" s="52">
        <f t="shared" si="134"/>
        <v>12.546140299717626</v>
      </c>
      <c r="AJ409" s="52">
        <f t="shared" si="134"/>
        <v>1.1270606485406227</v>
      </c>
      <c r="AK409" s="52">
        <f t="shared" si="134"/>
        <v>1.2441368041351457</v>
      </c>
      <c r="AL409" s="52">
        <f t="shared" si="134"/>
        <v>7.0782184683852858</v>
      </c>
      <c r="AO409" s="52">
        <f t="shared" si="119"/>
        <v>0.10053095865777942</v>
      </c>
      <c r="AP409" s="52">
        <f t="shared" si="119"/>
        <v>0.33037080927470641</v>
      </c>
      <c r="AQ409" s="52">
        <f t="shared" si="119"/>
        <v>0.40386680328580438</v>
      </c>
      <c r="AR409" s="52">
        <f t="shared" si="119"/>
        <v>1.1671312072639641</v>
      </c>
      <c r="AS409" s="52">
        <f t="shared" si="119"/>
        <v>0.79615765591634791</v>
      </c>
      <c r="AT409" s="52">
        <f t="shared" si="119"/>
        <v>46.82731078944235</v>
      </c>
      <c r="AU409" s="52">
        <f t="shared" si="119"/>
        <v>0.83102967640223824</v>
      </c>
      <c r="AV409" s="52">
        <f t="shared" si="119"/>
        <v>0.11532012497998478</v>
      </c>
      <c r="AW409" s="52">
        <f t="shared" si="119"/>
        <v>2.6823814433236892E-2</v>
      </c>
      <c r="AX409" s="52">
        <f t="shared" si="119"/>
        <v>2.5760662945788892</v>
      </c>
      <c r="BA409" s="52">
        <f t="shared" si="120"/>
        <v>0.10053095865777945</v>
      </c>
      <c r="BB409" s="52">
        <f t="shared" si="124"/>
        <v>0.36446293199183244</v>
      </c>
      <c r="BC409" s="52">
        <f t="shared" si="125"/>
        <v>0.43587820709508263</v>
      </c>
      <c r="BD409" s="52">
        <f t="shared" si="126"/>
        <v>1.3225150499822584</v>
      </c>
      <c r="BE409" s="52">
        <f t="shared" si="127"/>
        <v>0.610902539651339</v>
      </c>
      <c r="BF409" s="52">
        <f t="shared" si="128"/>
        <v>41.872715194454202</v>
      </c>
      <c r="BG409" s="52">
        <f t="shared" si="129"/>
        <v>0.36566852086427204</v>
      </c>
      <c r="BH409" s="52">
        <f t="shared" si="130"/>
        <v>0.11532012497998401</v>
      </c>
      <c r="BI409" s="52">
        <f t="shared" si="131"/>
        <v>4.4870349988330283E-2</v>
      </c>
      <c r="BJ409" s="52">
        <f t="shared" si="132"/>
        <v>2.9201840490618505</v>
      </c>
      <c r="BK409" s="44"/>
    </row>
    <row r="410" spans="4:63">
      <c r="D410" s="42">
        <f t="shared" si="115"/>
        <v>4.25</v>
      </c>
      <c r="E410" s="52">
        <f t="shared" si="121"/>
        <v>0.25375987076949397</v>
      </c>
      <c r="F410" s="52">
        <f t="shared" si="135"/>
        <v>1.6743005796387354</v>
      </c>
      <c r="G410" s="52">
        <f t="shared" si="135"/>
        <v>1.060522581299417</v>
      </c>
      <c r="H410" s="52">
        <f t="shared" si="135"/>
        <v>1.8826031629164075</v>
      </c>
      <c r="I410" s="52">
        <f t="shared" si="135"/>
        <v>3.1558471994695907</v>
      </c>
      <c r="J410" s="52">
        <f t="shared" si="135"/>
        <v>83.727343930856961</v>
      </c>
      <c r="K410" s="52">
        <f t="shared" si="135"/>
        <v>11.988308739716578</v>
      </c>
      <c r="L410" s="52">
        <f t="shared" si="135"/>
        <v>0.96083331407348371</v>
      </c>
      <c r="M410" s="52">
        <f t="shared" si="135"/>
        <v>1.1638120245568551</v>
      </c>
      <c r="N410" s="52">
        <f t="shared" si="135"/>
        <v>4.1787912050590004</v>
      </c>
      <c r="Q410" s="52">
        <f t="shared" si="133"/>
        <v>0.17330944474726448</v>
      </c>
      <c r="R410" s="52">
        <f t="shared" si="133"/>
        <v>1.3426643826785483</v>
      </c>
      <c r="S410" s="52">
        <f t="shared" si="133"/>
        <v>0.65214966204569957</v>
      </c>
      <c r="T410" s="52">
        <f t="shared" si="133"/>
        <v>0.91139573373418203</v>
      </c>
      <c r="U410" s="52">
        <f t="shared" si="133"/>
        <v>2.5015940327504231</v>
      </c>
      <c r="V410" s="52">
        <f t="shared" si="133"/>
        <v>36.685062940905581</v>
      </c>
      <c r="W410" s="52">
        <f t="shared" si="133"/>
        <v>11.126127064532618</v>
      </c>
      <c r="X410" s="52">
        <f t="shared" si="133"/>
        <v>0.84850199833915596</v>
      </c>
      <c r="Y410" s="52">
        <f t="shared" si="133"/>
        <v>1.143073106633782</v>
      </c>
      <c r="Z410" s="52">
        <f t="shared" si="133"/>
        <v>1.4640675022067449</v>
      </c>
      <c r="AA410" s="96"/>
      <c r="AB410" s="96"/>
      <c r="AC410" s="52">
        <f t="shared" si="134"/>
        <v>0.33421029679172304</v>
      </c>
      <c r="AD410" s="52">
        <f t="shared" si="134"/>
        <v>2.0348092494067114</v>
      </c>
      <c r="AE410" s="52">
        <f t="shared" si="134"/>
        <v>1.5022496406027632</v>
      </c>
      <c r="AF410" s="52">
        <f t="shared" si="134"/>
        <v>2.9854045034217256</v>
      </c>
      <c r="AG410" s="52">
        <f t="shared" si="134"/>
        <v>3.6540420411065866</v>
      </c>
      <c r="AH410" s="52">
        <f t="shared" si="134"/>
        <v>126.20102190951927</v>
      </c>
      <c r="AI410" s="52">
        <f t="shared" si="134"/>
        <v>12.456378044117553</v>
      </c>
      <c r="AJ410" s="52">
        <f t="shared" si="134"/>
        <v>1.0731646298078112</v>
      </c>
      <c r="AK410" s="52">
        <f t="shared" si="134"/>
        <v>1.2033544500643287</v>
      </c>
      <c r="AL410" s="52">
        <f t="shared" si="134"/>
        <v>7.1796996592065137</v>
      </c>
      <c r="AO410" s="52">
        <f t="shared" si="119"/>
        <v>8.0450426022229488E-2</v>
      </c>
      <c r="AP410" s="52">
        <f t="shared" si="119"/>
        <v>0.33163619696018709</v>
      </c>
      <c r="AQ410" s="52">
        <f t="shared" si="119"/>
        <v>0.40837291925371744</v>
      </c>
      <c r="AR410" s="52">
        <f t="shared" si="119"/>
        <v>0.97120742918222547</v>
      </c>
      <c r="AS410" s="52">
        <f t="shared" si="119"/>
        <v>0.65425316671916756</v>
      </c>
      <c r="AT410" s="52">
        <f t="shared" si="119"/>
        <v>47.042280989951379</v>
      </c>
      <c r="AU410" s="52">
        <f t="shared" si="119"/>
        <v>0.86218167518395994</v>
      </c>
      <c r="AV410" s="52">
        <f t="shared" si="119"/>
        <v>0.11233131573432775</v>
      </c>
      <c r="AW410" s="52">
        <f t="shared" si="119"/>
        <v>2.073891792307303E-2</v>
      </c>
      <c r="AX410" s="52">
        <f t="shared" si="119"/>
        <v>2.7147237028522557</v>
      </c>
      <c r="BA410" s="52">
        <f t="shared" si="120"/>
        <v>8.0450426022229071E-2</v>
      </c>
      <c r="BB410" s="52">
        <f t="shared" si="124"/>
        <v>0.36050866976797602</v>
      </c>
      <c r="BC410" s="52">
        <f t="shared" si="125"/>
        <v>0.44172705930334621</v>
      </c>
      <c r="BD410" s="52">
        <f t="shared" si="126"/>
        <v>1.1028013405053181</v>
      </c>
      <c r="BE410" s="52">
        <f t="shared" si="127"/>
        <v>0.4981948416369959</v>
      </c>
      <c r="BF410" s="52">
        <f t="shared" si="128"/>
        <v>42.473677978662309</v>
      </c>
      <c r="BG410" s="52">
        <f t="shared" si="129"/>
        <v>0.46806930440097538</v>
      </c>
      <c r="BH410" s="52">
        <f t="shared" si="130"/>
        <v>0.11233131573432753</v>
      </c>
      <c r="BI410" s="52">
        <f t="shared" si="131"/>
        <v>3.9542425507473666E-2</v>
      </c>
      <c r="BJ410" s="52">
        <f t="shared" si="132"/>
        <v>3.0009084541475133</v>
      </c>
      <c r="BK410" s="44"/>
    </row>
    <row r="411" spans="4:63">
      <c r="D411" s="42">
        <f t="shared" si="115"/>
        <v>4.5</v>
      </c>
      <c r="E411" s="52">
        <f t="shared" si="121"/>
        <v>0.21534754559054906</v>
      </c>
      <c r="F411" s="52">
        <f t="shared" si="135"/>
        <v>1.6645606658219614</v>
      </c>
      <c r="G411" s="52">
        <f t="shared" si="135"/>
        <v>1.0235274742110558</v>
      </c>
      <c r="H411" s="52">
        <f t="shared" si="135"/>
        <v>1.6353581664986037</v>
      </c>
      <c r="I411" s="52">
        <f t="shared" si="135"/>
        <v>2.8580159137374164</v>
      </c>
      <c r="J411" s="52">
        <f t="shared" si="135"/>
        <v>84.767014468337337</v>
      </c>
      <c r="K411" s="52">
        <f t="shared" si="135"/>
        <v>11.806189069878959</v>
      </c>
      <c r="L411" s="52">
        <f t="shared" si="135"/>
        <v>0.91232770677548092</v>
      </c>
      <c r="M411" s="52">
        <f t="shared" si="135"/>
        <v>1.1302106144232276</v>
      </c>
      <c r="N411" s="52">
        <f t="shared" si="135"/>
        <v>4.1969533940278501</v>
      </c>
      <c r="Q411" s="52">
        <f t="shared" si="133"/>
        <v>0.15246426506168675</v>
      </c>
      <c r="R411" s="52">
        <f t="shared" si="133"/>
        <v>1.3319784850456819</v>
      </c>
      <c r="S411" s="52">
        <f t="shared" si="133"/>
        <v>0.61121170334562247</v>
      </c>
      <c r="T411" s="52">
        <f t="shared" si="133"/>
        <v>0.85124465939287552</v>
      </c>
      <c r="U411" s="52">
        <f t="shared" si="133"/>
        <v>2.3387028435539068</v>
      </c>
      <c r="V411" s="52">
        <f t="shared" si="133"/>
        <v>37.662900605183367</v>
      </c>
      <c r="W411" s="52">
        <f t="shared" si="133"/>
        <v>10.914483548846068</v>
      </c>
      <c r="X411" s="52">
        <f t="shared" si="133"/>
        <v>0.80308118990490907</v>
      </c>
      <c r="Y411" s="52">
        <f t="shared" si="133"/>
        <v>1.1147144274628329</v>
      </c>
      <c r="Z411" s="52">
        <f t="shared" si="133"/>
        <v>1.3541982578863057</v>
      </c>
      <c r="AA411" s="96"/>
      <c r="AB411" s="96"/>
      <c r="AC411" s="52">
        <f t="shared" si="134"/>
        <v>0.27823082611941097</v>
      </c>
      <c r="AD411" s="52">
        <f t="shared" si="134"/>
        <v>2.0205901714864338</v>
      </c>
      <c r="AE411" s="52">
        <f t="shared" si="134"/>
        <v>1.469540211399416</v>
      </c>
      <c r="AF411" s="52">
        <f t="shared" si="134"/>
        <v>2.5263390421404863</v>
      </c>
      <c r="AG411" s="52">
        <f t="shared" si="134"/>
        <v>3.251476403147461</v>
      </c>
      <c r="AH411" s="52">
        <f t="shared" si="134"/>
        <v>127.76653489761784</v>
      </c>
      <c r="AI411" s="52">
        <f t="shared" si="134"/>
        <v>12.377836074908686</v>
      </c>
      <c r="AJ411" s="52">
        <f t="shared" si="134"/>
        <v>1.0215742236460525</v>
      </c>
      <c r="AK411" s="52">
        <f t="shared" si="134"/>
        <v>1.164703578421844</v>
      </c>
      <c r="AL411" s="52">
        <f t="shared" si="134"/>
        <v>7.2684957036154172</v>
      </c>
      <c r="AO411" s="52">
        <f t="shared" si="119"/>
        <v>6.2883280528862301E-2</v>
      </c>
      <c r="AP411" s="52">
        <f t="shared" si="119"/>
        <v>0.33258218077627943</v>
      </c>
      <c r="AQ411" s="52">
        <f t="shared" si="119"/>
        <v>0.41231577086543336</v>
      </c>
      <c r="AR411" s="52">
        <f t="shared" si="119"/>
        <v>0.78411350710572814</v>
      </c>
      <c r="AS411" s="52">
        <f t="shared" si="119"/>
        <v>0.51931307018350958</v>
      </c>
      <c r="AT411" s="52">
        <f t="shared" si="119"/>
        <v>47.10411386315397</v>
      </c>
      <c r="AU411" s="52">
        <f t="shared" si="119"/>
        <v>0.89170552103289147</v>
      </c>
      <c r="AV411" s="52">
        <f t="shared" si="119"/>
        <v>0.10924651687057185</v>
      </c>
      <c r="AW411" s="52">
        <f t="shared" si="119"/>
        <v>1.5496186960394676E-2</v>
      </c>
      <c r="AX411" s="52">
        <f t="shared" si="119"/>
        <v>2.8427551361415446</v>
      </c>
      <c r="BA411" s="52">
        <f t="shared" si="120"/>
        <v>6.2883280528861912E-2</v>
      </c>
      <c r="BB411" s="52">
        <f t="shared" si="124"/>
        <v>0.35602950566447245</v>
      </c>
      <c r="BC411" s="52">
        <f t="shared" si="125"/>
        <v>0.44601273718836021</v>
      </c>
      <c r="BD411" s="52">
        <f t="shared" si="126"/>
        <v>0.89098087564188266</v>
      </c>
      <c r="BE411" s="52">
        <f t="shared" si="127"/>
        <v>0.39346048941004463</v>
      </c>
      <c r="BF411" s="52">
        <f t="shared" si="128"/>
        <v>42.999520429280508</v>
      </c>
      <c r="BG411" s="52">
        <f t="shared" si="129"/>
        <v>0.57164700502972643</v>
      </c>
      <c r="BH411" s="52">
        <f t="shared" si="130"/>
        <v>0.10924651687057163</v>
      </c>
      <c r="BI411" s="52">
        <f t="shared" si="131"/>
        <v>3.4492963998616455E-2</v>
      </c>
      <c r="BJ411" s="52">
        <f t="shared" si="132"/>
        <v>3.0715423095875671</v>
      </c>
      <c r="BK411" s="44"/>
    </row>
    <row r="412" spans="4:63">
      <c r="D412" s="42">
        <f t="shared" si="115"/>
        <v>4.75</v>
      </c>
      <c r="E412" s="52">
        <f t="shared" si="121"/>
        <v>0.18184050018082787</v>
      </c>
      <c r="F412" s="52">
        <f t="shared" si="135"/>
        <v>1.6532227976432474</v>
      </c>
      <c r="G412" s="52">
        <f t="shared" si="135"/>
        <v>0.9918173825275638</v>
      </c>
      <c r="H412" s="52">
        <f t="shared" si="135"/>
        <v>1.4100372914685408</v>
      </c>
      <c r="I412" s="52">
        <f t="shared" si="135"/>
        <v>2.5806143583103647</v>
      </c>
      <c r="J412" s="52">
        <f t="shared" si="135"/>
        <v>85.658160651254718</v>
      </c>
      <c r="K412" s="52">
        <f t="shared" si="135"/>
        <v>11.638130111153366</v>
      </c>
      <c r="L412" s="52">
        <f t="shared" si="135"/>
        <v>0.86724802377220067</v>
      </c>
      <c r="M412" s="52">
        <f t="shared" si="135"/>
        <v>1.0992034309362544</v>
      </c>
      <c r="N412" s="52">
        <f t="shared" si="135"/>
        <v>4.2125209849726213</v>
      </c>
      <c r="Q412" s="52">
        <f t="shared" si="133"/>
        <v>0.1340102939880769</v>
      </c>
      <c r="R412" s="52">
        <f t="shared" si="133"/>
        <v>1.3204705954673184</v>
      </c>
      <c r="S412" s="52">
        <f t="shared" si="133"/>
        <v>0.5761220245275388</v>
      </c>
      <c r="T412" s="52">
        <f t="shared" si="133"/>
        <v>0.79968659576671786</v>
      </c>
      <c r="U412" s="52">
        <f t="shared" si="133"/>
        <v>2.1852058434819623</v>
      </c>
      <c r="V412" s="52">
        <f t="shared" si="133"/>
        <v>38.63355850819962</v>
      </c>
      <c r="W412" s="52">
        <f t="shared" si="133"/>
        <v>10.719180158751925</v>
      </c>
      <c r="X412" s="52">
        <f t="shared" si="133"/>
        <v>0.76115869456569607</v>
      </c>
      <c r="Y412" s="52">
        <f t="shared" si="133"/>
        <v>1.0878997894935107</v>
      </c>
      <c r="Z412" s="52">
        <f t="shared" si="133"/>
        <v>1.2542879218440348</v>
      </c>
      <c r="AA412" s="96"/>
      <c r="AB412" s="96"/>
      <c r="AC412" s="52">
        <f t="shared" si="134"/>
        <v>0.22967070637357878</v>
      </c>
      <c r="AD412" s="52">
        <f t="shared" si="134"/>
        <v>2.004038276397341</v>
      </c>
      <c r="AE412" s="52">
        <f t="shared" si="134"/>
        <v>1.440381210008463</v>
      </c>
      <c r="AF412" s="52">
        <f t="shared" si="134"/>
        <v>2.1027161352322126</v>
      </c>
      <c r="AG412" s="52">
        <f t="shared" si="134"/>
        <v>2.8799912009136537</v>
      </c>
      <c r="AH412" s="52">
        <f t="shared" si="134"/>
        <v>129.10840318509017</v>
      </c>
      <c r="AI412" s="52">
        <f t="shared" si="134"/>
        <v>12.310514388223821</v>
      </c>
      <c r="AJ412" s="52">
        <f t="shared" si="134"/>
        <v>0.97333735297870394</v>
      </c>
      <c r="AK412" s="52">
        <f t="shared" si="134"/>
        <v>1.1290367815620783</v>
      </c>
      <c r="AL412" s="52">
        <f t="shared" si="134"/>
        <v>7.3446065995034644</v>
      </c>
      <c r="AO412" s="52">
        <f t="shared" si="119"/>
        <v>4.7830206192750968E-2</v>
      </c>
      <c r="AP412" s="52">
        <f t="shared" si="119"/>
        <v>0.33275220217592905</v>
      </c>
      <c r="AQ412" s="52">
        <f t="shared" si="119"/>
        <v>0.41569535800002499</v>
      </c>
      <c r="AR412" s="52">
        <f t="shared" si="119"/>
        <v>0.61035069570182299</v>
      </c>
      <c r="AS412" s="52">
        <f t="shared" si="119"/>
        <v>0.39540851482840234</v>
      </c>
      <c r="AT412" s="52">
        <f t="shared" si="119"/>
        <v>47.024602143055098</v>
      </c>
      <c r="AU412" s="52">
        <f t="shared" si="119"/>
        <v>0.91894995240144084</v>
      </c>
      <c r="AV412" s="52">
        <f t="shared" si="119"/>
        <v>0.1060893292065046</v>
      </c>
      <c r="AW412" s="52">
        <f t="shared" si="119"/>
        <v>1.130364144274365E-2</v>
      </c>
      <c r="AX412" s="52">
        <f t="shared" si="119"/>
        <v>2.9582330631285867</v>
      </c>
      <c r="BA412" s="52">
        <f t="shared" si="120"/>
        <v>4.7830206192750913E-2</v>
      </c>
      <c r="BB412" s="52">
        <f t="shared" si="124"/>
        <v>0.35081547875409358</v>
      </c>
      <c r="BC412" s="52">
        <f t="shared" si="125"/>
        <v>0.44856382748089918</v>
      </c>
      <c r="BD412" s="52">
        <f t="shared" si="126"/>
        <v>0.69267884376367173</v>
      </c>
      <c r="BE412" s="52">
        <f t="shared" si="127"/>
        <v>0.29937684260328901</v>
      </c>
      <c r="BF412" s="52">
        <f t="shared" si="128"/>
        <v>43.45024253383545</v>
      </c>
      <c r="BG412" s="52">
        <f t="shared" si="129"/>
        <v>0.67238427707045467</v>
      </c>
      <c r="BH412" s="52">
        <f t="shared" si="130"/>
        <v>0.10608932920650327</v>
      </c>
      <c r="BI412" s="52">
        <f t="shared" si="131"/>
        <v>2.9833350625823929E-2</v>
      </c>
      <c r="BJ412" s="52">
        <f t="shared" si="132"/>
        <v>3.1320856145308431</v>
      </c>
      <c r="BK412" s="44"/>
    </row>
    <row r="413" spans="4:63">
      <c r="D413" s="42">
        <f t="shared" si="115"/>
        <v>5</v>
      </c>
      <c r="E413" s="52">
        <f t="shared" si="121"/>
        <v>0.15314981741508593</v>
      </c>
      <c r="F413" s="52">
        <f t="shared" si="135"/>
        <v>1.6398304165101858</v>
      </c>
      <c r="G413" s="52">
        <f t="shared" si="135"/>
        <v>0.96539230615242755</v>
      </c>
      <c r="H413" s="52">
        <f t="shared" si="135"/>
        <v>1.2111417927435175</v>
      </c>
      <c r="I413" s="52">
        <f t="shared" si="135"/>
        <v>2.3298452973584345</v>
      </c>
      <c r="J413" s="52">
        <f t="shared" si="135"/>
        <v>86.400782472534701</v>
      </c>
      <c r="K413" s="52">
        <f t="shared" si="135"/>
        <v>11.488149208095802</v>
      </c>
      <c r="L413" s="52">
        <f t="shared" si="135"/>
        <v>0.82661858741164917</v>
      </c>
      <c r="M413" s="52">
        <f t="shared" si="135"/>
        <v>1.0715316815632803</v>
      </c>
      <c r="N413" s="52">
        <f t="shared" si="135"/>
        <v>4.2254939775355975</v>
      </c>
      <c r="Q413" s="52">
        <f t="shared" si="133"/>
        <v>0.11785793035515979</v>
      </c>
      <c r="R413" s="52">
        <f t="shared" si="133"/>
        <v>1.3081407138264354</v>
      </c>
      <c r="S413" s="52">
        <f t="shared" si="133"/>
        <v>0.54688062552959815</v>
      </c>
      <c r="T413" s="52">
        <f t="shared" si="133"/>
        <v>0.75672154276886483</v>
      </c>
      <c r="U413" s="52">
        <f t="shared" si="133"/>
        <v>2.0432346479523411</v>
      </c>
      <c r="V413" s="52">
        <f t="shared" si="133"/>
        <v>39.585243898778941</v>
      </c>
      <c r="W413" s="52">
        <f t="shared" si="133"/>
        <v>10.544885500185229</v>
      </c>
      <c r="X413" s="52">
        <f t="shared" si="133"/>
        <v>0.72373523382535043</v>
      </c>
      <c r="Y413" s="52">
        <f t="shared" si="133"/>
        <v>1.0631623802870389</v>
      </c>
      <c r="Z413" s="52">
        <f t="shared" si="133"/>
        <v>1.1662640245367237</v>
      </c>
      <c r="AA413" s="96"/>
      <c r="AB413" s="96"/>
      <c r="AC413" s="52">
        <f t="shared" si="134"/>
        <v>0.1884417044750118</v>
      </c>
      <c r="AD413" s="52">
        <f t="shared" si="134"/>
        <v>1.9844870447009431</v>
      </c>
      <c r="AE413" s="52">
        <f t="shared" si="134"/>
        <v>1.4146012231565881</v>
      </c>
      <c r="AF413" s="52">
        <f t="shared" si="134"/>
        <v>1.724662226365814</v>
      </c>
      <c r="AG413" s="52">
        <f t="shared" si="134"/>
        <v>2.5484665583894466</v>
      </c>
      <c r="AH413" s="52">
        <f t="shared" si="134"/>
        <v>130.22662676127291</v>
      </c>
      <c r="AI413" s="52">
        <f t="shared" si="134"/>
        <v>12.254412982978366</v>
      </c>
      <c r="AJ413" s="52">
        <f t="shared" si="134"/>
        <v>0.92950194099794525</v>
      </c>
      <c r="AK413" s="52">
        <f t="shared" si="134"/>
        <v>1.0972066521284856</v>
      </c>
      <c r="AL413" s="52">
        <f t="shared" si="134"/>
        <v>7.4080323462639441</v>
      </c>
      <c r="AO413" s="52">
        <f t="shared" si="119"/>
        <v>3.5291887059926141E-2</v>
      </c>
      <c r="AP413" s="52">
        <f t="shared" si="119"/>
        <v>0.33168970268375042</v>
      </c>
      <c r="AQ413" s="52">
        <f t="shared" si="119"/>
        <v>0.4185116806228294</v>
      </c>
      <c r="AR413" s="52">
        <f t="shared" si="119"/>
        <v>0.45442024997465269</v>
      </c>
      <c r="AS413" s="52">
        <f t="shared" si="119"/>
        <v>0.28661064940609338</v>
      </c>
      <c r="AT413" s="52">
        <f t="shared" si="119"/>
        <v>46.815538573755759</v>
      </c>
      <c r="AU413" s="52">
        <f t="shared" si="119"/>
        <v>0.94326370791057279</v>
      </c>
      <c r="AV413" s="52">
        <f t="shared" si="119"/>
        <v>0.10288335358629874</v>
      </c>
      <c r="AW413" s="52">
        <f t="shared" si="119"/>
        <v>8.3693012762413588E-3</v>
      </c>
      <c r="AX413" s="52">
        <f t="shared" si="119"/>
        <v>3.0592299529988738</v>
      </c>
      <c r="BA413" s="52">
        <f t="shared" si="120"/>
        <v>3.5291887059925864E-2</v>
      </c>
      <c r="BB413" s="52">
        <f t="shared" si="124"/>
        <v>0.34465662819075726</v>
      </c>
      <c r="BC413" s="52">
        <f t="shared" si="125"/>
        <v>0.44920891700416055</v>
      </c>
      <c r="BD413" s="52">
        <f t="shared" si="126"/>
        <v>0.51352043362229649</v>
      </c>
      <c r="BE413" s="52">
        <f t="shared" si="127"/>
        <v>0.21862126103101209</v>
      </c>
      <c r="BF413" s="52">
        <f t="shared" si="128"/>
        <v>43.82584428873821</v>
      </c>
      <c r="BG413" s="52">
        <f t="shared" si="129"/>
        <v>0.76626377488256381</v>
      </c>
      <c r="BH413" s="52">
        <f t="shared" si="130"/>
        <v>0.10288335358629608</v>
      </c>
      <c r="BI413" s="52">
        <f t="shared" si="131"/>
        <v>2.5674970565205291E-2</v>
      </c>
      <c r="BJ413" s="52">
        <f t="shared" si="132"/>
        <v>3.1825383687283466</v>
      </c>
      <c r="BK413" s="44"/>
    </row>
    <row r="414" spans="4:63">
      <c r="D414" s="42">
        <f t="shared" si="115"/>
        <v>5.25</v>
      </c>
      <c r="E414" s="52">
        <f t="shared" si="121"/>
        <v>0.1291865801886401</v>
      </c>
      <c r="F414" s="52">
        <f t="shared" si="135"/>
        <v>1.6239269639348748</v>
      </c>
      <c r="G414" s="52">
        <f t="shared" si="135"/>
        <v>0.94425224505944161</v>
      </c>
      <c r="H414" s="52">
        <f t="shared" si="135"/>
        <v>1.0431729253874338</v>
      </c>
      <c r="I414" s="52">
        <f t="shared" si="135"/>
        <v>2.1119114952825253</v>
      </c>
      <c r="J414" s="52">
        <f t="shared" si="135"/>
        <v>86.994879930145558</v>
      </c>
      <c r="K414" s="52">
        <f t="shared" si="135"/>
        <v>11.36026370602546</v>
      </c>
      <c r="L414" s="52">
        <f t="shared" si="135"/>
        <v>0.791463720107073</v>
      </c>
      <c r="M414" s="52">
        <f t="shared" si="135"/>
        <v>1.0479365738476658</v>
      </c>
      <c r="N414" s="52">
        <f t="shared" si="135"/>
        <v>4.2358723716150584</v>
      </c>
      <c r="Q414" s="52">
        <f t="shared" si="133"/>
        <v>0.10391757300499585</v>
      </c>
      <c r="R414" s="52">
        <f t="shared" si="133"/>
        <v>1.2949888400901661</v>
      </c>
      <c r="S414" s="52">
        <f t="shared" si="133"/>
        <v>0.52348750633551244</v>
      </c>
      <c r="T414" s="52">
        <f t="shared" si="133"/>
        <v>0.72234950037652723</v>
      </c>
      <c r="U414" s="52">
        <f t="shared" si="133"/>
        <v>1.914920872556928</v>
      </c>
      <c r="V414" s="52">
        <f t="shared" si="133"/>
        <v>40.506164027901178</v>
      </c>
      <c r="W414" s="52">
        <f t="shared" si="133"/>
        <v>10.396268179794522</v>
      </c>
      <c r="X414" s="52">
        <f t="shared" si="133"/>
        <v>0.69181152924565825</v>
      </c>
      <c r="Y414" s="52">
        <f t="shared" si="133"/>
        <v>1.0410353874786831</v>
      </c>
      <c r="Z414" s="52">
        <f t="shared" si="133"/>
        <v>1.092054096525124</v>
      </c>
      <c r="AA414" s="96"/>
      <c r="AB414" s="96"/>
      <c r="AC414" s="52">
        <f t="shared" si="134"/>
        <v>0.15445558737228396</v>
      </c>
      <c r="AD414" s="52">
        <f t="shared" si="134"/>
        <v>1.9612699570859919</v>
      </c>
      <c r="AE414" s="52">
        <f t="shared" si="134"/>
        <v>1.3920288376674437</v>
      </c>
      <c r="AF414" s="52">
        <f t="shared" si="134"/>
        <v>1.4023037594502989</v>
      </c>
      <c r="AG414" s="52">
        <f t="shared" si="134"/>
        <v>2.2657825998337069</v>
      </c>
      <c r="AH414" s="52">
        <f t="shared" si="134"/>
        <v>131.12120562310389</v>
      </c>
      <c r="AI414" s="52">
        <f t="shared" si="134"/>
        <v>12.209531858867878</v>
      </c>
      <c r="AJ414" s="52">
        <f t="shared" si="134"/>
        <v>0.89111591096848686</v>
      </c>
      <c r="AK414" s="52">
        <f t="shared" si="134"/>
        <v>1.0700657828435935</v>
      </c>
      <c r="AL414" s="52">
        <f t="shared" si="134"/>
        <v>7.4587729437226633</v>
      </c>
      <c r="AO414" s="52">
        <f t="shared" si="119"/>
        <v>2.5269007183644249E-2</v>
      </c>
      <c r="AP414" s="52">
        <f t="shared" si="119"/>
        <v>0.32893812384470866</v>
      </c>
      <c r="AQ414" s="52">
        <f t="shared" si="119"/>
        <v>0.42076473872392917</v>
      </c>
      <c r="AR414" s="52">
        <f t="shared" si="119"/>
        <v>0.32082342501090655</v>
      </c>
      <c r="AS414" s="52">
        <f t="shared" si="119"/>
        <v>0.19699062272559731</v>
      </c>
      <c r="AT414" s="52">
        <f t="shared" si="119"/>
        <v>46.48871590224438</v>
      </c>
      <c r="AU414" s="52">
        <f t="shared" si="119"/>
        <v>0.96399552623093854</v>
      </c>
      <c r="AV414" s="52">
        <f t="shared" si="119"/>
        <v>9.9652190861414747E-2</v>
      </c>
      <c r="AW414" s="52">
        <f t="shared" si="119"/>
        <v>6.9011863689827369E-3</v>
      </c>
      <c r="AX414" s="52">
        <f t="shared" si="119"/>
        <v>3.1438182750899344</v>
      </c>
      <c r="BA414" s="52">
        <f t="shared" si="120"/>
        <v>2.526900718364386E-2</v>
      </c>
      <c r="BB414" s="52">
        <f t="shared" si="124"/>
        <v>0.33734299315111715</v>
      </c>
      <c r="BC414" s="52">
        <f t="shared" si="125"/>
        <v>0.44777659260800207</v>
      </c>
      <c r="BD414" s="52">
        <f t="shared" si="126"/>
        <v>0.35913083406286517</v>
      </c>
      <c r="BE414" s="52">
        <f t="shared" si="127"/>
        <v>0.15387110455118158</v>
      </c>
      <c r="BF414" s="52">
        <f t="shared" si="128"/>
        <v>44.126325692958332</v>
      </c>
      <c r="BG414" s="52">
        <f t="shared" si="129"/>
        <v>0.84926815284241819</v>
      </c>
      <c r="BH414" s="52">
        <f t="shared" si="130"/>
        <v>9.9652190861413859E-2</v>
      </c>
      <c r="BI414" s="52">
        <f t="shared" si="131"/>
        <v>2.212920899592774E-2</v>
      </c>
      <c r="BJ414" s="52">
        <f t="shared" si="132"/>
        <v>3.2229005721076049</v>
      </c>
      <c r="BK414" s="44"/>
    </row>
    <row r="415" spans="4:63">
      <c r="D415" s="42">
        <f t="shared" si="115"/>
        <v>5.5</v>
      </c>
      <c r="E415" s="52">
        <f t="shared" si="121"/>
        <v>0.10986187140178921</v>
      </c>
      <c r="F415" s="52">
        <f t="shared" si="135"/>
        <v>1.6050558814588365</v>
      </c>
      <c r="G415" s="52">
        <f t="shared" si="135"/>
        <v>0.92839719924146613</v>
      </c>
      <c r="H415" s="52">
        <f t="shared" si="135"/>
        <v>0.91063194450073848</v>
      </c>
      <c r="I415" s="52">
        <f t="shared" si="135"/>
        <v>1.9330157165431512</v>
      </c>
      <c r="J415" s="52">
        <f t="shared" si="135"/>
        <v>87.440453023505242</v>
      </c>
      <c r="K415" s="52">
        <f t="shared" si="135"/>
        <v>11.258490950473837</v>
      </c>
      <c r="L415" s="52">
        <f t="shared" si="135"/>
        <v>0.7628077442892387</v>
      </c>
      <c r="M415" s="52">
        <f t="shared" si="135"/>
        <v>1.0291593153536169</v>
      </c>
      <c r="N415" s="52">
        <f t="shared" si="135"/>
        <v>4.2436561671821167</v>
      </c>
      <c r="Q415" s="52">
        <f t="shared" si="133"/>
        <v>9.2099620782972597E-2</v>
      </c>
      <c r="R415" s="52">
        <f t="shared" si="133"/>
        <v>1.2810149742492865</v>
      </c>
      <c r="S415" s="52">
        <f t="shared" si="133"/>
        <v>0.50594266694097656</v>
      </c>
      <c r="T415" s="52">
        <f t="shared" si="133"/>
        <v>0.69657046858370231</v>
      </c>
      <c r="U415" s="52">
        <f t="shared" si="133"/>
        <v>1.8023961329337583</v>
      </c>
      <c r="V415" s="52">
        <f t="shared" si="133"/>
        <v>41.384526147173261</v>
      </c>
      <c r="W415" s="52">
        <f t="shared" si="133"/>
        <v>10.277996804425962</v>
      </c>
      <c r="X415" s="52">
        <f t="shared" si="133"/>
        <v>0.66638830240391089</v>
      </c>
      <c r="Y415" s="52">
        <f t="shared" si="133"/>
        <v>1.0220519987241197</v>
      </c>
      <c r="Z415" s="52">
        <f t="shared" si="133"/>
        <v>1.0335856683971991</v>
      </c>
      <c r="AA415" s="96"/>
      <c r="AB415" s="96"/>
      <c r="AC415" s="52">
        <f t="shared" si="134"/>
        <v>0.12762412202060547</v>
      </c>
      <c r="AD415" s="52">
        <f t="shared" si="134"/>
        <v>1.9337204942770378</v>
      </c>
      <c r="AE415" s="52">
        <f t="shared" si="134"/>
        <v>1.3724926403914142</v>
      </c>
      <c r="AF415" s="52">
        <f t="shared" si="134"/>
        <v>1.1457671784536696</v>
      </c>
      <c r="AG415" s="52">
        <f t="shared" si="134"/>
        <v>2.0408194495751504</v>
      </c>
      <c r="AH415" s="52">
        <f t="shared" si="134"/>
        <v>131.79213976970547</v>
      </c>
      <c r="AI415" s="52">
        <f t="shared" si="134"/>
        <v>12.17587101580685</v>
      </c>
      <c r="AJ415" s="52">
        <f t="shared" si="134"/>
        <v>0.85922718617456806</v>
      </c>
      <c r="AK415" s="52">
        <f t="shared" si="134"/>
        <v>1.0484667664515401</v>
      </c>
      <c r="AL415" s="52">
        <f t="shared" si="134"/>
        <v>7.4968283918296992</v>
      </c>
      <c r="AO415" s="52">
        <f t="shared" si="119"/>
        <v>1.7762250618816616E-2</v>
      </c>
      <c r="AP415" s="52">
        <f t="shared" si="119"/>
        <v>0.32404090720955003</v>
      </c>
      <c r="AQ415" s="52">
        <f t="shared" si="119"/>
        <v>0.42245453230048957</v>
      </c>
      <c r="AR415" s="52">
        <f t="shared" si="119"/>
        <v>0.21406147591703617</v>
      </c>
      <c r="AS415" s="52">
        <f t="shared" si="119"/>
        <v>0.13061958360939285</v>
      </c>
      <c r="AT415" s="52">
        <f t="shared" si="119"/>
        <v>46.055926876331981</v>
      </c>
      <c r="AU415" s="52">
        <f t="shared" si="119"/>
        <v>0.98049414604787444</v>
      </c>
      <c r="AV415" s="52">
        <f t="shared" si="119"/>
        <v>9.6419441885327806E-2</v>
      </c>
      <c r="AW415" s="52">
        <f t="shared" si="119"/>
        <v>7.1073166294972623E-3</v>
      </c>
      <c r="AX415" s="52">
        <f t="shared" si="119"/>
        <v>3.2100704987849173</v>
      </c>
      <c r="BA415" s="52">
        <f t="shared" si="120"/>
        <v>1.7762250618816255E-2</v>
      </c>
      <c r="BB415" s="52">
        <f t="shared" si="124"/>
        <v>0.32866461281820136</v>
      </c>
      <c r="BC415" s="52">
        <f t="shared" si="125"/>
        <v>0.44409544114994803</v>
      </c>
      <c r="BD415" s="52">
        <f t="shared" si="126"/>
        <v>0.23513523395293112</v>
      </c>
      <c r="BE415" s="52">
        <f t="shared" si="127"/>
        <v>0.10780373303199919</v>
      </c>
      <c r="BF415" s="52">
        <f t="shared" si="128"/>
        <v>44.35168674620023</v>
      </c>
      <c r="BG415" s="52">
        <f t="shared" si="129"/>
        <v>0.91738006533301331</v>
      </c>
      <c r="BH415" s="52">
        <f t="shared" si="130"/>
        <v>9.641944188532936E-2</v>
      </c>
      <c r="BI415" s="52">
        <f t="shared" si="131"/>
        <v>1.9307451097923201E-2</v>
      </c>
      <c r="BJ415" s="52">
        <f t="shared" si="132"/>
        <v>3.2531722246475825</v>
      </c>
      <c r="BK415" s="44"/>
    </row>
    <row r="416" spans="4:63">
      <c r="D416" s="42">
        <f t="shared" si="115"/>
        <v>5.75</v>
      </c>
      <c r="E416" s="52">
        <f t="shared" si="121"/>
        <v>9.5086773956030865E-2</v>
      </c>
      <c r="F416" s="52">
        <f t="shared" si="135"/>
        <v>1.5827606106318706</v>
      </c>
      <c r="G416" s="52">
        <f t="shared" si="135"/>
        <v>0.91782716869654812</v>
      </c>
      <c r="H416" s="52">
        <f t="shared" si="135"/>
        <v>0.8180201051928937</v>
      </c>
      <c r="I416" s="52">
        <f t="shared" si="135"/>
        <v>1.7993607256160953</v>
      </c>
      <c r="J416" s="52">
        <f t="shared" si="135"/>
        <v>87.737501752447244</v>
      </c>
      <c r="K416" s="52">
        <f t="shared" si="135"/>
        <v>11.186848287031502</v>
      </c>
      <c r="L416" s="52">
        <f t="shared" si="135"/>
        <v>0.74167498239361229</v>
      </c>
      <c r="M416" s="52">
        <f t="shared" si="135"/>
        <v>1.0159411136510554</v>
      </c>
      <c r="N416" s="52">
        <f t="shared" si="135"/>
        <v>4.248845364228564</v>
      </c>
      <c r="Q416" s="52">
        <f t="shared" si="133"/>
        <v>8.2314472535305799E-2</v>
      </c>
      <c r="R416" s="52">
        <f t="shared" si="133"/>
        <v>1.2662191163012098</v>
      </c>
      <c r="S416" s="52">
        <f t="shared" si="133"/>
        <v>0.49424610734484631</v>
      </c>
      <c r="T416" s="52">
        <f t="shared" si="133"/>
        <v>0.67938444738879999</v>
      </c>
      <c r="U416" s="52">
        <f t="shared" si="133"/>
        <v>1.7077920447330723</v>
      </c>
      <c r="V416" s="52">
        <f t="shared" si="133"/>
        <v>42.208537508384211</v>
      </c>
      <c r="W416" s="52">
        <f t="shared" si="133"/>
        <v>10.194739980980485</v>
      </c>
      <c r="X416" s="52">
        <f t="shared" si="133"/>
        <v>0.64846627488154518</v>
      </c>
      <c r="Y416" s="52">
        <f t="shared" si="133"/>
        <v>1.0067454016846515</v>
      </c>
      <c r="Z416" s="52">
        <f t="shared" si="133"/>
        <v>0.99278627074802039</v>
      </c>
      <c r="AA416" s="96"/>
      <c r="AB416" s="96"/>
      <c r="AC416" s="52">
        <f t="shared" si="134"/>
        <v>0.10785907537675569</v>
      </c>
      <c r="AD416" s="52">
        <f t="shared" si="134"/>
        <v>1.9011721370086974</v>
      </c>
      <c r="AE416" s="52">
        <f t="shared" si="134"/>
        <v>1.3558212181862677</v>
      </c>
      <c r="AF416" s="52">
        <f t="shared" si="134"/>
        <v>0.96517892735816968</v>
      </c>
      <c r="AG416" s="52">
        <f t="shared" si="134"/>
        <v>1.8824572319601072</v>
      </c>
      <c r="AH416" s="52">
        <f t="shared" si="134"/>
        <v>132.23942920082666</v>
      </c>
      <c r="AI416" s="52">
        <f t="shared" si="134"/>
        <v>12.153430453771206</v>
      </c>
      <c r="AJ416" s="52">
        <f t="shared" si="134"/>
        <v>0.83488368990568174</v>
      </c>
      <c r="AK416" s="52">
        <f t="shared" si="134"/>
        <v>1.0332621957023673</v>
      </c>
      <c r="AL416" s="52">
        <f t="shared" si="134"/>
        <v>7.5221986905707583</v>
      </c>
      <c r="AO416" s="52">
        <f t="shared" si="119"/>
        <v>1.2772301420725066E-2</v>
      </c>
      <c r="AP416" s="52">
        <f t="shared" si="119"/>
        <v>0.31654149433066081</v>
      </c>
      <c r="AQ416" s="52">
        <f t="shared" si="119"/>
        <v>0.42358106135170182</v>
      </c>
      <c r="AR416" s="52">
        <f t="shared" si="119"/>
        <v>0.1386356578040937</v>
      </c>
      <c r="AS416" s="52">
        <f t="shared" si="119"/>
        <v>9.1568680883022946E-2</v>
      </c>
      <c r="AT416" s="52">
        <f t="shared" si="119"/>
        <v>45.528964244063033</v>
      </c>
      <c r="AU416" s="52">
        <f t="shared" si="119"/>
        <v>0.99210830605101741</v>
      </c>
      <c r="AV416" s="52">
        <f t="shared" si="119"/>
        <v>9.3208707512067113E-2</v>
      </c>
      <c r="AW416" s="52">
        <f t="shared" si="119"/>
        <v>9.1957119664038967E-3</v>
      </c>
      <c r="AX416" s="52">
        <f t="shared" si="119"/>
        <v>3.2560590934805438</v>
      </c>
      <c r="BA416" s="52">
        <f t="shared" si="120"/>
        <v>1.277230142072483E-2</v>
      </c>
      <c r="BB416" s="52">
        <f t="shared" si="124"/>
        <v>0.31841152637682679</v>
      </c>
      <c r="BC416" s="52">
        <f t="shared" si="125"/>
        <v>0.43799404948971954</v>
      </c>
      <c r="BD416" s="52">
        <f t="shared" si="126"/>
        <v>0.14715882216527598</v>
      </c>
      <c r="BE416" s="52">
        <f t="shared" si="127"/>
        <v>8.3096506344011889E-2</v>
      </c>
      <c r="BF416" s="52">
        <f t="shared" si="128"/>
        <v>44.501927448379419</v>
      </c>
      <c r="BG416" s="52">
        <f t="shared" si="129"/>
        <v>0.96658216673970365</v>
      </c>
      <c r="BH416" s="52">
        <f t="shared" si="130"/>
        <v>9.3208707512069444E-2</v>
      </c>
      <c r="BI416" s="52">
        <f t="shared" si="131"/>
        <v>1.7321082051311887E-2</v>
      </c>
      <c r="BJ416" s="52">
        <f t="shared" si="132"/>
        <v>3.2733533263421943</v>
      </c>
      <c r="BK416" s="44"/>
    </row>
    <row r="417" spans="4:63">
      <c r="D417" s="42">
        <f t="shared" si="115"/>
        <v>6</v>
      </c>
      <c r="E417" s="52">
        <f t="shared" si="121"/>
        <v>8.477237075314871E-2</v>
      </c>
      <c r="F417" s="52">
        <f t="shared" si="135"/>
        <v>1.5565845930061117</v>
      </c>
      <c r="G417" s="52">
        <f t="shared" si="135"/>
        <v>0.91254215342415157</v>
      </c>
      <c r="H417" s="52">
        <f t="shared" si="135"/>
        <v>0.76983866257556177</v>
      </c>
      <c r="I417" s="52">
        <f t="shared" si="135"/>
        <v>1.7171492869810481</v>
      </c>
      <c r="J417" s="52">
        <f t="shared" si="135"/>
        <v>87.886026116923986</v>
      </c>
      <c r="K417" s="52">
        <f t="shared" si="135"/>
        <v>11.149353061305526</v>
      </c>
      <c r="L417" s="52">
        <f t="shared" si="135"/>
        <v>0.72908975685692101</v>
      </c>
      <c r="M417" s="52">
        <f t="shared" si="135"/>
        <v>1.0090231763114739</v>
      </c>
      <c r="N417" s="52">
        <f t="shared" si="135"/>
        <v>4.2514399627520607</v>
      </c>
      <c r="Q417" s="52">
        <f t="shared" si="133"/>
        <v>7.4472527108416689E-2</v>
      </c>
      <c r="R417" s="52">
        <f t="shared" si="133"/>
        <v>1.2506012662452111</v>
      </c>
      <c r="S417" s="52">
        <f t="shared" si="133"/>
        <v>0.48839782754681721</v>
      </c>
      <c r="T417" s="52">
        <f t="shared" si="133"/>
        <v>0.67079143679139841</v>
      </c>
      <c r="U417" s="52">
        <f t="shared" si="133"/>
        <v>1.6332402236083339</v>
      </c>
      <c r="V417" s="52">
        <f t="shared" si="133"/>
        <v>42.966405363375749</v>
      </c>
      <c r="W417" s="52">
        <f t="shared" si="133"/>
        <v>10.15116631637428</v>
      </c>
      <c r="X417" s="52">
        <f t="shared" si="133"/>
        <v>0.63904616826110827</v>
      </c>
      <c r="Y417" s="52">
        <f t="shared" si="133"/>
        <v>0.99564878402312806</v>
      </c>
      <c r="Z417" s="52">
        <f t="shared" si="133"/>
        <v>0.97158343417451176</v>
      </c>
      <c r="AA417" s="96"/>
      <c r="AB417" s="96"/>
      <c r="AC417" s="52">
        <f t="shared" si="134"/>
        <v>9.5072214397880703E-2</v>
      </c>
      <c r="AD417" s="52">
        <f t="shared" si="134"/>
        <v>1.8629583660184106</v>
      </c>
      <c r="AE417" s="52">
        <f t="shared" si="134"/>
        <v>1.3418431579118193</v>
      </c>
      <c r="AF417" s="52">
        <f t="shared" si="134"/>
        <v>0.8706654501494222</v>
      </c>
      <c r="AG417" s="52">
        <f t="shared" si="134"/>
        <v>1.7995760713393267</v>
      </c>
      <c r="AH417" s="52">
        <f t="shared" si="134"/>
        <v>132.46307391639596</v>
      </c>
      <c r="AI417" s="52">
        <f t="shared" si="134"/>
        <v>12.142210172754181</v>
      </c>
      <c r="AJ417" s="52">
        <f t="shared" si="134"/>
        <v>0.81913334545273375</v>
      </c>
      <c r="AK417" s="52">
        <f t="shared" si="134"/>
        <v>1.0253046633477396</v>
      </c>
      <c r="AL417" s="52">
        <f t="shared" si="134"/>
        <v>7.534883839941779</v>
      </c>
      <c r="AO417" s="52">
        <f t="shared" si="119"/>
        <v>1.0299843644732021E-2</v>
      </c>
      <c r="AP417" s="52">
        <f t="shared" si="119"/>
        <v>0.30598332676090068</v>
      </c>
      <c r="AQ417" s="52">
        <f t="shared" si="119"/>
        <v>0.42414432587733436</v>
      </c>
      <c r="AR417" s="52">
        <f t="shared" si="119"/>
        <v>9.9047225784163362E-2</v>
      </c>
      <c r="AS417" s="52">
        <f t="shared" si="119"/>
        <v>8.3909063372714199E-2</v>
      </c>
      <c r="AT417" s="52">
        <f t="shared" si="119"/>
        <v>44.919620753548237</v>
      </c>
      <c r="AU417" s="52">
        <f t="shared" si="119"/>
        <v>0.99818674493124604</v>
      </c>
      <c r="AV417" s="52">
        <f t="shared" si="119"/>
        <v>9.004358859581274E-2</v>
      </c>
      <c r="AW417" s="52">
        <f t="shared" si="119"/>
        <v>1.3374392288345804E-2</v>
      </c>
      <c r="AX417" s="52">
        <f t="shared" si="119"/>
        <v>3.2798565285775489</v>
      </c>
      <c r="BA417" s="52">
        <f t="shared" si="120"/>
        <v>1.0299843644731993E-2</v>
      </c>
      <c r="BB417" s="52">
        <f t="shared" si="124"/>
        <v>0.30637377301229884</v>
      </c>
      <c r="BC417" s="52">
        <f t="shared" si="125"/>
        <v>0.42930100448766773</v>
      </c>
      <c r="BD417" s="52">
        <f t="shared" si="126"/>
        <v>0.10082678757386043</v>
      </c>
      <c r="BE417" s="52">
        <f t="shared" si="127"/>
        <v>8.242678435827866E-2</v>
      </c>
      <c r="BF417" s="52">
        <f t="shared" si="128"/>
        <v>44.57704779947197</v>
      </c>
      <c r="BG417" s="52">
        <f t="shared" si="129"/>
        <v>0.99285711144865552</v>
      </c>
      <c r="BH417" s="52">
        <f t="shared" si="130"/>
        <v>9.004358859581274E-2</v>
      </c>
      <c r="BI417" s="52">
        <f t="shared" si="131"/>
        <v>1.6281487036265752E-2</v>
      </c>
      <c r="BJ417" s="52">
        <f t="shared" si="132"/>
        <v>3.2834438771897183</v>
      </c>
      <c r="BK417" s="44"/>
    </row>
    <row r="418" spans="4:63">
      <c r="D418" s="42">
        <f t="shared" si="115"/>
        <v>6.25</v>
      </c>
      <c r="E418" s="52">
        <f t="shared" si="121"/>
        <v>7.7847946781473026E-2</v>
      </c>
      <c r="F418" s="52">
        <f t="shared" si="135"/>
        <v>1.5266231751504706</v>
      </c>
      <c r="G418" s="52">
        <f t="shared" si="135"/>
        <v>0.91143982748901686</v>
      </c>
      <c r="H418" s="52">
        <f t="shared" si="135"/>
        <v>0.75833921453553998</v>
      </c>
      <c r="I418" s="52">
        <f t="shared" si="135"/>
        <v>1.6772803263869345</v>
      </c>
      <c r="J418" s="52">
        <f t="shared" si="135"/>
        <v>87.919279003831335</v>
      </c>
      <c r="K418" s="52">
        <f t="shared" si="135"/>
        <v>11.142231368599958</v>
      </c>
      <c r="L418" s="52">
        <f t="shared" si="135"/>
        <v>0.72351977627116171</v>
      </c>
      <c r="M418" s="52">
        <f t="shared" si="135"/>
        <v>1.0072447966404545</v>
      </c>
      <c r="N418" s="52">
        <f t="shared" si="135"/>
        <v>4.2498510794746434</v>
      </c>
      <c r="Q418" s="52">
        <f t="shared" si="133"/>
        <v>6.8132784373854949E-2</v>
      </c>
      <c r="R418" s="52">
        <f t="shared" si="133"/>
        <v>1.2336754277291841</v>
      </c>
      <c r="S418" s="52">
        <f t="shared" si="133"/>
        <v>0.48755216871678564</v>
      </c>
      <c r="T418" s="52">
        <f t="shared" si="133"/>
        <v>0.66891467487829315</v>
      </c>
      <c r="U418" s="52">
        <f t="shared" si="133"/>
        <v>1.575706028056451</v>
      </c>
      <c r="V418" s="52">
        <f t="shared" si="133"/>
        <v>43.666974273244023</v>
      </c>
      <c r="W418" s="52">
        <f t="shared" si="133"/>
        <v>10.142548549167611</v>
      </c>
      <c r="X418" s="52">
        <f t="shared" si="133"/>
        <v>0.63654587626405179</v>
      </c>
      <c r="Y418" s="52">
        <f t="shared" si="133"/>
        <v>0.9880991220548021</v>
      </c>
      <c r="Z418" s="52">
        <f t="shared" si="133"/>
        <v>0.9688555119918828</v>
      </c>
      <c r="AA418" s="96"/>
      <c r="AB418" s="96"/>
      <c r="AC418" s="52">
        <f t="shared" si="134"/>
        <v>8.7563109189091229E-2</v>
      </c>
      <c r="AD418" s="52">
        <f t="shared" si="134"/>
        <v>1.8195709225717587</v>
      </c>
      <c r="AE418" s="52">
        <f t="shared" si="134"/>
        <v>1.3299708256549518</v>
      </c>
      <c r="AF418" s="52">
        <f t="shared" si="134"/>
        <v>0.8477637541927856</v>
      </c>
      <c r="AG418" s="52">
        <f t="shared" si="134"/>
        <v>1.7781396048180913</v>
      </c>
      <c r="AH418" s="52">
        <f t="shared" si="134"/>
        <v>132.49122298066231</v>
      </c>
      <c r="AI418" s="52">
        <f t="shared" si="134"/>
        <v>12.141914188032294</v>
      </c>
      <c r="AJ418" s="52">
        <f t="shared" si="134"/>
        <v>0.81049367627826929</v>
      </c>
      <c r="AK418" s="52">
        <f t="shared" si="134"/>
        <v>1.0233706359616452</v>
      </c>
      <c r="AL418" s="52">
        <f t="shared" si="134"/>
        <v>7.530846646957408</v>
      </c>
      <c r="AO418" s="52">
        <f t="shared" si="119"/>
        <v>9.7151624076180776E-3</v>
      </c>
      <c r="AP418" s="52">
        <f t="shared" si="119"/>
        <v>0.29294774742128649</v>
      </c>
      <c r="AQ418" s="52">
        <f t="shared" si="119"/>
        <v>0.42388765877223122</v>
      </c>
      <c r="AR418" s="52">
        <f t="shared" si="119"/>
        <v>8.9424539657246838E-2</v>
      </c>
      <c r="AS418" s="52">
        <f t="shared" si="119"/>
        <v>0.10157429833048348</v>
      </c>
      <c r="AT418" s="52">
        <f t="shared" si="119"/>
        <v>44.252304730587312</v>
      </c>
      <c r="AU418" s="52">
        <f t="shared" si="119"/>
        <v>0.99968281943234771</v>
      </c>
      <c r="AV418" s="52">
        <f t="shared" si="119"/>
        <v>8.6973900007109917E-2</v>
      </c>
      <c r="AW418" s="52">
        <f t="shared" si="119"/>
        <v>1.9145674585652417E-2</v>
      </c>
      <c r="AX418" s="52">
        <f t="shared" si="119"/>
        <v>3.2809955674827607</v>
      </c>
      <c r="BA418" s="52">
        <f t="shared" si="120"/>
        <v>9.7151624076182025E-3</v>
      </c>
      <c r="BB418" s="52">
        <f t="shared" si="124"/>
        <v>0.29294774742128804</v>
      </c>
      <c r="BC418" s="52">
        <f t="shared" si="125"/>
        <v>0.41853099816593498</v>
      </c>
      <c r="BD418" s="52">
        <f t="shared" si="126"/>
        <v>8.9424539657245616E-2</v>
      </c>
      <c r="BE418" s="52">
        <f t="shared" si="127"/>
        <v>0.10085927843115683</v>
      </c>
      <c r="BF418" s="52">
        <f t="shared" si="128"/>
        <v>44.57194397683098</v>
      </c>
      <c r="BG418" s="52">
        <f t="shared" si="129"/>
        <v>0.99968281943233528</v>
      </c>
      <c r="BH418" s="52">
        <f t="shared" si="130"/>
        <v>8.6973900007107585E-2</v>
      </c>
      <c r="BI418" s="52">
        <f t="shared" si="131"/>
        <v>1.6125839321190716E-2</v>
      </c>
      <c r="BJ418" s="52">
        <f t="shared" si="132"/>
        <v>3.2809955674827647</v>
      </c>
      <c r="BK418" s="44"/>
    </row>
    <row r="419" spans="4:63" s="120" customFormat="1">
      <c r="D419" s="118">
        <f t="shared" si="115"/>
        <v>6.5</v>
      </c>
      <c r="E419" s="119">
        <f t="shared" si="121"/>
        <v>7.2290628148537678E-2</v>
      </c>
      <c r="F419" s="119">
        <f t="shared" si="135"/>
        <v>1.4936983584764165</v>
      </c>
      <c r="G419" s="119">
        <f t="shared" si="135"/>
        <v>0.91231553902087659</v>
      </c>
      <c r="H419" s="119">
        <f t="shared" si="135"/>
        <v>0.7620232833635685</v>
      </c>
      <c r="I419" s="119">
        <f t="shared" si="135"/>
        <v>1.6532813426908395</v>
      </c>
      <c r="J419" s="119">
        <f t="shared" si="135"/>
        <v>87.903766186984072</v>
      </c>
      <c r="K419" s="119">
        <f t="shared" si="135"/>
        <v>11.152578938708153</v>
      </c>
      <c r="L419" s="119">
        <f t="shared" si="135"/>
        <v>0.72053469457096075</v>
      </c>
      <c r="M419" s="119">
        <f t="shared" si="135"/>
        <v>1.0072962844866569</v>
      </c>
      <c r="N419" s="119">
        <f t="shared" si="135"/>
        <v>4.2410523730687446</v>
      </c>
      <c r="Q419" s="119">
        <f t="shared" ref="Q419:Z434" si="136">((Q330)/($D330-$D329))/$R$192*100</f>
        <v>6.2532712279430747E-2</v>
      </c>
      <c r="R419" s="119">
        <f t="shared" si="136"/>
        <v>1.2145139912777509</v>
      </c>
      <c r="S419" s="119">
        <f t="shared" si="136"/>
        <v>0.49001781319468596</v>
      </c>
      <c r="T419" s="119">
        <f t="shared" si="136"/>
        <v>0.67000063782327379</v>
      </c>
      <c r="U419" s="119">
        <f t="shared" si="136"/>
        <v>1.5262780208656166</v>
      </c>
      <c r="V419" s="119">
        <f t="shared" si="136"/>
        <v>44.343657024374131</v>
      </c>
      <c r="W419" s="119">
        <f t="shared" si="136"/>
        <v>10.153207347254481</v>
      </c>
      <c r="X419" s="119">
        <f t="shared" si="136"/>
        <v>0.63646689088953667</v>
      </c>
      <c r="Y419" s="119">
        <f t="shared" si="136"/>
        <v>0.9820594515258747</v>
      </c>
      <c r="Z419" s="119">
        <f t="shared" si="136"/>
        <v>0.97970726417965748</v>
      </c>
      <c r="AC419" s="119">
        <f t="shared" ref="AC419:AL434" si="137">((AC330)/($D330-$D329))/$R$192*100</f>
        <v>8.2048544017644748E-2</v>
      </c>
      <c r="AD419" s="119">
        <f t="shared" si="137"/>
        <v>1.7728827256750834</v>
      </c>
      <c r="AE419" s="119">
        <f t="shared" si="137"/>
        <v>1.3192575044423431</v>
      </c>
      <c r="AF419" s="119">
        <f t="shared" si="137"/>
        <v>0.85404592890386077</v>
      </c>
      <c r="AG419" s="119">
        <f t="shared" si="137"/>
        <v>1.7782349408046552</v>
      </c>
      <c r="AH419" s="119">
        <f t="shared" si="137"/>
        <v>132.38017452215902</v>
      </c>
      <c r="AI419" s="119">
        <f t="shared" si="137"/>
        <v>12.151950530161828</v>
      </c>
      <c r="AJ419" s="119">
        <f t="shared" si="137"/>
        <v>0.8046024982523825</v>
      </c>
      <c r="AK419" s="119">
        <f t="shared" si="137"/>
        <v>1.0238762563559847</v>
      </c>
      <c r="AL419" s="119">
        <f t="shared" si="137"/>
        <v>7.5023974819578507</v>
      </c>
      <c r="AO419" s="119">
        <f t="shared" si="119"/>
        <v>9.7579158691069312E-3</v>
      </c>
      <c r="AP419" s="119">
        <f t="shared" si="119"/>
        <v>0.27918436719866557</v>
      </c>
      <c r="AQ419" s="119">
        <f t="shared" si="119"/>
        <v>0.42229772582619063</v>
      </c>
      <c r="AR419" s="119">
        <f t="shared" si="119"/>
        <v>9.2022645540294712E-2</v>
      </c>
      <c r="AS419" s="119">
        <f t="shared" si="119"/>
        <v>0.12700332182522289</v>
      </c>
      <c r="AT419" s="119">
        <f t="shared" si="119"/>
        <v>43.56010916260994</v>
      </c>
      <c r="AU419" s="119">
        <f t="shared" si="119"/>
        <v>0.99937159145367183</v>
      </c>
      <c r="AV419" s="119">
        <f t="shared" si="119"/>
        <v>8.406780368142408E-2</v>
      </c>
      <c r="AW419" s="119">
        <f t="shared" si="119"/>
        <v>2.5236832960782163E-2</v>
      </c>
      <c r="AX419" s="119">
        <f t="shared" si="119"/>
        <v>3.261345108889087</v>
      </c>
      <c r="BA419" s="119">
        <f t="shared" si="120"/>
        <v>9.75791586910707E-3</v>
      </c>
      <c r="BB419" s="119">
        <f t="shared" si="124"/>
        <v>0.27918436719866691</v>
      </c>
      <c r="BC419" s="119">
        <f t="shared" si="125"/>
        <v>0.40694196542146654</v>
      </c>
      <c r="BD419" s="119">
        <f t="shared" si="126"/>
        <v>9.2022645540292269E-2</v>
      </c>
      <c r="BE419" s="119">
        <f t="shared" si="127"/>
        <v>0.12495359811381568</v>
      </c>
      <c r="BF419" s="119">
        <f t="shared" si="128"/>
        <v>44.476408335174952</v>
      </c>
      <c r="BG419" s="119">
        <f t="shared" si="129"/>
        <v>0.99937159145367538</v>
      </c>
      <c r="BH419" s="119">
        <f t="shared" si="130"/>
        <v>8.4067803681421749E-2</v>
      </c>
      <c r="BI419" s="119">
        <f t="shared" si="131"/>
        <v>1.6579971869327803E-2</v>
      </c>
      <c r="BJ419" s="119">
        <f t="shared" si="132"/>
        <v>3.2613451088891061</v>
      </c>
      <c r="BK419" s="119"/>
    </row>
    <row r="420" spans="4:63">
      <c r="D420" s="42">
        <f t="shared" si="115"/>
        <v>6.75</v>
      </c>
      <c r="E420" s="52">
        <f t="shared" si="121"/>
        <v>6.7103797424465178E-2</v>
      </c>
      <c r="F420" s="52">
        <f t="shared" si="135"/>
        <v>1.4583423641187228</v>
      </c>
      <c r="G420" s="52">
        <f t="shared" si="135"/>
        <v>0.91406696208460592</v>
      </c>
      <c r="H420" s="52">
        <f t="shared" si="135"/>
        <v>0.76939142101963343</v>
      </c>
      <c r="I420" s="52">
        <f t="shared" si="135"/>
        <v>1.6308822912411591</v>
      </c>
      <c r="J420" s="52">
        <f t="shared" si="135"/>
        <v>87.872740553290669</v>
      </c>
      <c r="K420" s="52">
        <f t="shared" si="135"/>
        <v>11.173274078924686</v>
      </c>
      <c r="L420" s="52">
        <f t="shared" si="135"/>
        <v>0.71774861831744374</v>
      </c>
      <c r="M420" s="52">
        <f t="shared" si="135"/>
        <v>1.007399260179074</v>
      </c>
      <c r="N420" s="52">
        <f t="shared" si="135"/>
        <v>4.2238335233251298</v>
      </c>
      <c r="Q420" s="52">
        <f t="shared" si="136"/>
        <v>5.7305978324635132E-2</v>
      </c>
      <c r="R420" s="52">
        <f t="shared" si="136"/>
        <v>1.1927419186102028</v>
      </c>
      <c r="S420" s="52">
        <f t="shared" si="136"/>
        <v>0.49494910215049354</v>
      </c>
      <c r="T420" s="52">
        <f t="shared" si="136"/>
        <v>0.67217256371324452</v>
      </c>
      <c r="U420" s="52">
        <f t="shared" si="136"/>
        <v>1.4801452141541809</v>
      </c>
      <c r="V420" s="52">
        <f t="shared" si="136"/>
        <v>45.01512546798179</v>
      </c>
      <c r="W420" s="52">
        <f t="shared" si="136"/>
        <v>10.174524943428338</v>
      </c>
      <c r="X420" s="52">
        <f t="shared" si="136"/>
        <v>0.63639317120666028</v>
      </c>
      <c r="Y420" s="52">
        <f t="shared" si="136"/>
        <v>0.97642242569888005</v>
      </c>
      <c r="Z420" s="52">
        <f t="shared" si="136"/>
        <v>1.0012060039191741</v>
      </c>
      <c r="AA420" s="96"/>
      <c r="AB420" s="96"/>
      <c r="AC420" s="52">
        <f t="shared" si="137"/>
        <v>7.6901616524295224E-2</v>
      </c>
      <c r="AD420" s="52">
        <f t="shared" si="137"/>
        <v>1.7239428096272418</v>
      </c>
      <c r="AE420" s="52">
        <f t="shared" si="137"/>
        <v>1.3092584046439155</v>
      </c>
      <c r="AF420" s="52">
        <f t="shared" si="137"/>
        <v>0.86661027832602244</v>
      </c>
      <c r="AG420" s="52">
        <f t="shared" si="137"/>
        <v>1.7784256127778053</v>
      </c>
      <c r="AH420" s="52">
        <f t="shared" si="137"/>
        <v>132.15807760515418</v>
      </c>
      <c r="AI420" s="52">
        <f t="shared" si="137"/>
        <v>12.172023214421028</v>
      </c>
      <c r="AJ420" s="52">
        <f t="shared" si="137"/>
        <v>0.7991040654282251</v>
      </c>
      <c r="AK420" s="52">
        <f t="shared" si="137"/>
        <v>1.0248874971446758</v>
      </c>
      <c r="AL420" s="52">
        <f t="shared" si="137"/>
        <v>7.4464610427310909</v>
      </c>
      <c r="AO420" s="52">
        <f t="shared" si="119"/>
        <v>9.7978190998300463E-3</v>
      </c>
      <c r="AP420" s="52">
        <f t="shared" si="119"/>
        <v>0.26560044550851991</v>
      </c>
      <c r="AQ420" s="52">
        <f t="shared" si="119"/>
        <v>0.41911785993411238</v>
      </c>
      <c r="AR420" s="52">
        <f t="shared" si="119"/>
        <v>9.7218857306388906E-2</v>
      </c>
      <c r="AS420" s="52">
        <f t="shared" si="119"/>
        <v>0.15073707708697826</v>
      </c>
      <c r="AT420" s="52">
        <f t="shared" si="119"/>
        <v>42.857615085308879</v>
      </c>
      <c r="AU420" s="52">
        <f t="shared" si="119"/>
        <v>0.99874913549634847</v>
      </c>
      <c r="AV420" s="52">
        <f t="shared" si="119"/>
        <v>8.1355447110783463E-2</v>
      </c>
      <c r="AW420" s="52">
        <f t="shared" si="119"/>
        <v>3.0976834480193949E-2</v>
      </c>
      <c r="AX420" s="52">
        <f t="shared" si="119"/>
        <v>3.2226275194059557</v>
      </c>
      <c r="BA420" s="52">
        <f t="shared" si="120"/>
        <v>9.7978190998300463E-3</v>
      </c>
      <c r="BB420" s="52">
        <f t="shared" si="124"/>
        <v>0.26560044550851902</v>
      </c>
      <c r="BC420" s="52">
        <f t="shared" si="125"/>
        <v>0.3951914425593096</v>
      </c>
      <c r="BD420" s="52">
        <f t="shared" si="126"/>
        <v>9.7218857306389017E-2</v>
      </c>
      <c r="BE420" s="52">
        <f t="shared" si="127"/>
        <v>0.14754332153664618</v>
      </c>
      <c r="BF420" s="52">
        <f t="shared" si="128"/>
        <v>44.285337051863507</v>
      </c>
      <c r="BG420" s="52">
        <f t="shared" si="129"/>
        <v>0.99874913549634137</v>
      </c>
      <c r="BH420" s="52">
        <f t="shared" si="130"/>
        <v>8.1355447110781354E-2</v>
      </c>
      <c r="BI420" s="52">
        <f t="shared" si="131"/>
        <v>1.7488236965601756E-2</v>
      </c>
      <c r="BJ420" s="52">
        <f t="shared" si="132"/>
        <v>3.222627519405961</v>
      </c>
      <c r="BK420" s="44"/>
    </row>
    <row r="421" spans="4:63">
      <c r="D421" s="42">
        <f t="shared" si="115"/>
        <v>7</v>
      </c>
      <c r="E421" s="52">
        <f t="shared" si="121"/>
        <v>6.2287454609255048E-2</v>
      </c>
      <c r="F421" s="52">
        <f t="shared" si="135"/>
        <v>1.4206228831091789</v>
      </c>
      <c r="G421" s="52">
        <f t="shared" si="135"/>
        <v>0.91669409668020208</v>
      </c>
      <c r="H421" s="52">
        <f t="shared" si="135"/>
        <v>0.78044362750373308</v>
      </c>
      <c r="I421" s="52">
        <f t="shared" si="135"/>
        <v>1.610083172037887</v>
      </c>
      <c r="J421" s="52">
        <f t="shared" si="135"/>
        <v>87.826202102750699</v>
      </c>
      <c r="K421" s="52">
        <f t="shared" si="135"/>
        <v>11.204316789249507</v>
      </c>
      <c r="L421" s="52">
        <f t="shared" si="135"/>
        <v>0.71516154751060657</v>
      </c>
      <c r="M421" s="52">
        <f t="shared" si="135"/>
        <v>1.0075537237177017</v>
      </c>
      <c r="N421" s="52">
        <f t="shared" si="135"/>
        <v>4.1986488059254974</v>
      </c>
      <c r="Q421" s="52">
        <f t="shared" si="136"/>
        <v>5.2452582509467834E-2</v>
      </c>
      <c r="R421" s="52">
        <f t="shared" si="136"/>
        <v>1.1684923594119907</v>
      </c>
      <c r="S421" s="52">
        <f t="shared" si="136"/>
        <v>0.50234603558420776</v>
      </c>
      <c r="T421" s="52">
        <f t="shared" si="136"/>
        <v>0.67543045254820255</v>
      </c>
      <c r="U421" s="52">
        <f t="shared" si="136"/>
        <v>1.4373076079221347</v>
      </c>
      <c r="V421" s="52">
        <f t="shared" si="136"/>
        <v>45.681379604066954</v>
      </c>
      <c r="W421" s="52">
        <f t="shared" si="136"/>
        <v>10.206501337689145</v>
      </c>
      <c r="X421" s="52">
        <f t="shared" si="136"/>
        <v>0.63632471721541861</v>
      </c>
      <c r="Y421" s="52">
        <f t="shared" si="136"/>
        <v>0.97118804457381414</v>
      </c>
      <c r="Z421" s="52">
        <f t="shared" si="136"/>
        <v>1.0331060136471759</v>
      </c>
      <c r="AA421" s="96"/>
      <c r="AB421" s="96"/>
      <c r="AC421" s="52">
        <f t="shared" si="137"/>
        <v>7.2122326709042145E-2</v>
      </c>
      <c r="AD421" s="52">
        <f t="shared" si="137"/>
        <v>1.6727534068063665</v>
      </c>
      <c r="AE421" s="52">
        <f t="shared" si="137"/>
        <v>1.2999735262596621</v>
      </c>
      <c r="AF421" s="52">
        <f t="shared" si="137"/>
        <v>0.88545680245926583</v>
      </c>
      <c r="AG421" s="52">
        <f t="shared" si="137"/>
        <v>1.7787116207375369</v>
      </c>
      <c r="AH421" s="52">
        <f t="shared" si="137"/>
        <v>131.82493222964712</v>
      </c>
      <c r="AI421" s="52">
        <f t="shared" si="137"/>
        <v>12.202132240809858</v>
      </c>
      <c r="AJ421" s="52">
        <f t="shared" si="137"/>
        <v>0.79399837780579474</v>
      </c>
      <c r="AK421" s="52">
        <f t="shared" si="137"/>
        <v>1.026404358327716</v>
      </c>
      <c r="AL421" s="52">
        <f t="shared" si="137"/>
        <v>7.3641915982038109</v>
      </c>
      <c r="AO421" s="52">
        <f t="shared" si="119"/>
        <v>9.8348720997872147E-3</v>
      </c>
      <c r="AP421" s="52">
        <f t="shared" si="119"/>
        <v>0.25213052369718825</v>
      </c>
      <c r="AQ421" s="52">
        <f t="shared" si="119"/>
        <v>0.41434806109599431</v>
      </c>
      <c r="AR421" s="52">
        <f t="shared" si="119"/>
        <v>0.10501317495553053</v>
      </c>
      <c r="AS421" s="52">
        <f t="shared" si="119"/>
        <v>0.17277556411575223</v>
      </c>
      <c r="AT421" s="52">
        <f t="shared" si="119"/>
        <v>42.144822498683745</v>
      </c>
      <c r="AU421" s="52">
        <f t="shared" si="119"/>
        <v>0.99781545156036167</v>
      </c>
      <c r="AV421" s="52">
        <f t="shared" si="119"/>
        <v>7.8836830295187954E-2</v>
      </c>
      <c r="AW421" s="52">
        <f t="shared" si="119"/>
        <v>3.6365679143887553E-2</v>
      </c>
      <c r="AX421" s="52">
        <f t="shared" si="119"/>
        <v>3.1655427922783215</v>
      </c>
      <c r="BA421" s="52">
        <f t="shared" si="120"/>
        <v>9.8348720997870967E-3</v>
      </c>
      <c r="BB421" s="52">
        <f t="shared" si="124"/>
        <v>0.25213052369718758</v>
      </c>
      <c r="BC421" s="52">
        <f t="shared" si="125"/>
        <v>0.38327942957946004</v>
      </c>
      <c r="BD421" s="52">
        <f t="shared" si="126"/>
        <v>0.10501317495553275</v>
      </c>
      <c r="BE421" s="52">
        <f t="shared" si="127"/>
        <v>0.16862844869964988</v>
      </c>
      <c r="BF421" s="52">
        <f t="shared" si="128"/>
        <v>43.998730126896419</v>
      </c>
      <c r="BG421" s="52">
        <f t="shared" si="129"/>
        <v>0.99781545156035101</v>
      </c>
      <c r="BH421" s="52">
        <f t="shared" si="130"/>
        <v>7.8836830295188176E-2</v>
      </c>
      <c r="BI421" s="52">
        <f t="shared" si="131"/>
        <v>1.885063461001435E-2</v>
      </c>
      <c r="BJ421" s="52">
        <f t="shared" si="132"/>
        <v>3.1655427922783135</v>
      </c>
      <c r="BK421" s="44"/>
    </row>
    <row r="422" spans="4:63">
      <c r="D422" s="42">
        <f t="shared" si="115"/>
        <v>7.25</v>
      </c>
      <c r="E422" s="52">
        <f t="shared" si="121"/>
        <v>5.7841599702907094E-2</v>
      </c>
      <c r="F422" s="52">
        <f t="shared" si="135"/>
        <v>1.38060760647958</v>
      </c>
      <c r="G422" s="52">
        <f t="shared" si="135"/>
        <v>0.92019694280766462</v>
      </c>
      <c r="H422" s="52">
        <f t="shared" si="135"/>
        <v>0.7951799028158677</v>
      </c>
      <c r="I422" s="52">
        <f t="shared" si="135"/>
        <v>1.5908839850810201</v>
      </c>
      <c r="J422" s="52">
        <f t="shared" si="135"/>
        <v>87.764150835364006</v>
      </c>
      <c r="K422" s="52">
        <f t="shared" si="135"/>
        <v>11.245707069682604</v>
      </c>
      <c r="L422" s="52">
        <f t="shared" si="135"/>
        <v>0.71277348215044978</v>
      </c>
      <c r="M422" s="52">
        <f t="shared" si="135"/>
        <v>1.0077596751025388</v>
      </c>
      <c r="N422" s="52">
        <f t="shared" si="135"/>
        <v>4.1659524965515766</v>
      </c>
      <c r="Q422" s="52">
        <f t="shared" si="136"/>
        <v>4.7972524833928887E-2</v>
      </c>
      <c r="R422" s="52">
        <f t="shared" si="136"/>
        <v>1.1418984633685652</v>
      </c>
      <c r="S422" s="52">
        <f t="shared" si="136"/>
        <v>0.51220861349582703</v>
      </c>
      <c r="T422" s="52">
        <f t="shared" si="136"/>
        <v>0.67977430432814623</v>
      </c>
      <c r="U422" s="52">
        <f t="shared" si="136"/>
        <v>1.397765202169476</v>
      </c>
      <c r="V422" s="52">
        <f t="shared" si="136"/>
        <v>46.342419432629697</v>
      </c>
      <c r="W422" s="52">
        <f t="shared" si="136"/>
        <v>10.249136530036907</v>
      </c>
      <c r="X422" s="52">
        <f t="shared" si="136"/>
        <v>0.63626152891581067</v>
      </c>
      <c r="Y422" s="52">
        <f t="shared" si="136"/>
        <v>0.96635630815067719</v>
      </c>
      <c r="Z422" s="52">
        <f t="shared" si="136"/>
        <v>1.0751615758004103</v>
      </c>
      <c r="AA422" s="96"/>
      <c r="AB422" s="96"/>
      <c r="AC422" s="52">
        <f t="shared" si="137"/>
        <v>6.7710674571885426E-2</v>
      </c>
      <c r="AD422" s="52">
        <f t="shared" si="137"/>
        <v>1.6193167495905931</v>
      </c>
      <c r="AE422" s="52">
        <f t="shared" si="137"/>
        <v>1.2914028692895816</v>
      </c>
      <c r="AF422" s="52">
        <f t="shared" si="137"/>
        <v>0.91058550130359073</v>
      </c>
      <c r="AG422" s="52">
        <f t="shared" si="137"/>
        <v>1.7790929646838447</v>
      </c>
      <c r="AH422" s="52">
        <f t="shared" si="137"/>
        <v>131.38073839563771</v>
      </c>
      <c r="AI422" s="52">
        <f t="shared" si="137"/>
        <v>12.242277609328296</v>
      </c>
      <c r="AJ422" s="52">
        <f t="shared" si="137"/>
        <v>0.78928543538509</v>
      </c>
      <c r="AK422" s="52">
        <f t="shared" si="137"/>
        <v>1.028426839905104</v>
      </c>
      <c r="AL422" s="52">
        <f t="shared" si="137"/>
        <v>7.2567434173027374</v>
      </c>
      <c r="AO422" s="52">
        <f t="shared" si="119"/>
        <v>9.8690748689782073E-3</v>
      </c>
      <c r="AP422" s="52">
        <f t="shared" si="119"/>
        <v>0.23870914311101488</v>
      </c>
      <c r="AQ422" s="52">
        <f t="shared" si="119"/>
        <v>0.40798832931183759</v>
      </c>
      <c r="AR422" s="52">
        <f t="shared" si="119"/>
        <v>0.11540559848772147</v>
      </c>
      <c r="AS422" s="52">
        <f t="shared" si="119"/>
        <v>0.19311878291154416</v>
      </c>
      <c r="AT422" s="52">
        <f t="shared" si="119"/>
        <v>41.421731402734309</v>
      </c>
      <c r="AU422" s="52">
        <f t="shared" si="119"/>
        <v>0.9965705396456972</v>
      </c>
      <c r="AV422" s="52">
        <f t="shared" si="119"/>
        <v>7.6511953234639107E-2</v>
      </c>
      <c r="AW422" s="52">
        <f t="shared" si="119"/>
        <v>4.1403366951861642E-2</v>
      </c>
      <c r="AX422" s="52">
        <f t="shared" si="119"/>
        <v>3.0907909207511661</v>
      </c>
      <c r="BA422" s="52">
        <f t="shared" si="120"/>
        <v>9.8690748689783322E-3</v>
      </c>
      <c r="BB422" s="52">
        <f t="shared" si="124"/>
        <v>0.2387091431110131</v>
      </c>
      <c r="BC422" s="52">
        <f t="shared" si="125"/>
        <v>0.37120592648191697</v>
      </c>
      <c r="BD422" s="52">
        <f t="shared" si="126"/>
        <v>0.11540559848772303</v>
      </c>
      <c r="BE422" s="52">
        <f t="shared" si="127"/>
        <v>0.18820897960282457</v>
      </c>
      <c r="BF422" s="52">
        <f t="shared" si="128"/>
        <v>43.6165875602737</v>
      </c>
      <c r="BG422" s="52">
        <f t="shared" si="129"/>
        <v>0.99657053964569187</v>
      </c>
      <c r="BH422" s="52">
        <f t="shared" si="130"/>
        <v>7.6511953234640218E-2</v>
      </c>
      <c r="BI422" s="52">
        <f t="shared" si="131"/>
        <v>2.0667164802565141E-2</v>
      </c>
      <c r="BJ422" s="52">
        <f t="shared" si="132"/>
        <v>3.0907909207511608</v>
      </c>
      <c r="BK422" s="44"/>
    </row>
    <row r="423" spans="4:63">
      <c r="D423" s="42">
        <f t="shared" si="115"/>
        <v>7.5</v>
      </c>
      <c r="E423" s="52">
        <f t="shared" si="121"/>
        <v>5.3766232705421579E-2</v>
      </c>
      <c r="F423" s="52">
        <f t="shared" si="135"/>
        <v>1.3383642252617192</v>
      </c>
      <c r="G423" s="52">
        <f t="shared" si="135"/>
        <v>0.92457550046699355</v>
      </c>
      <c r="H423" s="52">
        <f t="shared" si="135"/>
        <v>0.81360024695603661</v>
      </c>
      <c r="I423" s="52">
        <f t="shared" si="135"/>
        <v>1.573284730370559</v>
      </c>
      <c r="J423" s="52">
        <f t="shared" si="135"/>
        <v>87.686586751130804</v>
      </c>
      <c r="K423" s="52">
        <f t="shared" si="135"/>
        <v>11.297444920223988</v>
      </c>
      <c r="L423" s="52">
        <f t="shared" si="135"/>
        <v>0.71058442223697316</v>
      </c>
      <c r="M423" s="52">
        <f t="shared" si="135"/>
        <v>1.0080171143335861</v>
      </c>
      <c r="N423" s="52">
        <f t="shared" si="135"/>
        <v>4.1261988708851209</v>
      </c>
      <c r="Q423" s="52">
        <f t="shared" si="136"/>
        <v>4.3865805298018187E-2</v>
      </c>
      <c r="R423" s="52">
        <f t="shared" si="136"/>
        <v>1.1130933801653775</v>
      </c>
      <c r="S423" s="52">
        <f t="shared" si="136"/>
        <v>0.52453683588535005</v>
      </c>
      <c r="T423" s="52">
        <f t="shared" si="136"/>
        <v>0.68520411905307543</v>
      </c>
      <c r="U423" s="52">
        <f t="shared" si="136"/>
        <v>1.3615179968962066</v>
      </c>
      <c r="V423" s="52">
        <f t="shared" si="136"/>
        <v>46.998244953669769</v>
      </c>
      <c r="W423" s="52">
        <f t="shared" si="136"/>
        <v>10.302430520471608</v>
      </c>
      <c r="X423" s="52">
        <f t="shared" si="136"/>
        <v>0.63620360630783723</v>
      </c>
      <c r="Y423" s="52">
        <f t="shared" si="136"/>
        <v>0.96192721642946954</v>
      </c>
      <c r="Z423" s="52">
        <f t="shared" si="136"/>
        <v>1.1271269728156268</v>
      </c>
      <c r="AA423" s="96"/>
      <c r="AB423" s="96"/>
      <c r="AC423" s="52">
        <f t="shared" si="137"/>
        <v>6.3666660112825096E-2</v>
      </c>
      <c r="AD423" s="52">
        <f t="shared" si="137"/>
        <v>1.563635070358059</v>
      </c>
      <c r="AE423" s="52">
        <f t="shared" si="137"/>
        <v>1.2835464337336759</v>
      </c>
      <c r="AF423" s="52">
        <f t="shared" si="137"/>
        <v>0.94199637485899768</v>
      </c>
      <c r="AG423" s="52">
        <f t="shared" si="137"/>
        <v>1.7795696446167297</v>
      </c>
      <c r="AH423" s="52">
        <f t="shared" si="137"/>
        <v>130.82549610312611</v>
      </c>
      <c r="AI423" s="52">
        <f t="shared" si="137"/>
        <v>12.292459319976345</v>
      </c>
      <c r="AJ423" s="52">
        <f t="shared" si="137"/>
        <v>0.78496523816611041</v>
      </c>
      <c r="AK423" s="52">
        <f t="shared" si="137"/>
        <v>1.0309549418768387</v>
      </c>
      <c r="AL423" s="52">
        <f t="shared" si="137"/>
        <v>7.1252707689546089</v>
      </c>
      <c r="AO423" s="52">
        <f t="shared" si="119"/>
        <v>9.9004274074033921E-3</v>
      </c>
      <c r="AP423" s="52">
        <f t="shared" si="119"/>
        <v>0.22527084509634165</v>
      </c>
      <c r="AQ423" s="52">
        <f t="shared" si="119"/>
        <v>0.4000386645816435</v>
      </c>
      <c r="AR423" s="52">
        <f t="shared" si="119"/>
        <v>0.12839612790296118</v>
      </c>
      <c r="AS423" s="52">
        <f t="shared" si="119"/>
        <v>0.21176673347435249</v>
      </c>
      <c r="AT423" s="52">
        <f t="shared" si="119"/>
        <v>40.688341797461035</v>
      </c>
      <c r="AU423" s="52">
        <f t="shared" si="119"/>
        <v>0.99501439975237993</v>
      </c>
      <c r="AV423" s="52">
        <f t="shared" si="119"/>
        <v>7.4380815929135924E-2</v>
      </c>
      <c r="AW423" s="52">
        <f t="shared" si="119"/>
        <v>4.608989790411655E-2</v>
      </c>
      <c r="AX423" s="52">
        <f t="shared" si="119"/>
        <v>2.9990718980694941</v>
      </c>
      <c r="BA423" s="52">
        <f t="shared" si="120"/>
        <v>9.900427407403517E-3</v>
      </c>
      <c r="BB423" s="52">
        <f t="shared" si="124"/>
        <v>0.22527084509633988</v>
      </c>
      <c r="BC423" s="52">
        <f t="shared" si="125"/>
        <v>0.35897093326668239</v>
      </c>
      <c r="BD423" s="52">
        <f t="shared" si="126"/>
        <v>0.12839612790296107</v>
      </c>
      <c r="BE423" s="52">
        <f t="shared" si="127"/>
        <v>0.20628491424617068</v>
      </c>
      <c r="BF423" s="52">
        <f t="shared" si="128"/>
        <v>43.138909351995309</v>
      </c>
      <c r="BG423" s="52">
        <f t="shared" si="129"/>
        <v>0.99501439975235684</v>
      </c>
      <c r="BH423" s="52">
        <f t="shared" si="130"/>
        <v>7.4380815929137256E-2</v>
      </c>
      <c r="BI423" s="52">
        <f t="shared" si="131"/>
        <v>2.2937827543252576E-2</v>
      </c>
      <c r="BJ423" s="52">
        <f t="shared" si="132"/>
        <v>2.9990718980694879</v>
      </c>
      <c r="BK423" s="44"/>
    </row>
    <row r="424" spans="4:63">
      <c r="D424" s="42">
        <f t="shared" si="115"/>
        <v>7.75</v>
      </c>
      <c r="E424" s="52">
        <f t="shared" si="121"/>
        <v>5.0061353616798483E-2</v>
      </c>
      <c r="F424" s="52">
        <f t="shared" ref="F424:N439" si="138">((F335)/($D335-$D334))/$R$192*100</f>
        <v>1.2939604304873935</v>
      </c>
      <c r="G424" s="52">
        <f t="shared" si="138"/>
        <v>0.92982976965818742</v>
      </c>
      <c r="H424" s="52">
        <f t="shared" si="138"/>
        <v>0.83570465992423915</v>
      </c>
      <c r="I424" s="52">
        <f t="shared" si="138"/>
        <v>1.5572854079065039</v>
      </c>
      <c r="J424" s="52">
        <f t="shared" si="138"/>
        <v>87.593509850051007</v>
      </c>
      <c r="K424" s="52">
        <f t="shared" si="138"/>
        <v>11.359530340873638</v>
      </c>
      <c r="L424" s="52">
        <f t="shared" si="138"/>
        <v>0.70859436777017559</v>
      </c>
      <c r="M424" s="52">
        <f t="shared" si="138"/>
        <v>1.0083260414108415</v>
      </c>
      <c r="N424" s="52">
        <f t="shared" si="138"/>
        <v>4.0798422046078588</v>
      </c>
      <c r="Q424" s="52">
        <f t="shared" si="136"/>
        <v>4.0132423901735714E-2</v>
      </c>
      <c r="R424" s="52">
        <f t="shared" si="136"/>
        <v>1.0822102594878815</v>
      </c>
      <c r="S424" s="52">
        <f t="shared" si="136"/>
        <v>0.53933070275277684</v>
      </c>
      <c r="T424" s="52">
        <f t="shared" si="136"/>
        <v>0.69171989672299006</v>
      </c>
      <c r="U424" s="52">
        <f t="shared" si="136"/>
        <v>1.3285659921023263</v>
      </c>
      <c r="V424" s="52">
        <f t="shared" si="136"/>
        <v>47.648856167187184</v>
      </c>
      <c r="W424" s="52">
        <f t="shared" si="136"/>
        <v>10.366383308993241</v>
      </c>
      <c r="X424" s="52">
        <f t="shared" si="136"/>
        <v>0.63615094939149774</v>
      </c>
      <c r="Y424" s="52">
        <f t="shared" si="136"/>
        <v>0.95790076941018965</v>
      </c>
      <c r="Z424" s="52">
        <f t="shared" si="136"/>
        <v>1.1887564871295728</v>
      </c>
      <c r="AA424" s="96"/>
      <c r="AB424" s="96"/>
      <c r="AC424" s="52">
        <f t="shared" si="137"/>
        <v>5.999028333186112E-2</v>
      </c>
      <c r="AD424" s="52">
        <f t="shared" si="137"/>
        <v>1.5057106014869044</v>
      </c>
      <c r="AE424" s="52">
        <f t="shared" si="137"/>
        <v>1.2764042195919432</v>
      </c>
      <c r="AF424" s="52">
        <f t="shared" si="137"/>
        <v>0.97968942312548701</v>
      </c>
      <c r="AG424" s="52">
        <f t="shared" si="137"/>
        <v>1.7801416605361917</v>
      </c>
      <c r="AH424" s="52">
        <f t="shared" si="137"/>
        <v>130.15920535211228</v>
      </c>
      <c r="AI424" s="52">
        <f t="shared" si="137"/>
        <v>12.352677372754025</v>
      </c>
      <c r="AJ424" s="52">
        <f t="shared" si="137"/>
        <v>0.78103778614885599</v>
      </c>
      <c r="AK424" s="52">
        <f t="shared" si="137"/>
        <v>1.0339886642429204</v>
      </c>
      <c r="AL424" s="52">
        <f t="shared" si="137"/>
        <v>6.9709279220861289</v>
      </c>
      <c r="AO424" s="52">
        <f t="shared" si="119"/>
        <v>9.9289297150627689E-3</v>
      </c>
      <c r="AP424" s="52">
        <f t="shared" si="119"/>
        <v>0.21175017099951199</v>
      </c>
      <c r="AQ424" s="52">
        <f t="shared" si="119"/>
        <v>0.39049906690541059</v>
      </c>
      <c r="AR424" s="52">
        <f t="shared" si="119"/>
        <v>0.14398476320124909</v>
      </c>
      <c r="AS424" s="52">
        <f t="shared" si="119"/>
        <v>0.22871941580417765</v>
      </c>
      <c r="AT424" s="52">
        <f t="shared" si="119"/>
        <v>39.944653682863823</v>
      </c>
      <c r="AU424" s="52">
        <f t="shared" si="119"/>
        <v>0.99314703188039744</v>
      </c>
      <c r="AV424" s="52">
        <f t="shared" si="119"/>
        <v>7.2443418378677849E-2</v>
      </c>
      <c r="AW424" s="52">
        <f t="shared" si="119"/>
        <v>5.0425272000651833E-2</v>
      </c>
      <c r="AX424" s="52">
        <f t="shared" si="119"/>
        <v>2.891085717478286</v>
      </c>
      <c r="BA424" s="52">
        <f t="shared" si="120"/>
        <v>9.9289297150626371E-3</v>
      </c>
      <c r="BB424" s="52">
        <f t="shared" si="124"/>
        <v>0.21175017099951088</v>
      </c>
      <c r="BC424" s="52">
        <f t="shared" si="125"/>
        <v>0.34657444993375575</v>
      </c>
      <c r="BD424" s="52">
        <f t="shared" si="126"/>
        <v>0.14398476320124787</v>
      </c>
      <c r="BE424" s="52">
        <f t="shared" si="127"/>
        <v>0.22285625262968778</v>
      </c>
      <c r="BF424" s="52">
        <f t="shared" si="128"/>
        <v>42.565695502061274</v>
      </c>
      <c r="BG424" s="52">
        <f t="shared" si="129"/>
        <v>0.99314703188038678</v>
      </c>
      <c r="BH424" s="52">
        <f t="shared" si="130"/>
        <v>7.2443418378680402E-2</v>
      </c>
      <c r="BI424" s="52">
        <f t="shared" si="131"/>
        <v>2.5662622832078874E-2</v>
      </c>
      <c r="BJ424" s="52">
        <f t="shared" si="132"/>
        <v>2.89108571747827</v>
      </c>
      <c r="BK424" s="44"/>
    </row>
    <row r="425" spans="4:63">
      <c r="D425" s="42">
        <f t="shared" si="115"/>
        <v>8</v>
      </c>
      <c r="E425" s="52">
        <f t="shared" si="121"/>
        <v>4.6726962437037542E-2</v>
      </c>
      <c r="F425" s="52">
        <f t="shared" si="138"/>
        <v>1.247463913188398</v>
      </c>
      <c r="G425" s="52">
        <f t="shared" si="138"/>
        <v>0.93595975038124712</v>
      </c>
      <c r="H425" s="52">
        <f t="shared" si="138"/>
        <v>0.86149314172047409</v>
      </c>
      <c r="I425" s="52">
        <f t="shared" si="138"/>
        <v>1.5428860176888544</v>
      </c>
      <c r="J425" s="52">
        <f t="shared" si="138"/>
        <v>87.484920132124458</v>
      </c>
      <c r="K425" s="52">
        <f t="shared" si="138"/>
        <v>11.431963331631566</v>
      </c>
      <c r="L425" s="52">
        <f t="shared" si="138"/>
        <v>0.70680331875005808</v>
      </c>
      <c r="M425" s="52">
        <f t="shared" si="138"/>
        <v>1.0086864563343076</v>
      </c>
      <c r="N425" s="52">
        <f t="shared" si="138"/>
        <v>4.0273367734015215</v>
      </c>
      <c r="Q425" s="52">
        <f t="shared" si="136"/>
        <v>3.6772380645081461E-2</v>
      </c>
      <c r="R425" s="52">
        <f t="shared" si="136"/>
        <v>1.0493822510215294</v>
      </c>
      <c r="S425" s="52">
        <f t="shared" si="136"/>
        <v>0.55659021409810849</v>
      </c>
      <c r="T425" s="52">
        <f t="shared" si="136"/>
        <v>0.69932163733789099</v>
      </c>
      <c r="U425" s="52">
        <f t="shared" si="136"/>
        <v>1.2989091877878334</v>
      </c>
      <c r="V425" s="52">
        <f t="shared" si="136"/>
        <v>48.294253073182041</v>
      </c>
      <c r="W425" s="52">
        <f t="shared" si="136"/>
        <v>10.440994895601822</v>
      </c>
      <c r="X425" s="52">
        <f t="shared" si="136"/>
        <v>0.63610355816679087</v>
      </c>
      <c r="Y425" s="52">
        <f t="shared" si="136"/>
        <v>0.95427696709283627</v>
      </c>
      <c r="Z425" s="52">
        <f t="shared" si="136"/>
        <v>1.2598044011789937</v>
      </c>
      <c r="AA425" s="96"/>
      <c r="AB425" s="96"/>
      <c r="AC425" s="52">
        <f t="shared" si="137"/>
        <v>5.6681544228993616E-2</v>
      </c>
      <c r="AD425" s="52">
        <f t="shared" si="137"/>
        <v>1.4455455753552664</v>
      </c>
      <c r="AE425" s="52">
        <f t="shared" si="137"/>
        <v>1.2699762268643833</v>
      </c>
      <c r="AF425" s="52">
        <f t="shared" si="137"/>
        <v>1.0236646461030574</v>
      </c>
      <c r="AG425" s="52">
        <f t="shared" si="137"/>
        <v>1.7808090124422316</v>
      </c>
      <c r="AH425" s="52">
        <f t="shared" si="137"/>
        <v>129.38186614259607</v>
      </c>
      <c r="AI425" s="52">
        <f t="shared" si="137"/>
        <v>12.422931767661309</v>
      </c>
      <c r="AJ425" s="52">
        <f t="shared" si="137"/>
        <v>0.77750307933332663</v>
      </c>
      <c r="AK425" s="52">
        <f t="shared" si="137"/>
        <v>1.0375280070033481</v>
      </c>
      <c r="AL425" s="52">
        <f t="shared" si="137"/>
        <v>6.7948691456240384</v>
      </c>
      <c r="AO425" s="52">
        <f t="shared" ref="AO425:AX450" si="139">E425-Q425</f>
        <v>9.9545817919560811E-3</v>
      </c>
      <c r="AP425" s="52">
        <f t="shared" si="139"/>
        <v>0.19808166216686862</v>
      </c>
      <c r="AQ425" s="52">
        <f t="shared" si="139"/>
        <v>0.37936953628313863</v>
      </c>
      <c r="AR425" s="52">
        <f t="shared" si="139"/>
        <v>0.1621715043825831</v>
      </c>
      <c r="AS425" s="52">
        <f t="shared" si="139"/>
        <v>0.24397682990102099</v>
      </c>
      <c r="AT425" s="52">
        <f t="shared" si="139"/>
        <v>39.190667058942417</v>
      </c>
      <c r="AU425" s="52">
        <f t="shared" si="139"/>
        <v>0.99096843602974438</v>
      </c>
      <c r="AV425" s="52">
        <f t="shared" si="139"/>
        <v>7.0699760583267213E-2</v>
      </c>
      <c r="AW425" s="52">
        <f t="shared" si="139"/>
        <v>5.4409489241471376E-2</v>
      </c>
      <c r="AX425" s="52">
        <f t="shared" si="139"/>
        <v>2.7675323722225276</v>
      </c>
      <c r="BA425" s="52">
        <f t="shared" si="120"/>
        <v>9.9545817919560742E-3</v>
      </c>
      <c r="BB425" s="52">
        <f t="shared" si="124"/>
        <v>0.1980816621668684</v>
      </c>
      <c r="BC425" s="52">
        <f t="shared" si="125"/>
        <v>0.33401647648313615</v>
      </c>
      <c r="BD425" s="52">
        <f t="shared" si="126"/>
        <v>0.16217150438258332</v>
      </c>
      <c r="BE425" s="52">
        <f t="shared" si="127"/>
        <v>0.23792299475337719</v>
      </c>
      <c r="BF425" s="52">
        <f t="shared" si="128"/>
        <v>41.896946010471609</v>
      </c>
      <c r="BG425" s="52">
        <f t="shared" si="129"/>
        <v>0.99096843602974261</v>
      </c>
      <c r="BH425" s="52">
        <f t="shared" si="130"/>
        <v>7.0699760583268545E-2</v>
      </c>
      <c r="BI425" s="52">
        <f t="shared" si="131"/>
        <v>2.8841550669040483E-2</v>
      </c>
      <c r="BJ425" s="52">
        <f t="shared" si="132"/>
        <v>2.7675323722225169</v>
      </c>
      <c r="BK425" s="44"/>
    </row>
    <row r="426" spans="4:63">
      <c r="D426" s="42">
        <f t="shared" si="115"/>
        <v>8.25</v>
      </c>
      <c r="E426" s="52">
        <f t="shared" si="121"/>
        <v>4.3763059166138887E-2</v>
      </c>
      <c r="F426" s="52">
        <f t="shared" si="138"/>
        <v>1.1989423643965271</v>
      </c>
      <c r="G426" s="52">
        <f t="shared" si="138"/>
        <v>0.94296544263617299</v>
      </c>
      <c r="H426" s="52">
        <f t="shared" si="138"/>
        <v>0.89096569234474299</v>
      </c>
      <c r="I426" s="52">
        <f t="shared" si="138"/>
        <v>1.5300865597176103</v>
      </c>
      <c r="J426" s="52">
        <f t="shared" si="138"/>
        <v>87.360817597351243</v>
      </c>
      <c r="K426" s="52">
        <f t="shared" si="138"/>
        <v>11.514743892497776</v>
      </c>
      <c r="L426" s="52">
        <f t="shared" si="138"/>
        <v>0.70521127517662086</v>
      </c>
      <c r="M426" s="52">
        <f t="shared" si="138"/>
        <v>1.009098359103983</v>
      </c>
      <c r="N426" s="52">
        <f t="shared" si="138"/>
        <v>3.9691368529478512</v>
      </c>
      <c r="Q426" s="52">
        <f t="shared" si="136"/>
        <v>3.3785675528055441E-2</v>
      </c>
      <c r="R426" s="52">
        <f t="shared" si="136"/>
        <v>1.0147425044517744</v>
      </c>
      <c r="S426" s="52">
        <f t="shared" si="136"/>
        <v>0.57631536992134613</v>
      </c>
      <c r="T426" s="52">
        <f t="shared" si="136"/>
        <v>0.70800934089777867</v>
      </c>
      <c r="U426" s="52">
        <f t="shared" si="136"/>
        <v>1.2725475839527272</v>
      </c>
      <c r="V426" s="52">
        <f t="shared" si="136"/>
        <v>48.934435671654349</v>
      </c>
      <c r="W426" s="52">
        <f t="shared" si="136"/>
        <v>10.526265280297341</v>
      </c>
      <c r="X426" s="52">
        <f t="shared" si="136"/>
        <v>0.63606143263371806</v>
      </c>
      <c r="Y426" s="52">
        <f t="shared" si="136"/>
        <v>0.95105580947741131</v>
      </c>
      <c r="Z426" s="52">
        <f t="shared" si="136"/>
        <v>1.3400249974006391</v>
      </c>
      <c r="AA426" s="96"/>
      <c r="AB426" s="96"/>
      <c r="AC426" s="52">
        <f t="shared" si="137"/>
        <v>5.374044280422257E-2</v>
      </c>
      <c r="AD426" s="52">
        <f t="shared" si="137"/>
        <v>1.3831422243412812</v>
      </c>
      <c r="AE426" s="52">
        <f t="shared" si="137"/>
        <v>1.2642624555509971</v>
      </c>
      <c r="AF426" s="52">
        <f t="shared" si="137"/>
        <v>1.0739220437917085</v>
      </c>
      <c r="AG426" s="52">
        <f t="shared" si="137"/>
        <v>1.7815717003348486</v>
      </c>
      <c r="AH426" s="52">
        <f t="shared" si="137"/>
        <v>128.49347847457747</v>
      </c>
      <c r="AI426" s="52">
        <f t="shared" si="137"/>
        <v>12.503222504698201</v>
      </c>
      <c r="AJ426" s="52">
        <f t="shared" si="137"/>
        <v>0.77436111771952354</v>
      </c>
      <c r="AK426" s="52">
        <f t="shared" si="137"/>
        <v>1.0415729701581227</v>
      </c>
      <c r="AL426" s="52">
        <f t="shared" si="137"/>
        <v>6.5982487084950598</v>
      </c>
      <c r="AO426" s="52">
        <f t="shared" si="139"/>
        <v>9.9773836380834466E-3</v>
      </c>
      <c r="AP426" s="52">
        <f t="shared" si="139"/>
        <v>0.18419985994475274</v>
      </c>
      <c r="AQ426" s="52">
        <f t="shared" si="139"/>
        <v>0.36665007271482686</v>
      </c>
      <c r="AR426" s="52">
        <f t="shared" si="139"/>
        <v>0.18295635144696432</v>
      </c>
      <c r="AS426" s="52">
        <f t="shared" si="139"/>
        <v>0.25753897576488316</v>
      </c>
      <c r="AT426" s="52">
        <f t="shared" si="139"/>
        <v>38.426381925696894</v>
      </c>
      <c r="AU426" s="52">
        <f t="shared" si="139"/>
        <v>0.98847861220043498</v>
      </c>
      <c r="AV426" s="52">
        <f t="shared" si="139"/>
        <v>6.9149842542902795E-2</v>
      </c>
      <c r="AW426" s="52">
        <f t="shared" si="139"/>
        <v>5.8042549626571738E-2</v>
      </c>
      <c r="AX426" s="52">
        <f t="shared" si="139"/>
        <v>2.6291118555472122</v>
      </c>
      <c r="BA426" s="52">
        <f t="shared" si="120"/>
        <v>9.9773836380836825E-3</v>
      </c>
      <c r="BB426" s="52">
        <f t="shared" si="124"/>
        <v>0.18419985994475407</v>
      </c>
      <c r="BC426" s="52">
        <f t="shared" si="125"/>
        <v>0.32129701291482415</v>
      </c>
      <c r="BD426" s="52">
        <f t="shared" si="126"/>
        <v>0.18295635144696554</v>
      </c>
      <c r="BE426" s="52">
        <f t="shared" si="127"/>
        <v>0.25148514061723826</v>
      </c>
      <c r="BF426" s="52">
        <f t="shared" si="128"/>
        <v>41.132660877226229</v>
      </c>
      <c r="BG426" s="52">
        <f t="shared" si="129"/>
        <v>0.98847861220042432</v>
      </c>
      <c r="BH426" s="52">
        <f t="shared" si="130"/>
        <v>6.9149842542902684E-2</v>
      </c>
      <c r="BI426" s="52">
        <f t="shared" si="131"/>
        <v>3.2474611054139624E-2</v>
      </c>
      <c r="BJ426" s="52">
        <f t="shared" si="132"/>
        <v>2.6291118555472086</v>
      </c>
      <c r="BK426" s="44"/>
    </row>
    <row r="427" spans="4:63">
      <c r="D427" s="42">
        <f t="shared" si="115"/>
        <v>8.5</v>
      </c>
      <c r="E427" s="52">
        <f t="shared" si="121"/>
        <v>4.1169643804102769E-2</v>
      </c>
      <c r="F427" s="52">
        <f t="shared" si="138"/>
        <v>1.148463475143578</v>
      </c>
      <c r="G427" s="52">
        <f t="shared" si="138"/>
        <v>0.9508468464229638</v>
      </c>
      <c r="H427" s="52">
        <f t="shared" si="138"/>
        <v>0.92412231179704696</v>
      </c>
      <c r="I427" s="52">
        <f t="shared" si="138"/>
        <v>1.518887033992772</v>
      </c>
      <c r="J427" s="52">
        <f t="shared" si="138"/>
        <v>87.221202245731533</v>
      </c>
      <c r="K427" s="52">
        <f t="shared" si="138"/>
        <v>11.607872023472257</v>
      </c>
      <c r="L427" s="52">
        <f t="shared" si="138"/>
        <v>0.70381823704986357</v>
      </c>
      <c r="M427" s="52">
        <f t="shared" si="138"/>
        <v>1.0095617497198679</v>
      </c>
      <c r="N427" s="52">
        <f t="shared" si="138"/>
        <v>3.9056967189285787</v>
      </c>
      <c r="Q427" s="52">
        <f t="shared" si="136"/>
        <v>3.1172308550657644E-2</v>
      </c>
      <c r="R427" s="52">
        <f t="shared" si="136"/>
        <v>0.97842416946406896</v>
      </c>
      <c r="S427" s="52">
        <f t="shared" si="136"/>
        <v>0.59850617022248864</v>
      </c>
      <c r="T427" s="52">
        <f t="shared" si="136"/>
        <v>0.71778300740265177</v>
      </c>
      <c r="U427" s="52">
        <f t="shared" si="136"/>
        <v>1.2494811805970103</v>
      </c>
      <c r="V427" s="52">
        <f t="shared" si="136"/>
        <v>49.569403962603992</v>
      </c>
      <c r="W427" s="52">
        <f t="shared" si="136"/>
        <v>10.622194463079801</v>
      </c>
      <c r="X427" s="52">
        <f t="shared" si="136"/>
        <v>0.63602457279228064</v>
      </c>
      <c r="Y427" s="52">
        <f t="shared" si="136"/>
        <v>0.94823729656391564</v>
      </c>
      <c r="Z427" s="52">
        <f t="shared" si="136"/>
        <v>1.4291725582312558</v>
      </c>
      <c r="AA427" s="96"/>
      <c r="AB427" s="96"/>
      <c r="AC427" s="52">
        <f t="shared" si="137"/>
        <v>5.1166979057547898E-2</v>
      </c>
      <c r="AD427" s="52">
        <f t="shared" si="137"/>
        <v>1.3185027808230882</v>
      </c>
      <c r="AE427" s="52">
        <f t="shared" si="137"/>
        <v>1.2592629056517852</v>
      </c>
      <c r="AF427" s="52">
        <f t="shared" si="137"/>
        <v>1.1304616161914423</v>
      </c>
      <c r="AG427" s="52">
        <f t="shared" si="137"/>
        <v>1.7824297242140426</v>
      </c>
      <c r="AH427" s="52">
        <f t="shared" si="137"/>
        <v>127.49404234805665</v>
      </c>
      <c r="AI427" s="52">
        <f t="shared" si="137"/>
        <v>12.593549583864716</v>
      </c>
      <c r="AJ427" s="52">
        <f t="shared" si="137"/>
        <v>0.77161190130744695</v>
      </c>
      <c r="AK427" s="52">
        <f t="shared" si="137"/>
        <v>1.0461235537072446</v>
      </c>
      <c r="AL427" s="52">
        <f t="shared" si="137"/>
        <v>6.3822208796259146</v>
      </c>
      <c r="AO427" s="52">
        <f t="shared" si="139"/>
        <v>9.9973352534451256E-3</v>
      </c>
      <c r="AP427" s="52">
        <f t="shared" si="139"/>
        <v>0.17003930567950909</v>
      </c>
      <c r="AQ427" s="52">
        <f t="shared" si="139"/>
        <v>0.35234067620047516</v>
      </c>
      <c r="AR427" s="52">
        <f t="shared" si="139"/>
        <v>0.20633930439439518</v>
      </c>
      <c r="AS427" s="52">
        <f t="shared" si="139"/>
        <v>0.26940585339576173</v>
      </c>
      <c r="AT427" s="52">
        <f t="shared" si="139"/>
        <v>37.65179828312754</v>
      </c>
      <c r="AU427" s="52">
        <f t="shared" si="139"/>
        <v>0.9856775603924568</v>
      </c>
      <c r="AV427" s="52">
        <f t="shared" si="139"/>
        <v>6.7793664257582931E-2</v>
      </c>
      <c r="AW427" s="52">
        <f t="shared" si="139"/>
        <v>6.1324453155952252E-2</v>
      </c>
      <c r="AX427" s="52">
        <f t="shared" si="139"/>
        <v>2.476524160697323</v>
      </c>
      <c r="BA427" s="52">
        <f t="shared" si="120"/>
        <v>9.997335253445129E-3</v>
      </c>
      <c r="BB427" s="52">
        <f t="shared" si="124"/>
        <v>0.1700393056795102</v>
      </c>
      <c r="BC427" s="52">
        <f t="shared" si="125"/>
        <v>0.30841605922882143</v>
      </c>
      <c r="BD427" s="52">
        <f t="shared" si="126"/>
        <v>0.2063393043943953</v>
      </c>
      <c r="BE427" s="52">
        <f t="shared" si="127"/>
        <v>0.26354269022127053</v>
      </c>
      <c r="BF427" s="52">
        <f t="shared" si="128"/>
        <v>40.272840102325119</v>
      </c>
      <c r="BG427" s="52">
        <f t="shared" si="129"/>
        <v>0.98567756039245857</v>
      </c>
      <c r="BH427" s="52">
        <f t="shared" si="130"/>
        <v>6.7793664257583375E-2</v>
      </c>
      <c r="BI427" s="52">
        <f t="shared" si="131"/>
        <v>3.656180398737674E-2</v>
      </c>
      <c r="BJ427" s="52">
        <f t="shared" si="132"/>
        <v>2.4765241606973358</v>
      </c>
      <c r="BK427" s="44"/>
    </row>
    <row r="428" spans="4:63">
      <c r="D428" s="42">
        <f t="shared" si="115"/>
        <v>8.75</v>
      </c>
      <c r="E428" s="52">
        <f t="shared" si="121"/>
        <v>3.8946716350928931E-2</v>
      </c>
      <c r="F428" s="52">
        <f t="shared" si="138"/>
        <v>1.0960949364613459</v>
      </c>
      <c r="G428" s="52">
        <f t="shared" si="138"/>
        <v>0.95960396174162044</v>
      </c>
      <c r="H428" s="52">
        <f t="shared" si="138"/>
        <v>0.96096300007738311</v>
      </c>
      <c r="I428" s="52">
        <f t="shared" si="138"/>
        <v>1.5092874405143382</v>
      </c>
      <c r="J428" s="52">
        <f t="shared" si="138"/>
        <v>87.066074077265156</v>
      </c>
      <c r="K428" s="52">
        <f t="shared" si="138"/>
        <v>11.711347724555008</v>
      </c>
      <c r="L428" s="52">
        <f t="shared" si="138"/>
        <v>0.70262420436978523</v>
      </c>
      <c r="M428" s="52">
        <f t="shared" si="138"/>
        <v>1.010076628181962</v>
      </c>
      <c r="N428" s="52">
        <f t="shared" si="138"/>
        <v>3.8374706470254565</v>
      </c>
      <c r="Q428" s="52">
        <f t="shared" si="136"/>
        <v>2.8932279712888184E-2</v>
      </c>
      <c r="R428" s="52">
        <f t="shared" si="136"/>
        <v>0.9405603957438643</v>
      </c>
      <c r="S428" s="52">
        <f t="shared" si="136"/>
        <v>0.62316261500153491</v>
      </c>
      <c r="T428" s="52">
        <f t="shared" si="136"/>
        <v>0.72864263685251018</v>
      </c>
      <c r="U428" s="52">
        <f t="shared" si="136"/>
        <v>1.2297099777206817</v>
      </c>
      <c r="V428" s="52">
        <f t="shared" si="136"/>
        <v>50.19915794603105</v>
      </c>
      <c r="W428" s="52">
        <f t="shared" si="136"/>
        <v>10.728782443949207</v>
      </c>
      <c r="X428" s="52">
        <f t="shared" si="136"/>
        <v>0.63599297864247673</v>
      </c>
      <c r="Y428" s="52">
        <f t="shared" si="136"/>
        <v>0.94582142835234728</v>
      </c>
      <c r="Z428" s="52">
        <f t="shared" si="136"/>
        <v>1.5270013661075927</v>
      </c>
      <c r="AA428" s="96"/>
      <c r="AB428" s="96"/>
      <c r="AC428" s="52">
        <f t="shared" si="137"/>
        <v>4.8961152988969553E-2</v>
      </c>
      <c r="AD428" s="52">
        <f t="shared" si="137"/>
        <v>1.2516294771788274</v>
      </c>
      <c r="AE428" s="52">
        <f t="shared" si="137"/>
        <v>1.254977577166746</v>
      </c>
      <c r="AF428" s="52">
        <f t="shared" si="137"/>
        <v>1.1932833633022562</v>
      </c>
      <c r="AG428" s="52">
        <f t="shared" si="137"/>
        <v>1.7833830840798131</v>
      </c>
      <c r="AH428" s="52">
        <f t="shared" si="137"/>
        <v>126.38355776303342</v>
      </c>
      <c r="AI428" s="52">
        <f t="shared" si="137"/>
        <v>12.693913005160839</v>
      </c>
      <c r="AJ428" s="52">
        <f t="shared" si="137"/>
        <v>0.76925543009709518</v>
      </c>
      <c r="AK428" s="52">
        <f t="shared" si="137"/>
        <v>1.0511797576507129</v>
      </c>
      <c r="AL428" s="52">
        <f t="shared" si="137"/>
        <v>6.1479399279433249</v>
      </c>
      <c r="AO428" s="52">
        <f t="shared" si="139"/>
        <v>1.0014436638040747E-2</v>
      </c>
      <c r="AP428" s="52">
        <f t="shared" si="139"/>
        <v>0.15553454071748163</v>
      </c>
      <c r="AQ428" s="52">
        <f t="shared" si="139"/>
        <v>0.33644134674008552</v>
      </c>
      <c r="AR428" s="52">
        <f t="shared" si="139"/>
        <v>0.23232036322487293</v>
      </c>
      <c r="AS428" s="52">
        <f t="shared" si="139"/>
        <v>0.27957746279365647</v>
      </c>
      <c r="AT428" s="52">
        <f t="shared" si="139"/>
        <v>36.866916131234106</v>
      </c>
      <c r="AU428" s="52">
        <f t="shared" si="139"/>
        <v>0.98256528060580095</v>
      </c>
      <c r="AV428" s="52">
        <f t="shared" si="139"/>
        <v>6.6631225727308507E-2</v>
      </c>
      <c r="AW428" s="52">
        <f t="shared" si="139"/>
        <v>6.4255199829614695E-2</v>
      </c>
      <c r="AX428" s="52">
        <f t="shared" si="139"/>
        <v>2.3104692809178635</v>
      </c>
      <c r="BA428" s="52">
        <f t="shared" si="120"/>
        <v>1.0014436638040622E-2</v>
      </c>
      <c r="BB428" s="52">
        <f t="shared" si="124"/>
        <v>0.15553454071748152</v>
      </c>
      <c r="BC428" s="52">
        <f t="shared" si="125"/>
        <v>0.29537361542512552</v>
      </c>
      <c r="BD428" s="52">
        <f t="shared" si="126"/>
        <v>0.23232036322487304</v>
      </c>
      <c r="BE428" s="52">
        <f t="shared" si="127"/>
        <v>0.27409564356547489</v>
      </c>
      <c r="BF428" s="52">
        <f t="shared" si="128"/>
        <v>39.317483685768266</v>
      </c>
      <c r="BG428" s="52">
        <f t="shared" si="129"/>
        <v>0.98256528060583115</v>
      </c>
      <c r="BH428" s="52">
        <f t="shared" si="130"/>
        <v>6.6631225727309951E-2</v>
      </c>
      <c r="BI428" s="52">
        <f t="shared" si="131"/>
        <v>4.1103129468750943E-2</v>
      </c>
      <c r="BJ428" s="52">
        <f t="shared" si="132"/>
        <v>2.3104692809178684</v>
      </c>
      <c r="BK428" s="44"/>
    </row>
    <row r="429" spans="4:63">
      <c r="D429" s="42">
        <f t="shared" si="115"/>
        <v>9</v>
      </c>
      <c r="E429" s="52">
        <f t="shared" si="121"/>
        <v>3.7094276806617248E-2</v>
      </c>
      <c r="F429" s="52">
        <f t="shared" si="138"/>
        <v>1.0419044393816241</v>
      </c>
      <c r="G429" s="52">
        <f t="shared" si="138"/>
        <v>0.96923678859214291</v>
      </c>
      <c r="H429" s="52">
        <f t="shared" si="138"/>
        <v>1.001487757185753</v>
      </c>
      <c r="I429" s="52">
        <f t="shared" si="138"/>
        <v>1.5012877792823103</v>
      </c>
      <c r="J429" s="52">
        <f t="shared" si="138"/>
        <v>86.895433091952043</v>
      </c>
      <c r="K429" s="52">
        <f t="shared" si="138"/>
        <v>11.825170995746044</v>
      </c>
      <c r="L429" s="52">
        <f t="shared" si="138"/>
        <v>0.70162917713638673</v>
      </c>
      <c r="M429" s="52">
        <f t="shared" si="138"/>
        <v>1.0106429944902655</v>
      </c>
      <c r="N429" s="52">
        <f t="shared" si="138"/>
        <v>3.7649129129202179</v>
      </c>
      <c r="Q429" s="52">
        <f t="shared" si="136"/>
        <v>2.7065589014746937E-2</v>
      </c>
      <c r="R429" s="52">
        <f t="shared" si="136"/>
        <v>0.90128433297661581</v>
      </c>
      <c r="S429" s="52">
        <f t="shared" si="136"/>
        <v>0.65028470425848461</v>
      </c>
      <c r="T429" s="52">
        <f t="shared" si="136"/>
        <v>0.74058822924735368</v>
      </c>
      <c r="U429" s="52">
        <f t="shared" si="136"/>
        <v>1.2132339753237418</v>
      </c>
      <c r="V429" s="52">
        <f t="shared" si="136"/>
        <v>50.823697621935558</v>
      </c>
      <c r="W429" s="52">
        <f t="shared" si="136"/>
        <v>10.846029222905539</v>
      </c>
      <c r="X429" s="52">
        <f t="shared" si="136"/>
        <v>0.63596665018430676</v>
      </c>
      <c r="Y429" s="52">
        <f t="shared" si="136"/>
        <v>0.94380820484270644</v>
      </c>
      <c r="Z429" s="52">
        <f t="shared" si="136"/>
        <v>1.6332657034663971</v>
      </c>
      <c r="AA429" s="96"/>
      <c r="AB429" s="96"/>
      <c r="AC429" s="52">
        <f t="shared" si="137"/>
        <v>4.7122964598487561E-2</v>
      </c>
      <c r="AD429" s="52">
        <f t="shared" si="137"/>
        <v>1.182524545786634</v>
      </c>
      <c r="AE429" s="52">
        <f t="shared" si="137"/>
        <v>1.2514064700958794</v>
      </c>
      <c r="AF429" s="52">
        <f t="shared" si="137"/>
        <v>1.2623872851241513</v>
      </c>
      <c r="AG429" s="52">
        <f t="shared" si="137"/>
        <v>1.7844317799321612</v>
      </c>
      <c r="AH429" s="52">
        <f t="shared" si="137"/>
        <v>125.16202471950781</v>
      </c>
      <c r="AI429" s="52">
        <f t="shared" si="137"/>
        <v>12.804312768586563</v>
      </c>
      <c r="AJ429" s="52">
        <f t="shared" si="137"/>
        <v>0.76729170408846714</v>
      </c>
      <c r="AK429" s="52">
        <f t="shared" si="137"/>
        <v>1.0567415819885291</v>
      </c>
      <c r="AL429" s="52">
        <f t="shared" si="137"/>
        <v>5.8965601223740167</v>
      </c>
      <c r="AO429" s="52">
        <f t="shared" si="139"/>
        <v>1.002868779187031E-2</v>
      </c>
      <c r="AP429" s="52">
        <f t="shared" si="139"/>
        <v>0.14062010640500833</v>
      </c>
      <c r="AQ429" s="52">
        <f t="shared" si="139"/>
        <v>0.31895208433365829</v>
      </c>
      <c r="AR429" s="52">
        <f t="shared" si="139"/>
        <v>0.26089952793839932</v>
      </c>
      <c r="AS429" s="52">
        <f t="shared" si="139"/>
        <v>0.2880538039585685</v>
      </c>
      <c r="AT429" s="52">
        <f t="shared" si="139"/>
        <v>36.071735470016485</v>
      </c>
      <c r="AU429" s="52">
        <f t="shared" si="139"/>
        <v>0.97914177284050474</v>
      </c>
      <c r="AV429" s="52">
        <f t="shared" si="139"/>
        <v>6.5662526952079969E-2</v>
      </c>
      <c r="AW429" s="52">
        <f t="shared" si="139"/>
        <v>6.6834789647559067E-2</v>
      </c>
      <c r="AX429" s="52">
        <f t="shared" si="139"/>
        <v>2.1316472094538206</v>
      </c>
      <c r="BA429" s="52">
        <f t="shared" si="120"/>
        <v>1.0028687791870314E-2</v>
      </c>
      <c r="BB429" s="52">
        <f t="shared" si="124"/>
        <v>0.14062010640500988</v>
      </c>
      <c r="BC429" s="52">
        <f t="shared" si="125"/>
        <v>0.28216968150373645</v>
      </c>
      <c r="BD429" s="52">
        <f t="shared" si="126"/>
        <v>0.26089952793839832</v>
      </c>
      <c r="BE429" s="52">
        <f t="shared" si="127"/>
        <v>0.2831440006498509</v>
      </c>
      <c r="BF429" s="52">
        <f t="shared" si="128"/>
        <v>38.266591627555769</v>
      </c>
      <c r="BG429" s="52">
        <f t="shared" si="129"/>
        <v>0.97914177284051895</v>
      </c>
      <c r="BH429" s="52">
        <f t="shared" si="130"/>
        <v>6.5662526952080413E-2</v>
      </c>
      <c r="BI429" s="52">
        <f t="shared" si="131"/>
        <v>4.6098587498263566E-2</v>
      </c>
      <c r="BJ429" s="52">
        <f t="shared" si="132"/>
        <v>2.1316472094537988</v>
      </c>
      <c r="BK429" s="44"/>
    </row>
    <row r="430" spans="4:63">
      <c r="D430" s="42">
        <f t="shared" si="115"/>
        <v>9.25</v>
      </c>
      <c r="E430" s="52">
        <f t="shared" si="121"/>
        <v>3.5612325171167997E-2</v>
      </c>
      <c r="F430" s="52">
        <f t="shared" si="138"/>
        <v>0.98595967493621084</v>
      </c>
      <c r="G430" s="52">
        <f t="shared" si="138"/>
        <v>0.97974532697453176</v>
      </c>
      <c r="H430" s="52">
        <f t="shared" si="138"/>
        <v>1.0456965831221572</v>
      </c>
      <c r="I430" s="52">
        <f t="shared" si="138"/>
        <v>1.4948880502966884</v>
      </c>
      <c r="J430" s="52">
        <f t="shared" si="138"/>
        <v>86.709279289792335</v>
      </c>
      <c r="K430" s="52">
        <f t="shared" si="138"/>
        <v>11.949341837045369</v>
      </c>
      <c r="L430" s="52">
        <f t="shared" si="138"/>
        <v>0.70083315534966917</v>
      </c>
      <c r="M430" s="52">
        <f t="shared" si="138"/>
        <v>1.0112608486447789</v>
      </c>
      <c r="N430" s="52">
        <f t="shared" si="138"/>
        <v>3.6884777922945817</v>
      </c>
      <c r="Q430" s="52">
        <f t="shared" si="136"/>
        <v>2.5572236456233934E-2</v>
      </c>
      <c r="R430" s="52">
        <f t="shared" si="136"/>
        <v>0.86072913084777569</v>
      </c>
      <c r="S430" s="52">
        <f t="shared" si="136"/>
        <v>0.67987243799334074</v>
      </c>
      <c r="T430" s="52">
        <f t="shared" si="136"/>
        <v>0.75361978458718415</v>
      </c>
      <c r="U430" s="52">
        <f t="shared" si="136"/>
        <v>1.2000531734061899</v>
      </c>
      <c r="V430" s="52">
        <f t="shared" si="136"/>
        <v>51.443022990317424</v>
      </c>
      <c r="W430" s="52">
        <f t="shared" si="136"/>
        <v>10.973934799948815</v>
      </c>
      <c r="X430" s="52">
        <f t="shared" si="136"/>
        <v>0.63594558741777107</v>
      </c>
      <c r="Y430" s="52">
        <f t="shared" si="136"/>
        <v>0.9421976260349938</v>
      </c>
      <c r="Z430" s="52">
        <f t="shared" si="136"/>
        <v>1.7477198527444171</v>
      </c>
      <c r="AA430" s="96"/>
      <c r="AB430" s="96"/>
      <c r="AC430" s="52">
        <f t="shared" si="137"/>
        <v>4.5652413886101931E-2</v>
      </c>
      <c r="AD430" s="52">
        <f t="shared" si="137"/>
        <v>1.1111902190246485</v>
      </c>
      <c r="AE430" s="52">
        <f t="shared" si="137"/>
        <v>1.2485495844391861</v>
      </c>
      <c r="AF430" s="52">
        <f t="shared" si="137"/>
        <v>1.3377733816571287</v>
      </c>
      <c r="AG430" s="52">
        <f t="shared" si="137"/>
        <v>1.7855758117710865</v>
      </c>
      <c r="AH430" s="52">
        <f t="shared" si="137"/>
        <v>123.82944321748006</v>
      </c>
      <c r="AI430" s="52">
        <f t="shared" si="137"/>
        <v>12.924748874141912</v>
      </c>
      <c r="AJ430" s="52">
        <f t="shared" si="137"/>
        <v>0.7657207232815646</v>
      </c>
      <c r="AK430" s="52">
        <f t="shared" si="137"/>
        <v>1.0628090267206922</v>
      </c>
      <c r="AL430" s="52">
        <f t="shared" si="137"/>
        <v>5.6292357318447266</v>
      </c>
      <c r="AO430" s="52">
        <f t="shared" si="139"/>
        <v>1.0040088714934062E-2</v>
      </c>
      <c r="AP430" s="52">
        <f t="shared" si="139"/>
        <v>0.12523054408843515</v>
      </c>
      <c r="AQ430" s="52">
        <f t="shared" si="139"/>
        <v>0.29987288898119102</v>
      </c>
      <c r="AR430" s="52">
        <f t="shared" si="139"/>
        <v>0.29207679853497304</v>
      </c>
      <c r="AS430" s="52">
        <f t="shared" si="139"/>
        <v>0.29483487689049848</v>
      </c>
      <c r="AT430" s="52">
        <f t="shared" si="139"/>
        <v>35.266256299474911</v>
      </c>
      <c r="AU430" s="52">
        <f t="shared" si="139"/>
        <v>0.97540703709655396</v>
      </c>
      <c r="AV430" s="52">
        <f t="shared" si="139"/>
        <v>6.4887567931898094E-2</v>
      </c>
      <c r="AW430" s="52">
        <f t="shared" si="139"/>
        <v>6.9063222609785146E-2</v>
      </c>
      <c r="AX430" s="52">
        <f t="shared" si="139"/>
        <v>1.9407579395501646</v>
      </c>
      <c r="BA430" s="52">
        <f t="shared" si="120"/>
        <v>1.0040088714933934E-2</v>
      </c>
      <c r="BB430" s="52">
        <f t="shared" si="124"/>
        <v>0.1252305440884377</v>
      </c>
      <c r="BC430" s="52">
        <f t="shared" si="125"/>
        <v>0.26880425746465431</v>
      </c>
      <c r="BD430" s="52">
        <f t="shared" si="126"/>
        <v>0.29207679853497148</v>
      </c>
      <c r="BE430" s="52">
        <f t="shared" si="127"/>
        <v>0.29068776147439812</v>
      </c>
      <c r="BF430" s="52">
        <f t="shared" si="128"/>
        <v>37.120163927687727</v>
      </c>
      <c r="BG430" s="52">
        <f t="shared" si="129"/>
        <v>0.97540703709654331</v>
      </c>
      <c r="BH430" s="52">
        <f t="shared" si="130"/>
        <v>6.4887567931895429E-2</v>
      </c>
      <c r="BI430" s="52">
        <f t="shared" si="131"/>
        <v>5.1548178075913276E-2</v>
      </c>
      <c r="BJ430" s="52">
        <f t="shared" si="132"/>
        <v>1.9407579395501449</v>
      </c>
      <c r="BK430" s="44"/>
    </row>
    <row r="431" spans="4:63">
      <c r="D431" s="42">
        <f t="shared" si="115"/>
        <v>9.5</v>
      </c>
      <c r="E431" s="52">
        <f t="shared" si="121"/>
        <v>3.4500861444581019E-2</v>
      </c>
      <c r="F431" s="52">
        <f t="shared" si="138"/>
        <v>0.92832833415689986</v>
      </c>
      <c r="G431" s="52">
        <f t="shared" si="138"/>
        <v>0.99112957688878534</v>
      </c>
      <c r="H431" s="52">
        <f t="shared" si="138"/>
        <v>1.0935894778865947</v>
      </c>
      <c r="I431" s="52">
        <f t="shared" si="138"/>
        <v>1.4900882535574722</v>
      </c>
      <c r="J431" s="52">
        <f t="shared" si="138"/>
        <v>86.50761267078596</v>
      </c>
      <c r="K431" s="52">
        <f t="shared" si="138"/>
        <v>12.083860248452961</v>
      </c>
      <c r="L431" s="52">
        <f t="shared" si="138"/>
        <v>0.70023613900962989</v>
      </c>
      <c r="M431" s="52">
        <f t="shared" si="138"/>
        <v>1.0119301906455003</v>
      </c>
      <c r="N431" s="52">
        <f t="shared" si="138"/>
        <v>3.6086195608302867</v>
      </c>
      <c r="Q431" s="52">
        <f t="shared" si="136"/>
        <v>2.4452222037349203E-2</v>
      </c>
      <c r="R431" s="52">
        <f t="shared" si="136"/>
        <v>0.81902793904279481</v>
      </c>
      <c r="S431" s="52">
        <f t="shared" si="136"/>
        <v>0.71192581620610151</v>
      </c>
      <c r="T431" s="52">
        <f t="shared" si="136"/>
        <v>0.76773730287200115</v>
      </c>
      <c r="U431" s="52">
        <f t="shared" si="136"/>
        <v>1.1901675719680251</v>
      </c>
      <c r="V431" s="52">
        <f t="shared" si="136"/>
        <v>52.057134051176725</v>
      </c>
      <c r="W431" s="52">
        <f t="shared" si="136"/>
        <v>11.112499175079037</v>
      </c>
      <c r="X431" s="52">
        <f t="shared" si="136"/>
        <v>0.63592979034286934</v>
      </c>
      <c r="Y431" s="52">
        <f t="shared" si="136"/>
        <v>0.94098969192920978</v>
      </c>
      <c r="Z431" s="52">
        <f t="shared" si="136"/>
        <v>1.8701180963784001</v>
      </c>
      <c r="AA431" s="96"/>
      <c r="AB431" s="96"/>
      <c r="AC431" s="52">
        <f t="shared" si="137"/>
        <v>4.4549500851812765E-2</v>
      </c>
      <c r="AD431" s="52">
        <f t="shared" si="137"/>
        <v>1.0376287292710085</v>
      </c>
      <c r="AE431" s="52">
        <f t="shared" si="137"/>
        <v>1.2464069201966668</v>
      </c>
      <c r="AF431" s="52">
        <f t="shared" si="137"/>
        <v>1.4194416529011873</v>
      </c>
      <c r="AG431" s="52">
        <f t="shared" si="137"/>
        <v>1.7868151795965883</v>
      </c>
      <c r="AH431" s="52">
        <f t="shared" si="137"/>
        <v>122.38581325694999</v>
      </c>
      <c r="AI431" s="52">
        <f t="shared" si="137"/>
        <v>13.055221321826863</v>
      </c>
      <c r="AJ431" s="52">
        <f t="shared" si="137"/>
        <v>0.76454248767638822</v>
      </c>
      <c r="AK431" s="52">
        <f t="shared" si="137"/>
        <v>1.0693820918472015</v>
      </c>
      <c r="AL431" s="52">
        <f t="shared" si="137"/>
        <v>5.3471210252821608</v>
      </c>
      <c r="AO431" s="52">
        <f t="shared" si="139"/>
        <v>1.0048639407231816E-2</v>
      </c>
      <c r="AP431" s="52">
        <f t="shared" si="139"/>
        <v>0.10930039511410505</v>
      </c>
      <c r="AQ431" s="52">
        <f t="shared" si="139"/>
        <v>0.27920376068268382</v>
      </c>
      <c r="AR431" s="52">
        <f t="shared" si="139"/>
        <v>0.32585217501459351</v>
      </c>
      <c r="AS431" s="52">
        <f t="shared" si="139"/>
        <v>0.29992068158944707</v>
      </c>
      <c r="AT431" s="52">
        <f t="shared" si="139"/>
        <v>34.450478619609235</v>
      </c>
      <c r="AU431" s="52">
        <f t="shared" si="139"/>
        <v>0.97136107337392374</v>
      </c>
      <c r="AV431" s="52">
        <f t="shared" si="139"/>
        <v>6.4306348666760549E-2</v>
      </c>
      <c r="AW431" s="52">
        <f t="shared" si="139"/>
        <v>7.094049871629049E-2</v>
      </c>
      <c r="AX431" s="52">
        <f t="shared" si="139"/>
        <v>1.7385014644518866</v>
      </c>
      <c r="BA431" s="52">
        <f t="shared" si="120"/>
        <v>1.0048639407231746E-2</v>
      </c>
      <c r="BB431" s="52">
        <f t="shared" si="124"/>
        <v>0.10930039511410861</v>
      </c>
      <c r="BC431" s="52">
        <f t="shared" si="125"/>
        <v>0.25527734330788143</v>
      </c>
      <c r="BD431" s="52">
        <f t="shared" si="126"/>
        <v>0.32585217501459263</v>
      </c>
      <c r="BE431" s="52">
        <f t="shared" si="127"/>
        <v>0.2967269260391161</v>
      </c>
      <c r="BF431" s="52">
        <f t="shared" si="128"/>
        <v>35.878200586164027</v>
      </c>
      <c r="BG431" s="52">
        <f t="shared" si="129"/>
        <v>0.97136107337390243</v>
      </c>
      <c r="BH431" s="52">
        <f t="shared" si="130"/>
        <v>6.4306348666758328E-2</v>
      </c>
      <c r="BI431" s="52">
        <f t="shared" si="131"/>
        <v>5.7451901201701183E-2</v>
      </c>
      <c r="BJ431" s="52">
        <f t="shared" si="132"/>
        <v>1.7385014644518741</v>
      </c>
      <c r="BK431" s="44"/>
    </row>
    <row r="432" spans="4:63">
      <c r="D432" s="42">
        <f t="shared" si="115"/>
        <v>9.75</v>
      </c>
      <c r="E432" s="52">
        <f t="shared" si="121"/>
        <v>3.375988562685632E-2</v>
      </c>
      <c r="F432" s="52">
        <f t="shared" si="138"/>
        <v>0.8690781080754868</v>
      </c>
      <c r="G432" s="52">
        <f t="shared" si="138"/>
        <v>1.0033895383349047</v>
      </c>
      <c r="H432" s="52">
        <f t="shared" si="138"/>
        <v>1.1451664414790661</v>
      </c>
      <c r="I432" s="52">
        <f t="shared" si="138"/>
        <v>1.4868883890646623</v>
      </c>
      <c r="J432" s="52">
        <f t="shared" si="138"/>
        <v>86.290433234932934</v>
      </c>
      <c r="K432" s="52">
        <f t="shared" si="138"/>
        <v>12.228726229968814</v>
      </c>
      <c r="L432" s="52">
        <f t="shared" si="138"/>
        <v>0.69983812811626966</v>
      </c>
      <c r="M432" s="52">
        <f t="shared" si="138"/>
        <v>1.0126510204924322</v>
      </c>
      <c r="N432" s="52">
        <f t="shared" si="138"/>
        <v>3.5257924942090764</v>
      </c>
      <c r="Q432" s="52">
        <f t="shared" si="136"/>
        <v>2.3705545758092705E-2</v>
      </c>
      <c r="R432" s="52">
        <f t="shared" si="136"/>
        <v>0.77631390724712657</v>
      </c>
      <c r="S432" s="52">
        <f t="shared" si="136"/>
        <v>0.74644483889676583</v>
      </c>
      <c r="T432" s="52">
        <f t="shared" si="136"/>
        <v>0.78294078410180334</v>
      </c>
      <c r="U432" s="52">
        <f t="shared" si="136"/>
        <v>1.1835771710092491</v>
      </c>
      <c r="V432" s="52">
        <f t="shared" si="136"/>
        <v>52.666030804513355</v>
      </c>
      <c r="W432" s="52">
        <f t="shared" si="136"/>
        <v>11.261722348296194</v>
      </c>
      <c r="X432" s="52">
        <f t="shared" si="136"/>
        <v>0.63591925895960133</v>
      </c>
      <c r="Y432" s="52">
        <f t="shared" si="136"/>
        <v>0.94018440252535329</v>
      </c>
      <c r="Z432" s="52">
        <f t="shared" si="136"/>
        <v>2.0002147168050954</v>
      </c>
      <c r="AA432" s="96"/>
      <c r="AB432" s="96"/>
      <c r="AC432" s="52">
        <f t="shared" si="137"/>
        <v>4.3814225495620064E-2</v>
      </c>
      <c r="AD432" s="52">
        <f t="shared" si="137"/>
        <v>0.96184230890385047</v>
      </c>
      <c r="AE432" s="52">
        <f t="shared" si="137"/>
        <v>1.2449784773683206</v>
      </c>
      <c r="AF432" s="52">
        <f t="shared" si="137"/>
        <v>1.5073920988563265</v>
      </c>
      <c r="AG432" s="52">
        <f t="shared" si="137"/>
        <v>1.7881498834086678</v>
      </c>
      <c r="AH432" s="52">
        <f t="shared" si="137"/>
        <v>120.83113483791755</v>
      </c>
      <c r="AI432" s="52">
        <f t="shared" si="137"/>
        <v>13.195730111641426</v>
      </c>
      <c r="AJ432" s="52">
        <f t="shared" si="137"/>
        <v>0.763756997272938</v>
      </c>
      <c r="AK432" s="52">
        <f t="shared" si="137"/>
        <v>1.0764607773680581</v>
      </c>
      <c r="AL432" s="52">
        <f t="shared" si="137"/>
        <v>5.0513702716130595</v>
      </c>
      <c r="AO432" s="52">
        <f t="shared" si="139"/>
        <v>1.0054339868763616E-2</v>
      </c>
      <c r="AP432" s="52">
        <f t="shared" si="139"/>
        <v>9.2764200828360233E-2</v>
      </c>
      <c r="AQ432" s="52">
        <f t="shared" si="139"/>
        <v>0.25694469943813891</v>
      </c>
      <c r="AR432" s="52">
        <f t="shared" si="139"/>
        <v>0.36222565737726276</v>
      </c>
      <c r="AS432" s="52">
        <f t="shared" si="139"/>
        <v>0.30331121805541317</v>
      </c>
      <c r="AT432" s="52">
        <f t="shared" si="139"/>
        <v>33.624402430419579</v>
      </c>
      <c r="AU432" s="52">
        <f t="shared" si="139"/>
        <v>0.96700388167261941</v>
      </c>
      <c r="AV432" s="52">
        <f t="shared" si="139"/>
        <v>6.3918869156668334E-2</v>
      </c>
      <c r="AW432" s="52">
        <f t="shared" si="139"/>
        <v>7.2466617967078872E-2</v>
      </c>
      <c r="AX432" s="52">
        <f t="shared" si="139"/>
        <v>1.5255777774039809</v>
      </c>
      <c r="BA432" s="52">
        <f t="shared" si="120"/>
        <v>1.0054339868763744E-2</v>
      </c>
      <c r="BB432" s="52">
        <f t="shared" si="124"/>
        <v>9.2764200828363674E-2</v>
      </c>
      <c r="BC432" s="52">
        <f t="shared" si="125"/>
        <v>0.24158893903341583</v>
      </c>
      <c r="BD432" s="52">
        <f t="shared" si="126"/>
        <v>0.36222565737726042</v>
      </c>
      <c r="BE432" s="52">
        <f t="shared" si="127"/>
        <v>0.30126149434400551</v>
      </c>
      <c r="BF432" s="52">
        <f t="shared" si="128"/>
        <v>34.540701602984612</v>
      </c>
      <c r="BG432" s="52">
        <f t="shared" si="129"/>
        <v>0.96700388167261231</v>
      </c>
      <c r="BH432" s="52">
        <f t="shared" si="130"/>
        <v>6.3918869156668334E-2</v>
      </c>
      <c r="BI432" s="52">
        <f t="shared" si="131"/>
        <v>6.3809756875625956E-2</v>
      </c>
      <c r="BJ432" s="52">
        <f t="shared" si="132"/>
        <v>1.5255777774039831</v>
      </c>
      <c r="BK432" s="44"/>
    </row>
    <row r="433" spans="4:63">
      <c r="D433" s="42">
        <f t="shared" si="115"/>
        <v>10</v>
      </c>
      <c r="E433" s="52">
        <f t="shared" si="121"/>
        <v>3.3389397717994033E-2</v>
      </c>
      <c r="F433" s="52">
        <f t="shared" si="138"/>
        <v>0.80827668772376837</v>
      </c>
      <c r="G433" s="52">
        <f t="shared" si="138"/>
        <v>1.0165252113128906</v>
      </c>
      <c r="H433" s="52">
        <f t="shared" si="138"/>
        <v>1.2004274738995699</v>
      </c>
      <c r="I433" s="52">
        <f t="shared" si="138"/>
        <v>1.4852884568182558</v>
      </c>
      <c r="J433" s="52">
        <f t="shared" si="138"/>
        <v>86.057740982233284</v>
      </c>
      <c r="K433" s="52">
        <f t="shared" si="138"/>
        <v>12.38393978159295</v>
      </c>
      <c r="L433" s="52">
        <f t="shared" si="138"/>
        <v>0.69963912266958972</v>
      </c>
      <c r="M433" s="52">
        <f t="shared" si="138"/>
        <v>1.013423338185574</v>
      </c>
      <c r="N433" s="52">
        <f t="shared" si="138"/>
        <v>3.4404508681126948</v>
      </c>
      <c r="Q433" s="52">
        <f t="shared" si="136"/>
        <v>2.3332207618464461E-2</v>
      </c>
      <c r="R433" s="52">
        <f t="shared" si="136"/>
        <v>0.73272018514622372</v>
      </c>
      <c r="S433" s="52">
        <f t="shared" si="136"/>
        <v>0.78342950606533523</v>
      </c>
      <c r="T433" s="52">
        <f t="shared" si="136"/>
        <v>0.79923022827659218</v>
      </c>
      <c r="U433" s="52">
        <f t="shared" si="136"/>
        <v>1.1802819705298617</v>
      </c>
      <c r="V433" s="52">
        <f t="shared" si="136"/>
        <v>53.269713250327413</v>
      </c>
      <c r="W433" s="52">
        <f t="shared" si="136"/>
        <v>11.421604319600295</v>
      </c>
      <c r="X433" s="52">
        <f t="shared" si="136"/>
        <v>0.63591399326796749</v>
      </c>
      <c r="Y433" s="52">
        <f t="shared" si="136"/>
        <v>0.93978175782342566</v>
      </c>
      <c r="Z433" s="52">
        <f t="shared" si="136"/>
        <v>2.1377639964612496</v>
      </c>
      <c r="AA433" s="96"/>
      <c r="AB433" s="96"/>
      <c r="AC433" s="52">
        <f t="shared" si="137"/>
        <v>4.344658781752371E-2</v>
      </c>
      <c r="AD433" s="52">
        <f t="shared" si="137"/>
        <v>0.88383319030131413</v>
      </c>
      <c r="AE433" s="52">
        <f t="shared" si="137"/>
        <v>1.2442642559541468</v>
      </c>
      <c r="AF433" s="52">
        <f t="shared" si="137"/>
        <v>1.6016247195225481</v>
      </c>
      <c r="AG433" s="52">
        <f t="shared" si="137"/>
        <v>1.7895799232073233</v>
      </c>
      <c r="AH433" s="52">
        <f t="shared" si="137"/>
        <v>119.16540796038274</v>
      </c>
      <c r="AI433" s="52">
        <f t="shared" si="137"/>
        <v>13.346275243585614</v>
      </c>
      <c r="AJ433" s="52">
        <f t="shared" si="137"/>
        <v>0.76336425207121283</v>
      </c>
      <c r="AK433" s="52">
        <f t="shared" si="137"/>
        <v>1.0840450832832615</v>
      </c>
      <c r="AL433" s="52">
        <f t="shared" si="137"/>
        <v>4.7431377397641423</v>
      </c>
      <c r="AO433" s="52">
        <f t="shared" si="139"/>
        <v>1.0057190099529573E-2</v>
      </c>
      <c r="AP433" s="52">
        <f t="shared" si="139"/>
        <v>7.5556502577544649E-2</v>
      </c>
      <c r="AQ433" s="52">
        <f t="shared" si="139"/>
        <v>0.23309570524755541</v>
      </c>
      <c r="AR433" s="52">
        <f t="shared" si="139"/>
        <v>0.40119724562297776</v>
      </c>
      <c r="AS433" s="52">
        <f t="shared" si="139"/>
        <v>0.30500648628839411</v>
      </c>
      <c r="AT433" s="52">
        <f t="shared" si="139"/>
        <v>32.788027731905871</v>
      </c>
      <c r="AU433" s="52">
        <f t="shared" si="139"/>
        <v>0.96233546199265518</v>
      </c>
      <c r="AV433" s="52">
        <f t="shared" si="139"/>
        <v>6.3725129401622227E-2</v>
      </c>
      <c r="AW433" s="52">
        <f t="shared" si="139"/>
        <v>7.3641580362148296E-2</v>
      </c>
      <c r="AX433" s="52">
        <f t="shared" si="139"/>
        <v>1.3026868716514453</v>
      </c>
      <c r="BA433" s="52">
        <f t="shared" si="120"/>
        <v>1.0057190099529677E-2</v>
      </c>
      <c r="BB433" s="52">
        <f t="shared" si="124"/>
        <v>7.5556502577545759E-2</v>
      </c>
      <c r="BC433" s="52">
        <f t="shared" si="125"/>
        <v>0.22773904464125616</v>
      </c>
      <c r="BD433" s="52">
        <f t="shared" si="126"/>
        <v>0.4011972456229782</v>
      </c>
      <c r="BE433" s="52">
        <f t="shared" si="127"/>
        <v>0.30429146638906746</v>
      </c>
      <c r="BF433" s="52">
        <f t="shared" si="128"/>
        <v>33.107666978149453</v>
      </c>
      <c r="BG433" s="52">
        <f t="shared" si="129"/>
        <v>0.96233546199266407</v>
      </c>
      <c r="BH433" s="52">
        <f t="shared" si="130"/>
        <v>6.3725129401623115E-2</v>
      </c>
      <c r="BI433" s="52">
        <f t="shared" si="131"/>
        <v>7.0621745097687594E-2</v>
      </c>
      <c r="BJ433" s="52">
        <f t="shared" si="132"/>
        <v>1.3026868716514475</v>
      </c>
      <c r="BK433" s="44"/>
    </row>
    <row r="434" spans="4:63">
      <c r="D434" s="42">
        <f t="shared" si="115"/>
        <v>10.25</v>
      </c>
      <c r="E434" s="52">
        <f t="shared" si="121"/>
        <v>3.3009341620567442E-2</v>
      </c>
      <c r="F434" s="52">
        <f t="shared" si="138"/>
        <v>0.77078490753182471</v>
      </c>
      <c r="G434" s="52">
        <f t="shared" si="138"/>
        <v>1.014478244163147</v>
      </c>
      <c r="H434" s="52">
        <f t="shared" si="138"/>
        <v>1.2183698569751864</v>
      </c>
      <c r="I434" s="52">
        <f t="shared" si="138"/>
        <v>1.4720701872237925</v>
      </c>
      <c r="J434" s="52">
        <f t="shared" si="138"/>
        <v>85.19566180409744</v>
      </c>
      <c r="K434" s="52">
        <f t="shared" si="138"/>
        <v>12.356536928867552</v>
      </c>
      <c r="L434" s="52">
        <f t="shared" si="138"/>
        <v>0.69355017228707916</v>
      </c>
      <c r="M434" s="52">
        <f t="shared" si="138"/>
        <v>1.0050705564172893</v>
      </c>
      <c r="N434" s="52">
        <f t="shared" si="138"/>
        <v>3.367881830110607</v>
      </c>
      <c r="Q434" s="52">
        <f t="shared" si="136"/>
        <v>2.3038263718510466E-2</v>
      </c>
      <c r="R434" s="52">
        <f t="shared" si="136"/>
        <v>0.70458476076574383</v>
      </c>
      <c r="S434" s="52">
        <f t="shared" si="136"/>
        <v>0.79561034646264384</v>
      </c>
      <c r="T434" s="52">
        <f t="shared" si="136"/>
        <v>0.80067444038621571</v>
      </c>
      <c r="U434" s="52">
        <f t="shared" si="136"/>
        <v>1.169276508252189</v>
      </c>
      <c r="V434" s="52">
        <f t="shared" si="136"/>
        <v>53.107806182314462</v>
      </c>
      <c r="W434" s="52">
        <f t="shared" si="136"/>
        <v>11.404900014305683</v>
      </c>
      <c r="X434" s="52">
        <f t="shared" si="136"/>
        <v>0.63042316632238871</v>
      </c>
      <c r="Y434" s="52">
        <f t="shared" si="136"/>
        <v>0.93156930794513826</v>
      </c>
      <c r="Z434" s="52">
        <f t="shared" si="136"/>
        <v>2.189307342654415</v>
      </c>
      <c r="AA434" s="96"/>
      <c r="AB434" s="96"/>
      <c r="AC434" s="52">
        <f t="shared" si="137"/>
        <v>4.2980419522624505E-2</v>
      </c>
      <c r="AD434" s="52">
        <f t="shared" si="137"/>
        <v>0.8369850542979056</v>
      </c>
      <c r="AE434" s="52">
        <f t="shared" si="137"/>
        <v>1.23334614186365</v>
      </c>
      <c r="AF434" s="52">
        <f t="shared" si="137"/>
        <v>1.636065273564159</v>
      </c>
      <c r="AG434" s="52">
        <f t="shared" si="137"/>
        <v>1.7748638661953982</v>
      </c>
      <c r="AH434" s="52">
        <f t="shared" si="137"/>
        <v>117.28351742588042</v>
      </c>
      <c r="AI434" s="52">
        <f t="shared" si="137"/>
        <v>13.308173843429422</v>
      </c>
      <c r="AJ434" s="52">
        <f t="shared" si="137"/>
        <v>0.7566771782517695</v>
      </c>
      <c r="AK434" s="52">
        <f t="shared" si="137"/>
        <v>1.0785718048894424</v>
      </c>
      <c r="AL434" s="52">
        <f t="shared" si="137"/>
        <v>4.5464563175667978</v>
      </c>
      <c r="AO434" s="52">
        <f t="shared" si="139"/>
        <v>9.9710779020569761E-3</v>
      </c>
      <c r="AP434" s="52">
        <f t="shared" si="139"/>
        <v>6.6200146766080881E-2</v>
      </c>
      <c r="AQ434" s="52">
        <f t="shared" si="139"/>
        <v>0.21886789770050319</v>
      </c>
      <c r="AR434" s="52">
        <f t="shared" si="139"/>
        <v>0.41769541658897069</v>
      </c>
      <c r="AS434" s="52">
        <f t="shared" si="139"/>
        <v>0.30279367897160347</v>
      </c>
      <c r="AT434" s="52">
        <f t="shared" si="139"/>
        <v>32.087855621782978</v>
      </c>
      <c r="AU434" s="52">
        <f t="shared" si="139"/>
        <v>0.95163691456186861</v>
      </c>
      <c r="AV434" s="52">
        <f t="shared" si="139"/>
        <v>6.3127005964690452E-2</v>
      </c>
      <c r="AW434" s="52">
        <f t="shared" si="139"/>
        <v>7.3501248472151004E-2</v>
      </c>
      <c r="AX434" s="52">
        <f t="shared" si="139"/>
        <v>1.1785744874561921</v>
      </c>
      <c r="BA434" s="52">
        <f t="shared" si="120"/>
        <v>9.9710779020570628E-3</v>
      </c>
      <c r="BB434" s="52">
        <f t="shared" si="124"/>
        <v>6.6200146766080881E-2</v>
      </c>
      <c r="BC434" s="52">
        <f t="shared" si="125"/>
        <v>0.21886789770050297</v>
      </c>
      <c r="BD434" s="52">
        <f t="shared" si="126"/>
        <v>0.41769541658897258</v>
      </c>
      <c r="BE434" s="52">
        <f t="shared" si="127"/>
        <v>0.3027936789716057</v>
      </c>
      <c r="BF434" s="52">
        <f t="shared" si="128"/>
        <v>32.087855621782978</v>
      </c>
      <c r="BG434" s="52">
        <f t="shared" si="129"/>
        <v>0.95163691456187038</v>
      </c>
      <c r="BH434" s="52">
        <f t="shared" si="130"/>
        <v>6.3127005964690341E-2</v>
      </c>
      <c r="BI434" s="52">
        <f t="shared" si="131"/>
        <v>7.3501248472153113E-2</v>
      </c>
      <c r="BJ434" s="52">
        <f t="shared" si="132"/>
        <v>1.1785744874561908</v>
      </c>
      <c r="BK434" s="44"/>
    </row>
    <row r="435" spans="4:63">
      <c r="D435" s="42">
        <f t="shared" si="115"/>
        <v>10.5</v>
      </c>
      <c r="E435" s="52">
        <f t="shared" si="121"/>
        <v>3.2439435647150912E-2</v>
      </c>
      <c r="F435" s="52">
        <f t="shared" si="138"/>
        <v>0.75747731333406598</v>
      </c>
      <c r="G435" s="52">
        <f t="shared" si="138"/>
        <v>0.99696328679454971</v>
      </c>
      <c r="H435" s="52">
        <f t="shared" si="138"/>
        <v>1.1973347128241085</v>
      </c>
      <c r="I435" s="52">
        <f t="shared" si="138"/>
        <v>1.44665490925095</v>
      </c>
      <c r="J435" s="52">
        <f t="shared" si="138"/>
        <v>83.724759502275177</v>
      </c>
      <c r="K435" s="52">
        <f t="shared" si="138"/>
        <v>12.14320143470805</v>
      </c>
      <c r="L435" s="52">
        <f t="shared" si="138"/>
        <v>0.6815760350687774</v>
      </c>
      <c r="M435" s="52">
        <f t="shared" si="138"/>
        <v>0.98771802268937015</v>
      </c>
      <c r="N435" s="52">
        <f t="shared" si="138"/>
        <v>3.3097353819080424</v>
      </c>
      <c r="Q435" s="52">
        <f t="shared" ref="Q435:Z450" si="140">((Q346)/($D346-$D345))/$R$192*100</f>
        <v>2.2640508311533681E-2</v>
      </c>
      <c r="R435" s="52">
        <f t="shared" si="140"/>
        <v>0.69242011148087401</v>
      </c>
      <c r="S435" s="52">
        <f t="shared" si="140"/>
        <v>0.7818741412946334</v>
      </c>
      <c r="T435" s="52">
        <f t="shared" si="140"/>
        <v>0.78685080368412141</v>
      </c>
      <c r="U435" s="52">
        <f t="shared" si="140"/>
        <v>1.1490889603062662</v>
      </c>
      <c r="V435" s="52">
        <f t="shared" si="140"/>
        <v>52.190900406784245</v>
      </c>
      <c r="W435" s="52">
        <f t="shared" si="140"/>
        <v>11.207994522548733</v>
      </c>
      <c r="X435" s="52">
        <f t="shared" si="140"/>
        <v>0.61953891626986923</v>
      </c>
      <c r="Y435" s="52">
        <f t="shared" si="140"/>
        <v>0.91548577258257158</v>
      </c>
      <c r="Z435" s="52">
        <f t="shared" si="140"/>
        <v>2.151508971921507</v>
      </c>
      <c r="AA435" s="96"/>
      <c r="AB435" s="96"/>
      <c r="AC435" s="52">
        <f t="shared" ref="AC435:AL450" si="141">((AC346)/($D346-$D345))/$R$192*100</f>
        <v>4.2238362982768222E-2</v>
      </c>
      <c r="AD435" s="52">
        <f t="shared" si="141"/>
        <v>0.82253451518725773</v>
      </c>
      <c r="AE435" s="52">
        <f t="shared" si="141"/>
        <v>1.2120524322944661</v>
      </c>
      <c r="AF435" s="52">
        <f t="shared" si="141"/>
        <v>1.6078186219640977</v>
      </c>
      <c r="AG435" s="52">
        <f t="shared" si="141"/>
        <v>1.7442208581956362</v>
      </c>
      <c r="AH435" s="52">
        <f t="shared" si="141"/>
        <v>115.25861859776612</v>
      </c>
      <c r="AI435" s="52">
        <f t="shared" si="141"/>
        <v>13.078408346867368</v>
      </c>
      <c r="AJ435" s="52">
        <f t="shared" si="141"/>
        <v>0.74361315386768556</v>
      </c>
      <c r="AK435" s="52">
        <f t="shared" si="141"/>
        <v>1.0599502727961716</v>
      </c>
      <c r="AL435" s="52">
        <f t="shared" si="141"/>
        <v>4.46796179189458</v>
      </c>
      <c r="AO435" s="52">
        <f t="shared" si="139"/>
        <v>9.7989273356172309E-3</v>
      </c>
      <c r="AP435" s="52">
        <f t="shared" si="139"/>
        <v>6.505720185319197E-2</v>
      </c>
      <c r="AQ435" s="52">
        <f t="shared" si="139"/>
        <v>0.21508914549991631</v>
      </c>
      <c r="AR435" s="52">
        <f t="shared" si="139"/>
        <v>0.41048390913998711</v>
      </c>
      <c r="AS435" s="52">
        <f t="shared" si="139"/>
        <v>0.2975659489446838</v>
      </c>
      <c r="AT435" s="52">
        <f t="shared" si="139"/>
        <v>31.533859095490932</v>
      </c>
      <c r="AU435" s="52">
        <f t="shared" si="139"/>
        <v>0.93520691215931784</v>
      </c>
      <c r="AV435" s="52">
        <f t="shared" si="139"/>
        <v>6.2037118798908164E-2</v>
      </c>
      <c r="AW435" s="52">
        <f t="shared" si="139"/>
        <v>7.2232250106798568E-2</v>
      </c>
      <c r="AX435" s="52">
        <f t="shared" si="139"/>
        <v>1.1582264099865354</v>
      </c>
      <c r="BA435" s="52">
        <f t="shared" si="120"/>
        <v>9.7989273356173107E-3</v>
      </c>
      <c r="BB435" s="52">
        <f t="shared" si="124"/>
        <v>6.5057201853191748E-2</v>
      </c>
      <c r="BC435" s="52">
        <f t="shared" si="125"/>
        <v>0.21508914549991642</v>
      </c>
      <c r="BD435" s="52">
        <f t="shared" si="126"/>
        <v>0.41048390913998922</v>
      </c>
      <c r="BE435" s="52">
        <f t="shared" si="127"/>
        <v>0.29756594894468624</v>
      </c>
      <c r="BF435" s="52">
        <f t="shared" si="128"/>
        <v>31.533859095490939</v>
      </c>
      <c r="BG435" s="52">
        <f t="shared" si="129"/>
        <v>0.93520691215931784</v>
      </c>
      <c r="BH435" s="52">
        <f t="shared" si="130"/>
        <v>6.2037118798908164E-2</v>
      </c>
      <c r="BI435" s="52">
        <f t="shared" si="131"/>
        <v>7.2232250106801454E-2</v>
      </c>
      <c r="BJ435" s="52">
        <f t="shared" si="132"/>
        <v>1.1582264099865376</v>
      </c>
      <c r="BK435" s="44"/>
    </row>
    <row r="436" spans="4:63">
      <c r="D436" s="42">
        <f t="shared" si="115"/>
        <v>10.75</v>
      </c>
      <c r="E436" s="52">
        <f t="shared" si="121"/>
        <v>3.1879368817053742E-2</v>
      </c>
      <c r="F436" s="52">
        <f t="shared" si="138"/>
        <v>0.74439946813465996</v>
      </c>
      <c r="G436" s="52">
        <f t="shared" si="138"/>
        <v>0.97975071645788547</v>
      </c>
      <c r="H436" s="52">
        <f t="shared" si="138"/>
        <v>1.1766627299798076</v>
      </c>
      <c r="I436" s="52">
        <f t="shared" si="138"/>
        <v>1.4216784134178648</v>
      </c>
      <c r="J436" s="52">
        <f t="shared" si="138"/>
        <v>82.27925159747889</v>
      </c>
      <c r="K436" s="52">
        <f t="shared" si="138"/>
        <v>11.933549071801862</v>
      </c>
      <c r="L436" s="52">
        <f t="shared" si="138"/>
        <v>0.66980862537696617</v>
      </c>
      <c r="M436" s="52">
        <f t="shared" si="138"/>
        <v>0.97066507182997175</v>
      </c>
      <c r="N436" s="52">
        <f t="shared" si="138"/>
        <v>3.252592803227933</v>
      </c>
      <c r="Q436" s="52">
        <f t="shared" si="140"/>
        <v>2.2249619953926165E-2</v>
      </c>
      <c r="R436" s="52">
        <f t="shared" si="140"/>
        <v>0.68046547881861674</v>
      </c>
      <c r="S436" s="52">
        <f t="shared" si="140"/>
        <v>0.76837508488030593</v>
      </c>
      <c r="T436" s="52">
        <f t="shared" si="140"/>
        <v>0.77326582519768194</v>
      </c>
      <c r="U436" s="52">
        <f t="shared" si="140"/>
        <v>1.1292499403399954</v>
      </c>
      <c r="V436" s="52">
        <f t="shared" si="140"/>
        <v>51.289824553656324</v>
      </c>
      <c r="W436" s="52">
        <f t="shared" si="140"/>
        <v>11.0144885062213</v>
      </c>
      <c r="X436" s="52">
        <f t="shared" si="140"/>
        <v>0.60884257738372782</v>
      </c>
      <c r="Y436" s="52">
        <f t="shared" si="140"/>
        <v>0.89967991146259196</v>
      </c>
      <c r="Z436" s="52">
        <f t="shared" si="140"/>
        <v>2.1143631712689746</v>
      </c>
      <c r="AA436" s="96"/>
      <c r="AB436" s="96"/>
      <c r="AC436" s="52">
        <f t="shared" si="141"/>
        <v>4.1509117680181375E-2</v>
      </c>
      <c r="AD436" s="52">
        <f t="shared" si="141"/>
        <v>0.80833345745070317</v>
      </c>
      <c r="AE436" s="52">
        <f t="shared" si="141"/>
        <v>1.1911263480354648</v>
      </c>
      <c r="AF436" s="52">
        <f t="shared" si="141"/>
        <v>1.5800596347619349</v>
      </c>
      <c r="AG436" s="52">
        <f t="shared" si="141"/>
        <v>1.7141068864957369</v>
      </c>
      <c r="AH436" s="52">
        <f t="shared" si="141"/>
        <v>113.26867864130143</v>
      </c>
      <c r="AI436" s="52">
        <f t="shared" si="141"/>
        <v>12.852609637382431</v>
      </c>
      <c r="AJ436" s="52">
        <f t="shared" si="141"/>
        <v>0.73077467337020452</v>
      </c>
      <c r="AK436" s="52">
        <f t="shared" si="141"/>
        <v>1.041650232197354</v>
      </c>
      <c r="AL436" s="52">
        <f t="shared" si="141"/>
        <v>4.3908224351868901</v>
      </c>
      <c r="AO436" s="52">
        <f t="shared" si="139"/>
        <v>9.6297488631275768E-3</v>
      </c>
      <c r="AP436" s="52">
        <f t="shared" si="139"/>
        <v>6.3933989316043216E-2</v>
      </c>
      <c r="AQ436" s="52">
        <f t="shared" si="139"/>
        <v>0.21137563157757955</v>
      </c>
      <c r="AR436" s="52">
        <f t="shared" si="139"/>
        <v>0.40339690478212564</v>
      </c>
      <c r="AS436" s="52">
        <f t="shared" si="139"/>
        <v>0.29242847307786946</v>
      </c>
      <c r="AT436" s="52">
        <f t="shared" si="139"/>
        <v>30.989427043822566</v>
      </c>
      <c r="AU436" s="52">
        <f t="shared" si="139"/>
        <v>0.91906056558056193</v>
      </c>
      <c r="AV436" s="52">
        <f t="shared" si="139"/>
        <v>6.0966047993238348E-2</v>
      </c>
      <c r="AW436" s="52">
        <f t="shared" si="139"/>
        <v>7.0985160367379785E-2</v>
      </c>
      <c r="AX436" s="52">
        <f t="shared" si="139"/>
        <v>1.1382296319589584</v>
      </c>
      <c r="BA436" s="52">
        <f t="shared" si="120"/>
        <v>9.6297488631276323E-3</v>
      </c>
      <c r="BB436" s="52">
        <f t="shared" si="124"/>
        <v>6.3933989316043216E-2</v>
      </c>
      <c r="BC436" s="52">
        <f t="shared" si="125"/>
        <v>0.21137563157757933</v>
      </c>
      <c r="BD436" s="52">
        <f t="shared" si="126"/>
        <v>0.40339690478212731</v>
      </c>
      <c r="BE436" s="52">
        <f t="shared" si="127"/>
        <v>0.29242847307787212</v>
      </c>
      <c r="BF436" s="52">
        <f t="shared" si="128"/>
        <v>30.989427043822545</v>
      </c>
      <c r="BG436" s="52">
        <f t="shared" si="129"/>
        <v>0.91906056558056903</v>
      </c>
      <c r="BH436" s="52">
        <f t="shared" si="130"/>
        <v>6.0966047993238348E-2</v>
      </c>
      <c r="BI436" s="52">
        <f t="shared" si="131"/>
        <v>7.0985160367382227E-2</v>
      </c>
      <c r="BJ436" s="52">
        <f t="shared" si="132"/>
        <v>1.1382296319589571</v>
      </c>
      <c r="BK436" s="44"/>
    </row>
    <row r="437" spans="4:63">
      <c r="D437" s="42">
        <f t="shared" si="115"/>
        <v>11</v>
      </c>
      <c r="E437" s="52">
        <f t="shared" si="121"/>
        <v>3.1328971540307893E-2</v>
      </c>
      <c r="F437" s="52">
        <f t="shared" si="138"/>
        <v>0.73154741192163975</v>
      </c>
      <c r="G437" s="52">
        <f t="shared" si="138"/>
        <v>0.96283532113362968</v>
      </c>
      <c r="H437" s="52">
        <f t="shared" si="138"/>
        <v>1.1563476489019544</v>
      </c>
      <c r="I437" s="52">
        <f t="shared" si="138"/>
        <v>1.3971331367643647</v>
      </c>
      <c r="J437" s="52">
        <f t="shared" si="138"/>
        <v>80.858700385445076</v>
      </c>
      <c r="K437" s="52">
        <f t="shared" si="138"/>
        <v>11.7275163567652</v>
      </c>
      <c r="L437" s="52">
        <f t="shared" si="138"/>
        <v>0.65824438000360264</v>
      </c>
      <c r="M437" s="52">
        <f t="shared" si="138"/>
        <v>0.95390654015284093</v>
      </c>
      <c r="N437" s="52">
        <f t="shared" si="138"/>
        <v>3.1964367911207505</v>
      </c>
      <c r="Q437" s="52">
        <f t="shared" si="140"/>
        <v>2.186548028348451E-2</v>
      </c>
      <c r="R437" s="52">
        <f t="shared" si="140"/>
        <v>0.66871724287923451</v>
      </c>
      <c r="S437" s="52">
        <f t="shared" si="140"/>
        <v>0.75510908966363632</v>
      </c>
      <c r="T437" s="52">
        <f t="shared" si="140"/>
        <v>0.75991539135340325</v>
      </c>
      <c r="U437" s="52">
        <f t="shared" si="140"/>
        <v>1.1097534410367824</v>
      </c>
      <c r="V437" s="52">
        <f t="shared" si="140"/>
        <v>50.404305774375992</v>
      </c>
      <c r="W437" s="52">
        <f t="shared" si="140"/>
        <v>10.824323371103263</v>
      </c>
      <c r="X437" s="52">
        <f t="shared" si="140"/>
        <v>0.59833091077947353</v>
      </c>
      <c r="Y437" s="52">
        <f t="shared" si="140"/>
        <v>0.88414693852157611</v>
      </c>
      <c r="Z437" s="52">
        <f t="shared" si="140"/>
        <v>2.0778586928335159</v>
      </c>
      <c r="AA437" s="96"/>
      <c r="AB437" s="96"/>
      <c r="AC437" s="52">
        <f t="shared" si="141"/>
        <v>4.0792462797131328E-2</v>
      </c>
      <c r="AD437" s="52">
        <f t="shared" si="141"/>
        <v>0.79437758096404487</v>
      </c>
      <c r="AE437" s="52">
        <f t="shared" si="141"/>
        <v>1.170561552603623</v>
      </c>
      <c r="AF437" s="52">
        <f t="shared" si="141"/>
        <v>1.5527799064505079</v>
      </c>
      <c r="AG437" s="52">
        <f t="shared" si="141"/>
        <v>1.6845128324919487</v>
      </c>
      <c r="AH437" s="52">
        <f t="shared" si="141"/>
        <v>111.31309499651411</v>
      </c>
      <c r="AI437" s="52">
        <f t="shared" si="141"/>
        <v>12.630709342427139</v>
      </c>
      <c r="AJ437" s="52">
        <f t="shared" si="141"/>
        <v>0.71815784922773174</v>
      </c>
      <c r="AK437" s="52">
        <f t="shared" si="141"/>
        <v>1.0236661417841082</v>
      </c>
      <c r="AL437" s="52">
        <f t="shared" si="141"/>
        <v>4.3150148894079834</v>
      </c>
      <c r="AO437" s="52">
        <f t="shared" si="139"/>
        <v>9.463491256823383E-3</v>
      </c>
      <c r="AP437" s="52">
        <f t="shared" si="139"/>
        <v>6.2830169042405237E-2</v>
      </c>
      <c r="AQ437" s="52">
        <f t="shared" si="139"/>
        <v>0.20772623146999336</v>
      </c>
      <c r="AR437" s="52">
        <f t="shared" si="139"/>
        <v>0.39643225754855116</v>
      </c>
      <c r="AS437" s="52">
        <f t="shared" si="139"/>
        <v>0.28737969572758226</v>
      </c>
      <c r="AT437" s="52">
        <f t="shared" si="139"/>
        <v>30.454394611069084</v>
      </c>
      <c r="AU437" s="52">
        <f t="shared" si="139"/>
        <v>0.90319298566193673</v>
      </c>
      <c r="AV437" s="52">
        <f t="shared" si="139"/>
        <v>5.9913469224129101E-2</v>
      </c>
      <c r="AW437" s="52">
        <f t="shared" si="139"/>
        <v>6.9759601631264823E-2</v>
      </c>
      <c r="AX437" s="52">
        <f t="shared" si="139"/>
        <v>1.1185780982872346</v>
      </c>
      <c r="BA437" s="52">
        <f t="shared" si="120"/>
        <v>9.463491256823435E-3</v>
      </c>
      <c r="BB437" s="52">
        <f t="shared" si="124"/>
        <v>6.2830169042405126E-2</v>
      </c>
      <c r="BC437" s="52">
        <f t="shared" si="125"/>
        <v>0.20772623146999336</v>
      </c>
      <c r="BD437" s="52">
        <f t="shared" si="126"/>
        <v>0.39643225754855349</v>
      </c>
      <c r="BE437" s="52">
        <f t="shared" si="127"/>
        <v>0.28737969572758404</v>
      </c>
      <c r="BF437" s="52">
        <f t="shared" si="128"/>
        <v>30.454394611069034</v>
      </c>
      <c r="BG437" s="52">
        <f t="shared" si="129"/>
        <v>0.90319298566193851</v>
      </c>
      <c r="BH437" s="52">
        <f t="shared" si="130"/>
        <v>5.9913469224129101E-2</v>
      </c>
      <c r="BI437" s="52">
        <f t="shared" si="131"/>
        <v>6.9759601631267265E-2</v>
      </c>
      <c r="BJ437" s="52">
        <f t="shared" si="132"/>
        <v>1.1185780982872329</v>
      </c>
      <c r="BK437" s="44"/>
    </row>
    <row r="438" spans="4:63">
      <c r="D438" s="42">
        <f t="shared" si="115"/>
        <v>12</v>
      </c>
      <c r="E438" s="52">
        <f t="shared" si="121"/>
        <v>3.0011253180654732E-2</v>
      </c>
      <c r="F438" s="52">
        <f t="shared" si="138"/>
        <v>0.70077801834593167</v>
      </c>
      <c r="G438" s="52">
        <f t="shared" si="138"/>
        <v>0.92233779703367791</v>
      </c>
      <c r="H438" s="52">
        <f t="shared" si="138"/>
        <v>1.1077108615391957</v>
      </c>
      <c r="I438" s="52">
        <f t="shared" si="138"/>
        <v>1.3383687441054628</v>
      </c>
      <c r="J438" s="52">
        <f t="shared" si="138"/>
        <v>77.457727139371258</v>
      </c>
      <c r="K438" s="52">
        <f t="shared" si="138"/>
        <v>11.234248852067202</v>
      </c>
      <c r="L438" s="52">
        <f t="shared" si="138"/>
        <v>0.63055816299666123</v>
      </c>
      <c r="M438" s="52">
        <f t="shared" si="138"/>
        <v>0.91378456679870812</v>
      </c>
      <c r="N438" s="52">
        <f t="shared" si="138"/>
        <v>3.0619924337721067</v>
      </c>
      <c r="Q438" s="52">
        <f t="shared" si="140"/>
        <v>2.0945802956218552E-2</v>
      </c>
      <c r="R438" s="52">
        <f t="shared" si="140"/>
        <v>0.64059052996671917</v>
      </c>
      <c r="S438" s="52">
        <f t="shared" si="140"/>
        <v>0.7233486755143701</v>
      </c>
      <c r="T438" s="52">
        <f t="shared" si="140"/>
        <v>0.72795282080808399</v>
      </c>
      <c r="U438" s="52">
        <f t="shared" si="140"/>
        <v>1.0630764385038083</v>
      </c>
      <c r="V438" s="52">
        <f t="shared" si="140"/>
        <v>48.284265573279292</v>
      </c>
      <c r="W438" s="52">
        <f t="shared" si="140"/>
        <v>10.369044792341931</v>
      </c>
      <c r="X438" s="52">
        <f t="shared" si="140"/>
        <v>0.57316469601025555</v>
      </c>
      <c r="Y438" s="52">
        <f t="shared" si="140"/>
        <v>0.84695910259079721</v>
      </c>
      <c r="Z438" s="52">
        <f t="shared" si="140"/>
        <v>1.9904625092470589</v>
      </c>
      <c r="AA438" s="96"/>
      <c r="AB438" s="96"/>
      <c r="AC438" s="52">
        <f t="shared" si="141"/>
        <v>3.9076703405090979E-2</v>
      </c>
      <c r="AD438" s="52">
        <f t="shared" si="141"/>
        <v>0.76096550672514385</v>
      </c>
      <c r="AE438" s="52">
        <f t="shared" si="141"/>
        <v>1.1213269185529853</v>
      </c>
      <c r="AF438" s="52">
        <f t="shared" si="141"/>
        <v>1.48746890227031</v>
      </c>
      <c r="AG438" s="52">
        <f t="shared" si="141"/>
        <v>1.61366104970712</v>
      </c>
      <c r="AH438" s="52">
        <f t="shared" si="141"/>
        <v>106.6311887054632</v>
      </c>
      <c r="AI438" s="52">
        <f t="shared" si="141"/>
        <v>12.099452911792477</v>
      </c>
      <c r="AJ438" s="52">
        <f t="shared" si="141"/>
        <v>0.68795162998306691</v>
      </c>
      <c r="AK438" s="52">
        <f t="shared" si="141"/>
        <v>0.98061003100662125</v>
      </c>
      <c r="AL438" s="52">
        <f t="shared" si="141"/>
        <v>4.1335223582971548</v>
      </c>
      <c r="AO438" s="52">
        <f t="shared" si="139"/>
        <v>9.0654502244361806E-3</v>
      </c>
      <c r="AP438" s="52">
        <f t="shared" si="139"/>
        <v>6.0187488379212506E-2</v>
      </c>
      <c r="AQ438" s="52">
        <f t="shared" si="139"/>
        <v>0.19898912151930781</v>
      </c>
      <c r="AR438" s="52">
        <f t="shared" si="139"/>
        <v>0.37975804073111175</v>
      </c>
      <c r="AS438" s="52">
        <f t="shared" si="139"/>
        <v>0.27529230560165452</v>
      </c>
      <c r="AT438" s="52">
        <f t="shared" si="139"/>
        <v>29.173461566091966</v>
      </c>
      <c r="AU438" s="52">
        <f t="shared" si="139"/>
        <v>0.86520405972527037</v>
      </c>
      <c r="AV438" s="52">
        <f t="shared" si="139"/>
        <v>5.7393466986405683E-2</v>
      </c>
      <c r="AW438" s="52">
        <f t="shared" si="139"/>
        <v>6.6825464207910912E-2</v>
      </c>
      <c r="AX438" s="52">
        <f t="shared" si="139"/>
        <v>1.0715299245250478</v>
      </c>
      <c r="BA438" s="52">
        <f t="shared" si="120"/>
        <v>9.0654502244362466E-3</v>
      </c>
      <c r="BB438" s="52">
        <f t="shared" si="124"/>
        <v>6.0187488379212173E-2</v>
      </c>
      <c r="BC438" s="52">
        <f t="shared" si="125"/>
        <v>0.19898912151930737</v>
      </c>
      <c r="BD438" s="52">
        <f t="shared" si="126"/>
        <v>0.3797580407311143</v>
      </c>
      <c r="BE438" s="52">
        <f t="shared" si="127"/>
        <v>0.27529230560165718</v>
      </c>
      <c r="BF438" s="52">
        <f t="shared" si="128"/>
        <v>29.173461566091945</v>
      </c>
      <c r="BG438" s="52">
        <f t="shared" si="129"/>
        <v>0.8652040597252757</v>
      </c>
      <c r="BH438" s="52">
        <f t="shared" si="130"/>
        <v>5.7393466986405683E-2</v>
      </c>
      <c r="BI438" s="52">
        <f t="shared" si="131"/>
        <v>6.6825464207913132E-2</v>
      </c>
      <c r="BJ438" s="52">
        <f t="shared" si="132"/>
        <v>1.071529924525048</v>
      </c>
      <c r="BK438" s="44"/>
    </row>
    <row r="439" spans="4:63">
      <c r="D439" s="42">
        <f t="shared" si="115"/>
        <v>13</v>
      </c>
      <c r="E439" s="52">
        <f t="shared" si="121"/>
        <v>2.7991735559865536E-2</v>
      </c>
      <c r="F439" s="52">
        <f t="shared" si="138"/>
        <v>0.65362125525469206</v>
      </c>
      <c r="G439" s="52">
        <f t="shared" si="138"/>
        <v>0.86027183057046863</v>
      </c>
      <c r="H439" s="52">
        <f t="shared" si="138"/>
        <v>1.0331707685230207</v>
      </c>
      <c r="I439" s="52">
        <f t="shared" si="138"/>
        <v>1.2483072179984243</v>
      </c>
      <c r="J439" s="52">
        <f t="shared" si="138"/>
        <v>72.245440805221293</v>
      </c>
      <c r="K439" s="52">
        <f t="shared" si="138"/>
        <v>10.478273639152569</v>
      </c>
      <c r="L439" s="52">
        <f t="shared" si="138"/>
        <v>0.58812663528141507</v>
      </c>
      <c r="M439" s="52">
        <f t="shared" si="138"/>
        <v>0.85229416441042116</v>
      </c>
      <c r="N439" s="52">
        <f t="shared" si="138"/>
        <v>2.8559448009890813</v>
      </c>
      <c r="Q439" s="52">
        <f t="shared" si="140"/>
        <v>1.9536317724228019E-2</v>
      </c>
      <c r="R439" s="52">
        <f t="shared" si="140"/>
        <v>0.5974839040890505</v>
      </c>
      <c r="S439" s="52">
        <f t="shared" si="140"/>
        <v>0.6746730874813639</v>
      </c>
      <c r="T439" s="52">
        <f t="shared" si="140"/>
        <v>0.67896741057294074</v>
      </c>
      <c r="U439" s="52">
        <f t="shared" si="140"/>
        <v>0.99153988563542761</v>
      </c>
      <c r="V439" s="52">
        <f t="shared" si="140"/>
        <v>45.035120176213439</v>
      </c>
      <c r="W439" s="52">
        <f t="shared" si="140"/>
        <v>9.6712909017318225</v>
      </c>
      <c r="X439" s="52">
        <f t="shared" si="140"/>
        <v>0.53459529018640517</v>
      </c>
      <c r="Y439" s="52">
        <f t="shared" si="140"/>
        <v>0.78996552016777222</v>
      </c>
      <c r="Z439" s="52">
        <f t="shared" si="140"/>
        <v>1.8565202814184709</v>
      </c>
      <c r="AA439" s="96"/>
      <c r="AB439" s="96"/>
      <c r="AC439" s="52">
        <f t="shared" si="141"/>
        <v>3.6447153395503119E-2</v>
      </c>
      <c r="AD439" s="52">
        <f t="shared" si="141"/>
        <v>0.70975860642033373</v>
      </c>
      <c r="AE439" s="52">
        <f t="shared" si="141"/>
        <v>1.045870573659573</v>
      </c>
      <c r="AF439" s="52">
        <f t="shared" si="141"/>
        <v>1.3873741264731032</v>
      </c>
      <c r="AG439" s="52">
        <f t="shared" si="141"/>
        <v>1.5050745503614231</v>
      </c>
      <c r="AH439" s="52">
        <f t="shared" si="141"/>
        <v>99.455761434229117</v>
      </c>
      <c r="AI439" s="52">
        <f t="shared" si="141"/>
        <v>11.285256376573315</v>
      </c>
      <c r="AJ439" s="52">
        <f t="shared" si="141"/>
        <v>0.64165798037642496</v>
      </c>
      <c r="AK439" s="52">
        <f t="shared" si="141"/>
        <v>0.91462280865307244</v>
      </c>
      <c r="AL439" s="52">
        <f t="shared" si="141"/>
        <v>3.8553693205596908</v>
      </c>
      <c r="AO439" s="52">
        <f t="shared" si="139"/>
        <v>8.4554178356375173E-3</v>
      </c>
      <c r="AP439" s="52">
        <f t="shared" si="139"/>
        <v>5.6137351165641558E-2</v>
      </c>
      <c r="AQ439" s="52">
        <f t="shared" si="139"/>
        <v>0.18559874308910473</v>
      </c>
      <c r="AR439" s="52">
        <f t="shared" si="139"/>
        <v>0.35420335795007996</v>
      </c>
      <c r="AS439" s="52">
        <f t="shared" si="139"/>
        <v>0.25676733236299665</v>
      </c>
      <c r="AT439" s="52">
        <f t="shared" si="139"/>
        <v>27.210320629007853</v>
      </c>
      <c r="AU439" s="52">
        <f t="shared" si="139"/>
        <v>0.80698273742074633</v>
      </c>
      <c r="AV439" s="52">
        <f t="shared" si="139"/>
        <v>5.3531345095009897E-2</v>
      </c>
      <c r="AW439" s="52">
        <f t="shared" si="139"/>
        <v>6.2328644242648945E-2</v>
      </c>
      <c r="AX439" s="52">
        <f t="shared" si="139"/>
        <v>0.9994245195706104</v>
      </c>
      <c r="BA439" s="52">
        <f t="shared" si="120"/>
        <v>8.4554178356375832E-3</v>
      </c>
      <c r="BB439" s="52">
        <f t="shared" si="124"/>
        <v>5.6137351165641669E-2</v>
      </c>
      <c r="BC439" s="52">
        <f t="shared" si="125"/>
        <v>0.1855987430891044</v>
      </c>
      <c r="BD439" s="52">
        <f t="shared" si="126"/>
        <v>0.35420335795008251</v>
      </c>
      <c r="BE439" s="52">
        <f t="shared" si="127"/>
        <v>0.25676733236299887</v>
      </c>
      <c r="BF439" s="52">
        <f t="shared" si="128"/>
        <v>27.210320629007825</v>
      </c>
      <c r="BG439" s="52">
        <f t="shared" si="129"/>
        <v>0.80698273742074633</v>
      </c>
      <c r="BH439" s="52">
        <f t="shared" si="130"/>
        <v>5.3531345095009897E-2</v>
      </c>
      <c r="BI439" s="52">
        <f t="shared" si="131"/>
        <v>6.2328644242651277E-2</v>
      </c>
      <c r="BJ439" s="52">
        <f t="shared" si="132"/>
        <v>0.99942451957060952</v>
      </c>
      <c r="BK439" s="44"/>
    </row>
    <row r="440" spans="4:63">
      <c r="D440" s="42">
        <f t="shared" si="115"/>
        <v>14</v>
      </c>
      <c r="E440" s="52">
        <f t="shared" si="121"/>
        <v>2.6108115344272244E-2</v>
      </c>
      <c r="F440" s="52">
        <f t="shared" ref="F440:N450" si="142">((F351)/($D351-$D350))/$R$192*100</f>
        <v>0.60963776565983974</v>
      </c>
      <c r="G440" s="52">
        <f t="shared" si="142"/>
        <v>0.80238240790489623</v>
      </c>
      <c r="H440" s="52">
        <f t="shared" si="142"/>
        <v>0.96364662838573178</v>
      </c>
      <c r="I440" s="52">
        <f t="shared" si="142"/>
        <v>1.1643061132414831</v>
      </c>
      <c r="J440" s="52">
        <f t="shared" si="142"/>
        <v>67.383899708774265</v>
      </c>
      <c r="K440" s="52">
        <f t="shared" si="142"/>
        <v>9.7731695197951005</v>
      </c>
      <c r="L440" s="52">
        <f t="shared" si="142"/>
        <v>0.54855041046406894</v>
      </c>
      <c r="M440" s="52">
        <f t="shared" si="142"/>
        <v>0.79494157495478623</v>
      </c>
      <c r="N440" s="52">
        <f t="shared" si="142"/>
        <v>2.6637625281086978</v>
      </c>
      <c r="Q440" s="52">
        <f t="shared" si="140"/>
        <v>1.8221679590236361E-2</v>
      </c>
      <c r="R440" s="52">
        <f t="shared" si="140"/>
        <v>0.55727800982333786</v>
      </c>
      <c r="S440" s="52">
        <f t="shared" si="140"/>
        <v>0.62927297773187241</v>
      </c>
      <c r="T440" s="52">
        <f t="shared" si="140"/>
        <v>0.63327832718084354</v>
      </c>
      <c r="U440" s="52">
        <f t="shared" si="140"/>
        <v>0.92481717138444575</v>
      </c>
      <c r="V440" s="52">
        <f t="shared" si="140"/>
        <v>42.004616312165183</v>
      </c>
      <c r="W440" s="52">
        <f t="shared" si="140"/>
        <v>9.0204902747244287</v>
      </c>
      <c r="X440" s="52">
        <f t="shared" si="140"/>
        <v>0.49862129730545368</v>
      </c>
      <c r="Y440" s="52">
        <f t="shared" si="140"/>
        <v>0.73680715061161051</v>
      </c>
      <c r="Z440" s="52">
        <f t="shared" si="140"/>
        <v>1.7315912956733797</v>
      </c>
      <c r="AA440" s="96"/>
      <c r="AB440" s="96"/>
      <c r="AC440" s="52">
        <f t="shared" si="141"/>
        <v>3.3994551098308179E-2</v>
      </c>
      <c r="AD440" s="52">
        <f t="shared" si="141"/>
        <v>0.6619975214963415</v>
      </c>
      <c r="AE440" s="52">
        <f t="shared" si="141"/>
        <v>0.97549183807791995</v>
      </c>
      <c r="AF440" s="52">
        <f t="shared" si="141"/>
        <v>1.2940149295906223</v>
      </c>
      <c r="AG440" s="52">
        <f t="shared" si="141"/>
        <v>1.4037950550985223</v>
      </c>
      <c r="AH440" s="52">
        <f t="shared" si="141"/>
        <v>92.763183105383334</v>
      </c>
      <c r="AI440" s="52">
        <f t="shared" si="141"/>
        <v>10.525848764865771</v>
      </c>
      <c r="AJ440" s="52">
        <f t="shared" si="141"/>
        <v>0.59847952362268408</v>
      </c>
      <c r="AK440" s="52">
        <f t="shared" si="141"/>
        <v>0.8530759992979644</v>
      </c>
      <c r="AL440" s="52">
        <f t="shared" si="141"/>
        <v>3.5959337605440149</v>
      </c>
      <c r="AO440" s="52">
        <f t="shared" si="139"/>
        <v>7.886435754035883E-3</v>
      </c>
      <c r="AP440" s="52">
        <f t="shared" si="139"/>
        <v>5.2359755836501876E-2</v>
      </c>
      <c r="AQ440" s="52">
        <f t="shared" si="139"/>
        <v>0.17310943017302383</v>
      </c>
      <c r="AR440" s="52">
        <f t="shared" si="139"/>
        <v>0.33036830120488825</v>
      </c>
      <c r="AS440" s="52">
        <f t="shared" si="139"/>
        <v>0.2394889418570374</v>
      </c>
      <c r="AT440" s="52">
        <f t="shared" si="139"/>
        <v>25.379283396609083</v>
      </c>
      <c r="AU440" s="52">
        <f t="shared" si="139"/>
        <v>0.75267924507067185</v>
      </c>
      <c r="AV440" s="52">
        <f t="shared" si="139"/>
        <v>4.9929113158615257E-2</v>
      </c>
      <c r="AW440" s="52">
        <f t="shared" si="139"/>
        <v>5.8134424343175728E-2</v>
      </c>
      <c r="AX440" s="52">
        <f t="shared" si="139"/>
        <v>0.93217123243531819</v>
      </c>
      <c r="BA440" s="52">
        <f t="shared" si="120"/>
        <v>7.8864357540359351E-3</v>
      </c>
      <c r="BB440" s="52">
        <f t="shared" si="124"/>
        <v>5.2359755836501765E-2</v>
      </c>
      <c r="BC440" s="52">
        <f t="shared" si="125"/>
        <v>0.17310943017302372</v>
      </c>
      <c r="BD440" s="52">
        <f t="shared" si="126"/>
        <v>0.33036830120489047</v>
      </c>
      <c r="BE440" s="52">
        <f t="shared" si="127"/>
        <v>0.23948894185703917</v>
      </c>
      <c r="BF440" s="52">
        <f t="shared" si="128"/>
        <v>25.379283396609068</v>
      </c>
      <c r="BG440" s="52">
        <f t="shared" si="129"/>
        <v>0.75267924507067008</v>
      </c>
      <c r="BH440" s="52">
        <f t="shared" si="130"/>
        <v>4.9929113158615146E-2</v>
      </c>
      <c r="BI440" s="52">
        <f t="shared" si="131"/>
        <v>5.813442434317817E-2</v>
      </c>
      <c r="BJ440" s="52">
        <f t="shared" si="132"/>
        <v>0.93217123243531708</v>
      </c>
      <c r="BK440" s="44"/>
    </row>
    <row r="441" spans="4:63">
      <c r="D441" s="42">
        <f t="shared" si="115"/>
        <v>15</v>
      </c>
      <c r="E441" s="52">
        <f t="shared" si="121"/>
        <v>2.4351247729253362E-2</v>
      </c>
      <c r="F441" s="52">
        <f t="shared" si="142"/>
        <v>0.56861401372459264</v>
      </c>
      <c r="G441" s="52">
        <f t="shared" si="142"/>
        <v>0.74838848116141543</v>
      </c>
      <c r="H441" s="52">
        <f t="shared" si="142"/>
        <v>0.8988009077579332</v>
      </c>
      <c r="I441" s="52">
        <f t="shared" si="142"/>
        <v>1.0859576121203085</v>
      </c>
      <c r="J441" s="52">
        <f t="shared" si="142"/>
        <v>62.849501510706048</v>
      </c>
      <c r="K441" s="52">
        <f t="shared" si="142"/>
        <v>9.1155132777031351</v>
      </c>
      <c r="L441" s="52">
        <f t="shared" si="142"/>
        <v>0.51163734957700402</v>
      </c>
      <c r="M441" s="52">
        <f t="shared" si="142"/>
        <v>0.74144835683260701</v>
      </c>
      <c r="N441" s="52">
        <f t="shared" si="142"/>
        <v>2.4845125876965231</v>
      </c>
      <c r="Q441" s="52">
        <f t="shared" si="140"/>
        <v>1.6995506105815936E-2</v>
      </c>
      <c r="R441" s="52">
        <f t="shared" si="140"/>
        <v>0.51977765121412922</v>
      </c>
      <c r="S441" s="52">
        <f t="shared" si="140"/>
        <v>0.58692793286726241</v>
      </c>
      <c r="T441" s="52">
        <f t="shared" si="140"/>
        <v>0.59066375429243945</v>
      </c>
      <c r="U441" s="52">
        <f t="shared" si="140"/>
        <v>0.86258436304904251</v>
      </c>
      <c r="V441" s="52">
        <f t="shared" si="140"/>
        <v>39.178041160836749</v>
      </c>
      <c r="W441" s="52">
        <f t="shared" si="140"/>
        <v>8.4134833335385011</v>
      </c>
      <c r="X441" s="52">
        <f t="shared" si="140"/>
        <v>0.465068066907809</v>
      </c>
      <c r="Y441" s="52">
        <f t="shared" si="140"/>
        <v>0.68722591487879581</v>
      </c>
      <c r="Z441" s="52">
        <f t="shared" si="140"/>
        <v>1.6150690331622124</v>
      </c>
      <c r="AA441" s="96"/>
      <c r="AB441" s="96"/>
      <c r="AC441" s="52">
        <f t="shared" si="141"/>
        <v>3.1706989352690847E-2</v>
      </c>
      <c r="AD441" s="52">
        <f t="shared" si="141"/>
        <v>0.61745037623505639</v>
      </c>
      <c r="AE441" s="52">
        <f t="shared" si="141"/>
        <v>0.90984902945556878</v>
      </c>
      <c r="AF441" s="52">
        <f t="shared" si="141"/>
        <v>1.2069380612234288</v>
      </c>
      <c r="AG441" s="52">
        <f t="shared" si="141"/>
        <v>1.3093308611915766</v>
      </c>
      <c r="AH441" s="52">
        <f t="shared" si="141"/>
        <v>86.520961860575312</v>
      </c>
      <c r="AI441" s="52">
        <f t="shared" si="141"/>
        <v>9.8175432218677727</v>
      </c>
      <c r="AJ441" s="52">
        <f t="shared" si="141"/>
        <v>0.55820663224619904</v>
      </c>
      <c r="AK441" s="52">
        <f t="shared" si="141"/>
        <v>0.79567079878642077</v>
      </c>
      <c r="AL441" s="52">
        <f t="shared" si="141"/>
        <v>3.3539561422308335</v>
      </c>
      <c r="AO441" s="52">
        <f t="shared" si="139"/>
        <v>7.3557416234374257E-3</v>
      </c>
      <c r="AP441" s="52">
        <f t="shared" si="139"/>
        <v>4.8836362510463416E-2</v>
      </c>
      <c r="AQ441" s="52">
        <f t="shared" si="139"/>
        <v>0.16146054829415302</v>
      </c>
      <c r="AR441" s="52">
        <f t="shared" si="139"/>
        <v>0.30813715346549375</v>
      </c>
      <c r="AS441" s="52">
        <f t="shared" si="139"/>
        <v>0.22337324907126599</v>
      </c>
      <c r="AT441" s="52">
        <f t="shared" si="139"/>
        <v>23.671460349869299</v>
      </c>
      <c r="AU441" s="52">
        <f t="shared" si="139"/>
        <v>0.70202994416463405</v>
      </c>
      <c r="AV441" s="52">
        <f t="shared" si="139"/>
        <v>4.6569282669195022E-2</v>
      </c>
      <c r="AW441" s="52">
        <f t="shared" si="139"/>
        <v>5.4222441953811207E-2</v>
      </c>
      <c r="AX441" s="52">
        <f t="shared" si="139"/>
        <v>0.86944355453431066</v>
      </c>
      <c r="BA441" s="52">
        <f t="shared" si="120"/>
        <v>7.3557416234374846E-3</v>
      </c>
      <c r="BB441" s="52">
        <f t="shared" si="124"/>
        <v>4.8836362510463749E-2</v>
      </c>
      <c r="BC441" s="52">
        <f t="shared" si="125"/>
        <v>0.16146054829415335</v>
      </c>
      <c r="BD441" s="52">
        <f t="shared" si="126"/>
        <v>0.30813715346549564</v>
      </c>
      <c r="BE441" s="52">
        <f t="shared" si="127"/>
        <v>0.2233732490712681</v>
      </c>
      <c r="BF441" s="52">
        <f t="shared" si="128"/>
        <v>23.671460349869264</v>
      </c>
      <c r="BG441" s="52">
        <f t="shared" si="129"/>
        <v>0.7020299441646376</v>
      </c>
      <c r="BH441" s="52">
        <f t="shared" si="130"/>
        <v>4.6569282669195022E-2</v>
      </c>
      <c r="BI441" s="52">
        <f t="shared" si="131"/>
        <v>5.422244195381376E-2</v>
      </c>
      <c r="BJ441" s="52">
        <f t="shared" si="132"/>
        <v>0.86944355453431044</v>
      </c>
      <c r="BK441" s="44"/>
    </row>
    <row r="442" spans="4:63">
      <c r="D442" s="42">
        <f t="shared" si="115"/>
        <v>16</v>
      </c>
      <c r="E442" s="52">
        <f t="shared" si="121"/>
        <v>2.2720241625021096E-2</v>
      </c>
      <c r="F442" s="52">
        <f t="shared" si="142"/>
        <v>0.53052919204940974</v>
      </c>
      <c r="G442" s="52">
        <f t="shared" si="142"/>
        <v>0.69826266441958851</v>
      </c>
      <c r="H442" s="52">
        <f t="shared" si="142"/>
        <v>0.83860071664897273</v>
      </c>
      <c r="I442" s="52">
        <f t="shared" si="142"/>
        <v>1.0132219759837686</v>
      </c>
      <c r="J442" s="52">
        <f t="shared" si="142"/>
        <v>58.639946347387941</v>
      </c>
      <c r="K442" s="52">
        <f t="shared" si="142"/>
        <v>8.5049713471849842</v>
      </c>
      <c r="L442" s="52">
        <f t="shared" si="142"/>
        <v>0.47736873017846532</v>
      </c>
      <c r="M442" s="52">
        <f t="shared" si="142"/>
        <v>0.69178737808472091</v>
      </c>
      <c r="N442" s="52">
        <f t="shared" si="142"/>
        <v>2.318104063516182</v>
      </c>
      <c r="Q442" s="52">
        <f t="shared" si="140"/>
        <v>1.5857175351215523E-2</v>
      </c>
      <c r="R442" s="52">
        <f t="shared" si="140"/>
        <v>0.4849638079400807</v>
      </c>
      <c r="S442" s="52">
        <f t="shared" si="140"/>
        <v>0.54761647532330493</v>
      </c>
      <c r="T442" s="52">
        <f t="shared" si="140"/>
        <v>0.55110207763788321</v>
      </c>
      <c r="U442" s="52">
        <f t="shared" si="140"/>
        <v>0.8048098959173976</v>
      </c>
      <c r="V442" s="52">
        <f t="shared" si="140"/>
        <v>36.553961072799837</v>
      </c>
      <c r="W442" s="52">
        <f t="shared" si="140"/>
        <v>7.8499622019961173</v>
      </c>
      <c r="X442" s="52">
        <f t="shared" si="140"/>
        <v>0.43391858067023481</v>
      </c>
      <c r="Y442" s="52">
        <f t="shared" si="140"/>
        <v>0.64119666518218121</v>
      </c>
      <c r="Z442" s="52">
        <f t="shared" si="140"/>
        <v>1.5068943933600965</v>
      </c>
      <c r="AA442" s="96"/>
      <c r="AB442" s="96"/>
      <c r="AC442" s="52">
        <f t="shared" si="141"/>
        <v>2.9583307898826721E-2</v>
      </c>
      <c r="AD442" s="52">
        <f t="shared" si="141"/>
        <v>0.57609457615873871</v>
      </c>
      <c r="AE442" s="52">
        <f t="shared" si="141"/>
        <v>0.8489088535158722</v>
      </c>
      <c r="AF442" s="52">
        <f t="shared" si="141"/>
        <v>1.126099355660064</v>
      </c>
      <c r="AG442" s="52">
        <f t="shared" si="141"/>
        <v>1.2216340560501413</v>
      </c>
      <c r="AH442" s="52">
        <f t="shared" si="141"/>
        <v>80.725931621976017</v>
      </c>
      <c r="AI442" s="52">
        <f t="shared" si="141"/>
        <v>9.1599804923738546</v>
      </c>
      <c r="AJ442" s="52">
        <f t="shared" si="141"/>
        <v>0.52081887968669593</v>
      </c>
      <c r="AK442" s="52">
        <f t="shared" si="141"/>
        <v>0.74237809098726226</v>
      </c>
      <c r="AL442" s="52">
        <f t="shared" si="141"/>
        <v>3.1293137336722676</v>
      </c>
      <c r="AO442" s="52">
        <f t="shared" si="139"/>
        <v>6.863066273805573E-3</v>
      </c>
      <c r="AP442" s="52">
        <f t="shared" si="139"/>
        <v>4.5565384109329032E-2</v>
      </c>
      <c r="AQ442" s="52">
        <f t="shared" si="139"/>
        <v>0.15064618909628358</v>
      </c>
      <c r="AR442" s="52">
        <f t="shared" si="139"/>
        <v>0.28749863901108952</v>
      </c>
      <c r="AS442" s="52">
        <f t="shared" si="139"/>
        <v>0.20841208006637102</v>
      </c>
      <c r="AT442" s="52">
        <f t="shared" si="139"/>
        <v>22.085985274588104</v>
      </c>
      <c r="AU442" s="52">
        <f t="shared" si="139"/>
        <v>0.65500914518886688</v>
      </c>
      <c r="AV442" s="52">
        <f t="shared" si="139"/>
        <v>4.3450149508230507E-2</v>
      </c>
      <c r="AW442" s="52">
        <f t="shared" si="139"/>
        <v>5.0590712902539692E-2</v>
      </c>
      <c r="AX442" s="52">
        <f t="shared" si="139"/>
        <v>0.81120967015608558</v>
      </c>
      <c r="BA442" s="52">
        <f t="shared" si="120"/>
        <v>6.863066273805625E-3</v>
      </c>
      <c r="BB442" s="52">
        <f t="shared" si="124"/>
        <v>4.5565384109328977E-2</v>
      </c>
      <c r="BC442" s="52">
        <f t="shared" si="125"/>
        <v>0.15064618909628369</v>
      </c>
      <c r="BD442" s="52">
        <f t="shared" si="126"/>
        <v>0.28749863901109129</v>
      </c>
      <c r="BE442" s="52">
        <f t="shared" si="127"/>
        <v>0.20841208006637268</v>
      </c>
      <c r="BF442" s="52">
        <f t="shared" si="128"/>
        <v>22.085985274588076</v>
      </c>
      <c r="BG442" s="52">
        <f t="shared" si="129"/>
        <v>0.65500914518887043</v>
      </c>
      <c r="BH442" s="52">
        <f t="shared" si="130"/>
        <v>4.3450149508230618E-2</v>
      </c>
      <c r="BI442" s="52">
        <f t="shared" si="131"/>
        <v>5.0590712902541357E-2</v>
      </c>
      <c r="BJ442" s="52">
        <f t="shared" si="132"/>
        <v>0.81120967015608558</v>
      </c>
      <c r="BK442" s="44"/>
    </row>
    <row r="443" spans="4:63">
      <c r="D443" s="42">
        <f t="shared" si="115"/>
        <v>17</v>
      </c>
      <c r="E443" s="52">
        <f t="shared" si="121"/>
        <v>2.1191864844535252E-2</v>
      </c>
      <c r="F443" s="52">
        <f t="shared" si="142"/>
        <v>0.49484081725654344</v>
      </c>
      <c r="G443" s="52">
        <f t="shared" si="142"/>
        <v>0.65129096136323583</v>
      </c>
      <c r="H443" s="52">
        <f t="shared" si="142"/>
        <v>0.7821885585135776</v>
      </c>
      <c r="I443" s="52">
        <f t="shared" si="142"/>
        <v>0.94506315236165694</v>
      </c>
      <c r="J443" s="52">
        <f t="shared" si="142"/>
        <v>54.69527296382747</v>
      </c>
      <c r="K443" s="52">
        <f t="shared" si="142"/>
        <v>7.9328471180385938</v>
      </c>
      <c r="L443" s="52">
        <f t="shared" si="142"/>
        <v>0.44525642719435921</v>
      </c>
      <c r="M443" s="52">
        <f t="shared" si="142"/>
        <v>0.64525126358611973</v>
      </c>
      <c r="N443" s="52">
        <f t="shared" si="142"/>
        <v>2.1621666186640862</v>
      </c>
      <c r="Q443" s="52">
        <f t="shared" si="140"/>
        <v>1.4790472848184031E-2</v>
      </c>
      <c r="R443" s="52">
        <f t="shared" si="140"/>
        <v>0.45234058871272242</v>
      </c>
      <c r="S443" s="52">
        <f t="shared" si="140"/>
        <v>0.51077864941858764</v>
      </c>
      <c r="T443" s="52">
        <f t="shared" si="140"/>
        <v>0.51402977739387279</v>
      </c>
      <c r="U443" s="52">
        <f t="shared" si="140"/>
        <v>0.75067082565897392</v>
      </c>
      <c r="V443" s="52">
        <f t="shared" si="140"/>
        <v>34.094998432326662</v>
      </c>
      <c r="W443" s="52">
        <f t="shared" si="140"/>
        <v>7.3219000380792671</v>
      </c>
      <c r="X443" s="52">
        <f t="shared" si="140"/>
        <v>0.40472914271164329</v>
      </c>
      <c r="Y443" s="52">
        <f t="shared" si="140"/>
        <v>0.59806375704839776</v>
      </c>
      <c r="Z443" s="52">
        <f t="shared" si="140"/>
        <v>1.4055265276715758</v>
      </c>
      <c r="AA443" s="96"/>
      <c r="AB443" s="96"/>
      <c r="AC443" s="52">
        <f t="shared" si="141"/>
        <v>2.7593256840886524E-2</v>
      </c>
      <c r="AD443" s="52">
        <f t="shared" si="141"/>
        <v>0.53734104580036457</v>
      </c>
      <c r="AE443" s="52">
        <f t="shared" si="141"/>
        <v>0.79180327330788391</v>
      </c>
      <c r="AF443" s="52">
        <f t="shared" si="141"/>
        <v>1.0503473396332841</v>
      </c>
      <c r="AG443" s="52">
        <f t="shared" si="141"/>
        <v>1.1394554790643414</v>
      </c>
      <c r="AH443" s="52">
        <f t="shared" si="141"/>
        <v>75.295547495328279</v>
      </c>
      <c r="AI443" s="52">
        <f t="shared" si="141"/>
        <v>8.5437941979979239</v>
      </c>
      <c r="AJ443" s="52">
        <f t="shared" si="141"/>
        <v>0.48578371167707513</v>
      </c>
      <c r="AK443" s="52">
        <f t="shared" si="141"/>
        <v>0.69243877012384336</v>
      </c>
      <c r="AL443" s="52">
        <f t="shared" si="141"/>
        <v>2.9188067096565971</v>
      </c>
      <c r="AO443" s="52">
        <f t="shared" si="139"/>
        <v>6.4013919963512213E-3</v>
      </c>
      <c r="AP443" s="52">
        <f t="shared" si="139"/>
        <v>4.2500228543821017E-2</v>
      </c>
      <c r="AQ443" s="52">
        <f t="shared" si="139"/>
        <v>0.14051231194464819</v>
      </c>
      <c r="AR443" s="52">
        <f t="shared" si="139"/>
        <v>0.26815878111970481</v>
      </c>
      <c r="AS443" s="52">
        <f t="shared" si="139"/>
        <v>0.19439232670268303</v>
      </c>
      <c r="AT443" s="52">
        <f t="shared" si="139"/>
        <v>20.600274531500808</v>
      </c>
      <c r="AU443" s="52">
        <f t="shared" si="139"/>
        <v>0.61094707995932662</v>
      </c>
      <c r="AV443" s="52">
        <f t="shared" si="139"/>
        <v>4.052728448271592E-2</v>
      </c>
      <c r="AW443" s="52">
        <f t="shared" si="139"/>
        <v>4.7187506537721968E-2</v>
      </c>
      <c r="AX443" s="52">
        <f t="shared" si="139"/>
        <v>0.75664009099251039</v>
      </c>
      <c r="BA443" s="52">
        <f t="shared" si="120"/>
        <v>6.4013919963512717E-3</v>
      </c>
      <c r="BB443" s="52">
        <f t="shared" si="124"/>
        <v>4.2500228543821128E-2</v>
      </c>
      <c r="BC443" s="52">
        <f t="shared" si="125"/>
        <v>0.14051231194464808</v>
      </c>
      <c r="BD443" s="52">
        <f t="shared" si="126"/>
        <v>0.26815878111970648</v>
      </c>
      <c r="BE443" s="52">
        <f t="shared" si="127"/>
        <v>0.19439232670268447</v>
      </c>
      <c r="BF443" s="52">
        <f t="shared" si="128"/>
        <v>20.600274531500808</v>
      </c>
      <c r="BG443" s="52">
        <f t="shared" si="129"/>
        <v>0.61094707995933017</v>
      </c>
      <c r="BH443" s="52">
        <f t="shared" si="130"/>
        <v>4.052728448271592E-2</v>
      </c>
      <c r="BI443" s="52">
        <f t="shared" si="131"/>
        <v>4.7187506537723634E-2</v>
      </c>
      <c r="BJ443" s="52">
        <f t="shared" si="132"/>
        <v>0.75664009099251084</v>
      </c>
      <c r="BK443" s="44"/>
    </row>
    <row r="444" spans="4:63">
      <c r="D444" s="42">
        <f t="shared" si="115"/>
        <v>18</v>
      </c>
      <c r="E444" s="52">
        <f t="shared" si="121"/>
        <v>1.9758697259064657E-2</v>
      </c>
      <c r="F444" s="52">
        <f t="shared" si="142"/>
        <v>0.46137562556801037</v>
      </c>
      <c r="G444" s="52">
        <f t="shared" si="142"/>
        <v>0.6072453286931847</v>
      </c>
      <c r="H444" s="52">
        <f t="shared" si="142"/>
        <v>0.72929055751124006</v>
      </c>
      <c r="I444" s="52">
        <f t="shared" si="142"/>
        <v>0.88115023643266288</v>
      </c>
      <c r="J444" s="52">
        <f t="shared" si="142"/>
        <v>50.996330333470063</v>
      </c>
      <c r="K444" s="52">
        <f t="shared" si="142"/>
        <v>7.3963629797397177</v>
      </c>
      <c r="L444" s="52">
        <f t="shared" si="142"/>
        <v>0.41514453834650455</v>
      </c>
      <c r="M444" s="52">
        <f t="shared" si="142"/>
        <v>0.6016140847800252</v>
      </c>
      <c r="N444" s="52">
        <f t="shared" si="142"/>
        <v>2.0159431911843186</v>
      </c>
      <c r="Q444" s="52">
        <f t="shared" si="140"/>
        <v>1.379021985415522E-2</v>
      </c>
      <c r="R444" s="52">
        <f t="shared" si="140"/>
        <v>0.42174961080249218</v>
      </c>
      <c r="S444" s="52">
        <f t="shared" si="140"/>
        <v>0.47623561089567346</v>
      </c>
      <c r="T444" s="52">
        <f t="shared" si="140"/>
        <v>0.4792668709516143</v>
      </c>
      <c r="U444" s="52">
        <f t="shared" si="140"/>
        <v>0.69990431206589032</v>
      </c>
      <c r="V444" s="52">
        <f t="shared" si="140"/>
        <v>31.789215201905485</v>
      </c>
      <c r="W444" s="52">
        <f t="shared" si="140"/>
        <v>6.8267331485387688</v>
      </c>
      <c r="X444" s="52">
        <f t="shared" si="140"/>
        <v>0.37735804099478776</v>
      </c>
      <c r="Y444" s="52">
        <f t="shared" si="140"/>
        <v>0.5576177841746347</v>
      </c>
      <c r="Z444" s="52">
        <f t="shared" si="140"/>
        <v>1.3104733044297625</v>
      </c>
      <c r="AA444" s="96"/>
      <c r="AB444" s="96"/>
      <c r="AC444" s="52">
        <f t="shared" si="141"/>
        <v>2.5727174663974145E-2</v>
      </c>
      <c r="AD444" s="52">
        <f t="shared" si="141"/>
        <v>0.50100164033352856</v>
      </c>
      <c r="AE444" s="52">
        <f t="shared" si="141"/>
        <v>0.7382550464906954</v>
      </c>
      <c r="AF444" s="52">
        <f t="shared" si="141"/>
        <v>0.97931424407086709</v>
      </c>
      <c r="AG444" s="52">
        <f t="shared" si="141"/>
        <v>1.0623961607994366</v>
      </c>
      <c r="AH444" s="52">
        <f t="shared" si="141"/>
        <v>70.203445465034648</v>
      </c>
      <c r="AI444" s="52">
        <f t="shared" si="141"/>
        <v>7.9659928109406684</v>
      </c>
      <c r="AJ444" s="52">
        <f t="shared" si="141"/>
        <v>0.4529310356982213</v>
      </c>
      <c r="AK444" s="52">
        <f t="shared" si="141"/>
        <v>0.64561038538541748</v>
      </c>
      <c r="AL444" s="52">
        <f t="shared" si="141"/>
        <v>2.7214130779388754</v>
      </c>
      <c r="AO444" s="52">
        <f t="shared" si="139"/>
        <v>5.9684774049094374E-3</v>
      </c>
      <c r="AP444" s="52">
        <f t="shared" si="139"/>
        <v>3.9626014765518192E-2</v>
      </c>
      <c r="AQ444" s="52">
        <f t="shared" si="139"/>
        <v>0.13100971779751125</v>
      </c>
      <c r="AR444" s="52">
        <f t="shared" si="139"/>
        <v>0.25002368655962576</v>
      </c>
      <c r="AS444" s="52">
        <f t="shared" si="139"/>
        <v>0.18124592436677256</v>
      </c>
      <c r="AT444" s="52">
        <f t="shared" si="139"/>
        <v>19.207115131564578</v>
      </c>
      <c r="AU444" s="52">
        <f t="shared" si="139"/>
        <v>0.5696298312009489</v>
      </c>
      <c r="AV444" s="52">
        <f t="shared" si="139"/>
        <v>3.7786497351716797E-2</v>
      </c>
      <c r="AW444" s="52">
        <f t="shared" si="139"/>
        <v>4.3996300605390504E-2</v>
      </c>
      <c r="AX444" s="52">
        <f t="shared" si="139"/>
        <v>0.70546988675455613</v>
      </c>
      <c r="BA444" s="52">
        <f t="shared" si="120"/>
        <v>5.9684774049094877E-3</v>
      </c>
      <c r="BB444" s="52">
        <f t="shared" si="124"/>
        <v>3.9626014765518192E-2</v>
      </c>
      <c r="BC444" s="52">
        <f t="shared" si="125"/>
        <v>0.13100971779751069</v>
      </c>
      <c r="BD444" s="52">
        <f t="shared" si="126"/>
        <v>0.25002368655962703</v>
      </c>
      <c r="BE444" s="52">
        <f t="shared" si="127"/>
        <v>0.18124592436677367</v>
      </c>
      <c r="BF444" s="52">
        <f t="shared" si="128"/>
        <v>19.207115131564585</v>
      </c>
      <c r="BG444" s="52">
        <f t="shared" si="129"/>
        <v>0.56962983120095068</v>
      </c>
      <c r="BH444" s="52">
        <f t="shared" si="130"/>
        <v>3.7786497351716741E-2</v>
      </c>
      <c r="BI444" s="52">
        <f t="shared" si="131"/>
        <v>4.399630060539228E-2</v>
      </c>
      <c r="BJ444" s="52">
        <f t="shared" si="132"/>
        <v>0.7054698867545568</v>
      </c>
      <c r="BK444" s="44"/>
    </row>
    <row r="445" spans="4:63">
      <c r="D445" s="42">
        <f t="shared" si="115"/>
        <v>19</v>
      </c>
      <c r="E445" s="52">
        <f t="shared" si="121"/>
        <v>1.8429094760520896E-2</v>
      </c>
      <c r="F445" s="52">
        <f t="shared" si="142"/>
        <v>0.43032873130776328</v>
      </c>
      <c r="G445" s="52">
        <f t="shared" si="142"/>
        <v>0.56638256857932745</v>
      </c>
      <c r="H445" s="52">
        <f t="shared" si="142"/>
        <v>0.68021512836135178</v>
      </c>
      <c r="I445" s="52">
        <f t="shared" si="142"/>
        <v>0.82185586390434184</v>
      </c>
      <c r="J445" s="52">
        <f t="shared" si="142"/>
        <v>47.564684646564373</v>
      </c>
      <c r="K445" s="52">
        <f t="shared" si="142"/>
        <v>6.8986468312984588</v>
      </c>
      <c r="L445" s="52">
        <f t="shared" si="142"/>
        <v>0.38720862697516756</v>
      </c>
      <c r="M445" s="52">
        <f t="shared" si="142"/>
        <v>0.56113026240070984</v>
      </c>
      <c r="N445" s="52">
        <f t="shared" si="142"/>
        <v>1.8802863172124646</v>
      </c>
      <c r="Q445" s="52">
        <f t="shared" si="140"/>
        <v>1.2862248210420417E-2</v>
      </c>
      <c r="R445" s="52">
        <f t="shared" si="140"/>
        <v>0.39336923081435338</v>
      </c>
      <c r="S445" s="52">
        <f t="shared" si="140"/>
        <v>0.44418875832031424</v>
      </c>
      <c r="T445" s="52">
        <f t="shared" si="140"/>
        <v>0.4470160387873543</v>
      </c>
      <c r="U445" s="52">
        <f t="shared" si="140"/>
        <v>0.65280634250529934</v>
      </c>
      <c r="V445" s="52">
        <f t="shared" si="140"/>
        <v>29.650054942247777</v>
      </c>
      <c r="W445" s="52">
        <f t="shared" si="140"/>
        <v>6.3673485376922967</v>
      </c>
      <c r="X445" s="52">
        <f t="shared" si="140"/>
        <v>0.35196485906716507</v>
      </c>
      <c r="Y445" s="52">
        <f t="shared" si="140"/>
        <v>0.52009456139582044</v>
      </c>
      <c r="Z445" s="52">
        <f t="shared" si="140"/>
        <v>1.2222889187387804</v>
      </c>
      <c r="AA445" s="96"/>
      <c r="AB445" s="96"/>
      <c r="AC445" s="52">
        <f t="shared" si="141"/>
        <v>2.3995941310621421E-2</v>
      </c>
      <c r="AD445" s="52">
        <f t="shared" si="141"/>
        <v>0.46728823180117302</v>
      </c>
      <c r="AE445" s="52">
        <f t="shared" si="141"/>
        <v>0.68857637883834055</v>
      </c>
      <c r="AF445" s="52">
        <f t="shared" si="141"/>
        <v>0.91341421793535038</v>
      </c>
      <c r="AG445" s="52">
        <f t="shared" si="141"/>
        <v>0.99090538530338568</v>
      </c>
      <c r="AH445" s="52">
        <f t="shared" si="141"/>
        <v>65.479314350880941</v>
      </c>
      <c r="AI445" s="52">
        <f t="shared" si="141"/>
        <v>7.4299451249046244</v>
      </c>
      <c r="AJ445" s="52">
        <f t="shared" si="141"/>
        <v>0.42245239488317016</v>
      </c>
      <c r="AK445" s="52">
        <f t="shared" si="141"/>
        <v>0.60216596340560069</v>
      </c>
      <c r="AL445" s="52">
        <f t="shared" si="141"/>
        <v>2.5382837156861493</v>
      </c>
      <c r="AO445" s="52">
        <f t="shared" si="139"/>
        <v>5.5668465501004794E-3</v>
      </c>
      <c r="AP445" s="52">
        <f t="shared" si="139"/>
        <v>3.6959500493409903E-2</v>
      </c>
      <c r="AQ445" s="52">
        <f t="shared" si="139"/>
        <v>0.12219381025901321</v>
      </c>
      <c r="AR445" s="52">
        <f t="shared" si="139"/>
        <v>0.23319908957399749</v>
      </c>
      <c r="AS445" s="52">
        <f t="shared" si="139"/>
        <v>0.1690495213990425</v>
      </c>
      <c r="AT445" s="52">
        <f t="shared" si="139"/>
        <v>17.914629704316596</v>
      </c>
      <c r="AU445" s="52">
        <f t="shared" si="139"/>
        <v>0.5312982936061621</v>
      </c>
      <c r="AV445" s="52">
        <f t="shared" si="139"/>
        <v>3.5243767908002488E-2</v>
      </c>
      <c r="AW445" s="52">
        <f t="shared" si="139"/>
        <v>4.1035701004889402E-2</v>
      </c>
      <c r="AX445" s="52">
        <f t="shared" si="139"/>
        <v>0.65799739847368421</v>
      </c>
      <c r="BA445" s="52">
        <f t="shared" si="120"/>
        <v>5.5668465501005245E-3</v>
      </c>
      <c r="BB445" s="52">
        <f t="shared" si="124"/>
        <v>3.6959500493409736E-2</v>
      </c>
      <c r="BC445" s="52">
        <f t="shared" si="125"/>
        <v>0.1221938102590131</v>
      </c>
      <c r="BD445" s="52">
        <f t="shared" si="126"/>
        <v>0.2331990895739986</v>
      </c>
      <c r="BE445" s="52">
        <f t="shared" si="127"/>
        <v>0.16904952139904383</v>
      </c>
      <c r="BF445" s="52">
        <f t="shared" si="128"/>
        <v>17.914629704316567</v>
      </c>
      <c r="BG445" s="52">
        <f t="shared" si="129"/>
        <v>0.53129829360616565</v>
      </c>
      <c r="BH445" s="52">
        <f t="shared" si="130"/>
        <v>3.5243767908002599E-2</v>
      </c>
      <c r="BI445" s="52">
        <f t="shared" si="131"/>
        <v>4.1035701004890845E-2</v>
      </c>
      <c r="BJ445" s="52">
        <f t="shared" si="132"/>
        <v>0.65799739847368466</v>
      </c>
      <c r="BK445" s="44"/>
    </row>
    <row r="446" spans="4:63">
      <c r="D446" s="42">
        <f t="shared" si="115"/>
        <v>20</v>
      </c>
      <c r="E446" s="52">
        <f t="shared" si="121"/>
        <v>1.7183187180772864E-2</v>
      </c>
      <c r="F446" s="52">
        <f t="shared" si="142"/>
        <v>0.40123615594870399</v>
      </c>
      <c r="G446" s="52">
        <f t="shared" si="142"/>
        <v>0.52809200985140647</v>
      </c>
      <c r="H446" s="52">
        <f t="shared" si="142"/>
        <v>0.63422886613320462</v>
      </c>
      <c r="I446" s="52">
        <f t="shared" si="142"/>
        <v>0.76629391343391917</v>
      </c>
      <c r="J446" s="52">
        <f t="shared" si="142"/>
        <v>44.349051871349069</v>
      </c>
      <c r="K446" s="52">
        <f t="shared" si="142"/>
        <v>6.4322605823367365</v>
      </c>
      <c r="L446" s="52">
        <f t="shared" si="142"/>
        <v>0.36103120645825482</v>
      </c>
      <c r="M446" s="52">
        <f t="shared" si="142"/>
        <v>0.52319478829111299</v>
      </c>
      <c r="N446" s="52">
        <f t="shared" si="142"/>
        <v>1.753168680391257</v>
      </c>
      <c r="Q446" s="52">
        <f t="shared" si="140"/>
        <v>1.1992689898077655E-2</v>
      </c>
      <c r="R446" s="52">
        <f t="shared" si="140"/>
        <v>0.36677531979051081</v>
      </c>
      <c r="S446" s="52">
        <f t="shared" si="140"/>
        <v>0.41415916934583646</v>
      </c>
      <c r="T446" s="52">
        <f t="shared" si="140"/>
        <v>0.41679531019317551</v>
      </c>
      <c r="U446" s="52">
        <f t="shared" si="140"/>
        <v>0.60867306407768584</v>
      </c>
      <c r="V446" s="52">
        <f t="shared" si="140"/>
        <v>27.645549095784379</v>
      </c>
      <c r="W446" s="52">
        <f t="shared" si="140"/>
        <v>5.9368809586225497</v>
      </c>
      <c r="X446" s="52">
        <f t="shared" si="140"/>
        <v>0.3281701099807301</v>
      </c>
      <c r="Y446" s="52">
        <f t="shared" si="140"/>
        <v>0.4849333250654872</v>
      </c>
      <c r="Z446" s="52">
        <f t="shared" si="140"/>
        <v>1.1396555041143699</v>
      </c>
      <c r="AA446" s="96"/>
      <c r="AB446" s="96"/>
      <c r="AC446" s="52">
        <f t="shared" si="141"/>
        <v>2.2373684463468105E-2</v>
      </c>
      <c r="AD446" s="52">
        <f t="shared" si="141"/>
        <v>0.43569699210689722</v>
      </c>
      <c r="AE446" s="52">
        <f t="shared" si="141"/>
        <v>0.64202485035697654</v>
      </c>
      <c r="AF446" s="52">
        <f t="shared" si="141"/>
        <v>0.85166242207323473</v>
      </c>
      <c r="AG446" s="52">
        <f t="shared" si="141"/>
        <v>0.92391476279015394</v>
      </c>
      <c r="AH446" s="52">
        <f t="shared" si="141"/>
        <v>61.052554646913762</v>
      </c>
      <c r="AI446" s="52">
        <f t="shared" si="141"/>
        <v>6.9276402060509223</v>
      </c>
      <c r="AJ446" s="52">
        <f t="shared" si="141"/>
        <v>0.39389230293577954</v>
      </c>
      <c r="AK446" s="52">
        <f t="shared" si="141"/>
        <v>0.56145625151674028</v>
      </c>
      <c r="AL446" s="52">
        <f t="shared" si="141"/>
        <v>2.3666818566681433</v>
      </c>
      <c r="AO446" s="52">
        <f t="shared" si="139"/>
        <v>5.1904972826952098E-3</v>
      </c>
      <c r="AP446" s="52">
        <f t="shared" si="139"/>
        <v>3.4460836158193175E-2</v>
      </c>
      <c r="AQ446" s="52">
        <f t="shared" si="139"/>
        <v>0.11393284050557001</v>
      </c>
      <c r="AR446" s="52">
        <f t="shared" si="139"/>
        <v>0.21743355594002911</v>
      </c>
      <c r="AS446" s="52">
        <f t="shared" si="139"/>
        <v>0.15762084935623333</v>
      </c>
      <c r="AT446" s="52">
        <f t="shared" si="139"/>
        <v>16.70350277556469</v>
      </c>
      <c r="AU446" s="52">
        <f t="shared" si="139"/>
        <v>0.49537962371418676</v>
      </c>
      <c r="AV446" s="52">
        <f t="shared" si="139"/>
        <v>3.2861096477524721E-2</v>
      </c>
      <c r="AW446" s="52">
        <f t="shared" si="139"/>
        <v>3.8261463225625791E-2</v>
      </c>
      <c r="AX446" s="52">
        <f t="shared" si="139"/>
        <v>0.61351317627688706</v>
      </c>
      <c r="BA446" s="52">
        <f t="shared" si="120"/>
        <v>5.190497282695241E-3</v>
      </c>
      <c r="BB446" s="52">
        <f t="shared" si="124"/>
        <v>3.4460836158193231E-2</v>
      </c>
      <c r="BC446" s="52">
        <f t="shared" si="125"/>
        <v>0.11393284050557007</v>
      </c>
      <c r="BD446" s="52">
        <f t="shared" si="126"/>
        <v>0.21743355594003011</v>
      </c>
      <c r="BE446" s="52">
        <f t="shared" si="127"/>
        <v>0.15762084935623477</v>
      </c>
      <c r="BF446" s="52">
        <f t="shared" si="128"/>
        <v>16.703502775564694</v>
      </c>
      <c r="BG446" s="52">
        <f t="shared" si="129"/>
        <v>0.49537962371418587</v>
      </c>
      <c r="BH446" s="52">
        <f t="shared" si="130"/>
        <v>3.2861096477524721E-2</v>
      </c>
      <c r="BI446" s="52">
        <f t="shared" si="131"/>
        <v>3.826146322562729E-2</v>
      </c>
      <c r="BJ446" s="52">
        <f t="shared" si="132"/>
        <v>0.6135131762768864</v>
      </c>
      <c r="BK446" s="44"/>
    </row>
    <row r="447" spans="4:63">
      <c r="D447" s="42">
        <f t="shared" si="115"/>
        <v>25</v>
      </c>
      <c r="E447" s="52">
        <f t="shared" si="121"/>
        <v>1.4140803805241041E-2</v>
      </c>
      <c r="F447" s="52">
        <f t="shared" si="142"/>
        <v>0.33019495749824718</v>
      </c>
      <c r="G447" s="52">
        <f t="shared" si="142"/>
        <v>0.43459024358298814</v>
      </c>
      <c r="H447" s="52">
        <f t="shared" si="142"/>
        <v>0.52193495125545997</v>
      </c>
      <c r="I447" s="52">
        <f t="shared" si="142"/>
        <v>0.63061711270563181</v>
      </c>
      <c r="J447" s="52">
        <f t="shared" si="142"/>
        <v>36.496793922080663</v>
      </c>
      <c r="K447" s="52">
        <f t="shared" si="142"/>
        <v>5.2933913808950432</v>
      </c>
      <c r="L447" s="52">
        <f t="shared" si="142"/>
        <v>0.29710852849279318</v>
      </c>
      <c r="M447" s="52">
        <f t="shared" si="142"/>
        <v>0.43056010362429681</v>
      </c>
      <c r="N447" s="52">
        <f t="shared" si="142"/>
        <v>1.4427599540233278</v>
      </c>
      <c r="Q447" s="52">
        <f t="shared" si="140"/>
        <v>9.8693142990126381E-3</v>
      </c>
      <c r="R447" s="52">
        <f t="shared" si="140"/>
        <v>0.30183561310241608</v>
      </c>
      <c r="S447" s="52">
        <f t="shared" si="140"/>
        <v>0.34082987610204546</v>
      </c>
      <c r="T447" s="52">
        <f t="shared" si="140"/>
        <v>0.34299927285789966</v>
      </c>
      <c r="U447" s="52">
        <f t="shared" si="140"/>
        <v>0.50090395280617139</v>
      </c>
      <c r="V447" s="52">
        <f t="shared" si="140"/>
        <v>22.750743604136332</v>
      </c>
      <c r="W447" s="52">
        <f t="shared" si="140"/>
        <v>4.8857216049471459</v>
      </c>
      <c r="X447" s="52">
        <f t="shared" si="140"/>
        <v>0.27006568054932611</v>
      </c>
      <c r="Y447" s="52">
        <f t="shared" si="140"/>
        <v>0.39907305532045079</v>
      </c>
      <c r="Z447" s="52">
        <f t="shared" si="140"/>
        <v>0.93787285907453699</v>
      </c>
      <c r="AA447" s="96"/>
      <c r="AB447" s="96"/>
      <c r="AC447" s="52">
        <f t="shared" si="141"/>
        <v>1.8412293311469471E-2</v>
      </c>
      <c r="AD447" s="52">
        <f t="shared" si="141"/>
        <v>0.35855430189407816</v>
      </c>
      <c r="AE447" s="52">
        <f t="shared" si="141"/>
        <v>0.52835061106393078</v>
      </c>
      <c r="AF447" s="52">
        <f t="shared" si="141"/>
        <v>0.70087062965302105</v>
      </c>
      <c r="AG447" s="52">
        <f t="shared" si="141"/>
        <v>0.76033027260509367</v>
      </c>
      <c r="AH447" s="52">
        <f t="shared" si="141"/>
        <v>50.242844240024951</v>
      </c>
      <c r="AI447" s="52">
        <f t="shared" si="141"/>
        <v>5.7010611568429397</v>
      </c>
      <c r="AJ447" s="52">
        <f t="shared" si="141"/>
        <v>0.32415137643626035</v>
      </c>
      <c r="AK447" s="52">
        <f t="shared" si="141"/>
        <v>0.46204715192814372</v>
      </c>
      <c r="AL447" s="52">
        <f t="shared" si="141"/>
        <v>1.9476470489721194</v>
      </c>
      <c r="AO447" s="52">
        <f t="shared" si="139"/>
        <v>4.2714895062284028E-3</v>
      </c>
      <c r="AP447" s="52">
        <f t="shared" si="139"/>
        <v>2.8359344395831099E-2</v>
      </c>
      <c r="AQ447" s="52">
        <f t="shared" si="139"/>
        <v>9.3760367480942686E-2</v>
      </c>
      <c r="AR447" s="52">
        <f t="shared" si="139"/>
        <v>0.1789356783975603</v>
      </c>
      <c r="AS447" s="52">
        <f t="shared" si="139"/>
        <v>0.12971315989946042</v>
      </c>
      <c r="AT447" s="52">
        <f t="shared" si="139"/>
        <v>13.746050317944331</v>
      </c>
      <c r="AU447" s="52">
        <f t="shared" si="139"/>
        <v>0.40766977594789733</v>
      </c>
      <c r="AV447" s="52">
        <f t="shared" si="139"/>
        <v>2.7042847943467063E-2</v>
      </c>
      <c r="AW447" s="52">
        <f t="shared" si="139"/>
        <v>3.1487048303846021E-2</v>
      </c>
      <c r="AX447" s="52">
        <f t="shared" si="139"/>
        <v>0.5048870949487908</v>
      </c>
      <c r="BA447" s="52">
        <f t="shared" si="120"/>
        <v>4.2714895062284305E-3</v>
      </c>
      <c r="BB447" s="52">
        <f t="shared" si="124"/>
        <v>2.8359344395830988E-2</v>
      </c>
      <c r="BC447" s="52">
        <f t="shared" si="125"/>
        <v>9.376036748094263E-2</v>
      </c>
      <c r="BD447" s="52">
        <f t="shared" si="126"/>
        <v>0.17893567839756108</v>
      </c>
      <c r="BE447" s="52">
        <f t="shared" si="127"/>
        <v>0.12971315989946186</v>
      </c>
      <c r="BF447" s="52">
        <f t="shared" si="128"/>
        <v>13.746050317944288</v>
      </c>
      <c r="BG447" s="52">
        <f t="shared" si="129"/>
        <v>0.40766977594789644</v>
      </c>
      <c r="BH447" s="52">
        <f t="shared" si="130"/>
        <v>2.7042847943467174E-2</v>
      </c>
      <c r="BI447" s="52">
        <f t="shared" si="131"/>
        <v>3.148704830384691E-2</v>
      </c>
      <c r="BJ447" s="52">
        <f t="shared" si="132"/>
        <v>0.50488709494879158</v>
      </c>
      <c r="BK447" s="44"/>
    </row>
    <row r="448" spans="4:63">
      <c r="D448" s="42">
        <f t="shared" si="115"/>
        <v>30</v>
      </c>
      <c r="E448" s="52">
        <f t="shared" si="121"/>
        <v>9.9845338147464702E-3</v>
      </c>
      <c r="F448" s="52">
        <f t="shared" si="142"/>
        <v>0.23314394033089589</v>
      </c>
      <c r="G448" s="52">
        <f t="shared" si="142"/>
        <v>0.30685532748888078</v>
      </c>
      <c r="H448" s="52">
        <f t="shared" si="142"/>
        <v>0.36852764819328893</v>
      </c>
      <c r="I448" s="52">
        <f t="shared" si="142"/>
        <v>0.44526591081289985</v>
      </c>
      <c r="J448" s="52">
        <f t="shared" si="142"/>
        <v>25.769643512753358</v>
      </c>
      <c r="K448" s="52">
        <f t="shared" si="142"/>
        <v>3.7375559384852939</v>
      </c>
      <c r="L448" s="52">
        <f t="shared" si="142"/>
        <v>0.20978228608803567</v>
      </c>
      <c r="M448" s="52">
        <f t="shared" si="142"/>
        <v>0.30400972767362833</v>
      </c>
      <c r="N448" s="52">
        <f t="shared" si="142"/>
        <v>1.0187034447199472</v>
      </c>
      <c r="Q448" s="52">
        <f t="shared" si="140"/>
        <v>6.9685219952157363E-3</v>
      </c>
      <c r="R448" s="52">
        <f t="shared" si="140"/>
        <v>0.21311998433913895</v>
      </c>
      <c r="S448" s="52">
        <f t="shared" si="140"/>
        <v>0.24065303994638912</v>
      </c>
      <c r="T448" s="52">
        <f t="shared" si="140"/>
        <v>0.24218480685050248</v>
      </c>
      <c r="U448" s="52">
        <f t="shared" si="140"/>
        <v>0.3536780881493985</v>
      </c>
      <c r="V448" s="52">
        <f t="shared" si="140"/>
        <v>16.063837102522779</v>
      </c>
      <c r="W448" s="52">
        <f t="shared" si="140"/>
        <v>3.4497086053872077</v>
      </c>
      <c r="X448" s="52">
        <f t="shared" si="140"/>
        <v>0.19068788145182111</v>
      </c>
      <c r="Y448" s="52">
        <f t="shared" si="140"/>
        <v>0.28177736359827188</v>
      </c>
      <c r="Z448" s="52">
        <f t="shared" si="140"/>
        <v>0.66221294095686301</v>
      </c>
      <c r="AA448" s="96"/>
      <c r="AB448" s="96"/>
      <c r="AC448" s="52">
        <f t="shared" si="141"/>
        <v>1.3000545634277228E-2</v>
      </c>
      <c r="AD448" s="52">
        <f t="shared" si="141"/>
        <v>0.25316789632265291</v>
      </c>
      <c r="AE448" s="52">
        <f t="shared" si="141"/>
        <v>0.37305761503137247</v>
      </c>
      <c r="AF448" s="52">
        <f t="shared" si="141"/>
        <v>0.49487048953607604</v>
      </c>
      <c r="AG448" s="52">
        <f t="shared" si="141"/>
        <v>0.53685373347640164</v>
      </c>
      <c r="AH448" s="52">
        <f t="shared" si="141"/>
        <v>35.475449922983934</v>
      </c>
      <c r="AI448" s="52">
        <f t="shared" si="141"/>
        <v>4.0254032715833796</v>
      </c>
      <c r="AJ448" s="52">
        <f t="shared" si="141"/>
        <v>0.22887669072425024</v>
      </c>
      <c r="AK448" s="52">
        <f t="shared" si="141"/>
        <v>0.32624209174898561</v>
      </c>
      <c r="AL448" s="52">
        <f t="shared" si="141"/>
        <v>1.3751939484830316</v>
      </c>
      <c r="AO448" s="52">
        <f t="shared" si="139"/>
        <v>3.0160118195307339E-3</v>
      </c>
      <c r="AP448" s="52">
        <f t="shared" si="139"/>
        <v>2.0023955991756937E-2</v>
      </c>
      <c r="AQ448" s="52">
        <f t="shared" si="139"/>
        <v>6.6202287542491661E-2</v>
      </c>
      <c r="AR448" s="52">
        <f t="shared" si="139"/>
        <v>0.12634284134278645</v>
      </c>
      <c r="AS448" s="52">
        <f t="shared" si="139"/>
        <v>9.158782266350135E-2</v>
      </c>
      <c r="AT448" s="52">
        <f t="shared" si="139"/>
        <v>9.7058064102305792</v>
      </c>
      <c r="AU448" s="52">
        <f t="shared" si="139"/>
        <v>0.28784733309808619</v>
      </c>
      <c r="AV448" s="52">
        <f t="shared" si="139"/>
        <v>1.9094404636214563E-2</v>
      </c>
      <c r="AW448" s="52">
        <f t="shared" si="139"/>
        <v>2.2232364075356448E-2</v>
      </c>
      <c r="AX448" s="52">
        <f t="shared" si="139"/>
        <v>0.35649050376308422</v>
      </c>
      <c r="BA448" s="52">
        <f t="shared" si="120"/>
        <v>3.0160118195307582E-3</v>
      </c>
      <c r="BB448" s="52">
        <f t="shared" si="124"/>
        <v>2.002395599175702E-2</v>
      </c>
      <c r="BC448" s="52">
        <f t="shared" si="125"/>
        <v>6.6202287542491689E-2</v>
      </c>
      <c r="BD448" s="52">
        <f t="shared" si="126"/>
        <v>0.12634284134278712</v>
      </c>
      <c r="BE448" s="52">
        <f t="shared" si="127"/>
        <v>9.1587822663501794E-2</v>
      </c>
      <c r="BF448" s="52">
        <f t="shared" si="128"/>
        <v>9.7058064102305757</v>
      </c>
      <c r="BG448" s="52">
        <f t="shared" si="129"/>
        <v>0.28784733309808574</v>
      </c>
      <c r="BH448" s="52">
        <f t="shared" si="130"/>
        <v>1.9094404636214563E-2</v>
      </c>
      <c r="BI448" s="52">
        <f t="shared" si="131"/>
        <v>2.223236407535728E-2</v>
      </c>
      <c r="BJ448" s="52">
        <f t="shared" si="132"/>
        <v>0.35649050376308433</v>
      </c>
      <c r="BK448" s="44"/>
    </row>
    <row r="449" spans="4:63">
      <c r="D449" s="42">
        <f t="shared" si="115"/>
        <v>40</v>
      </c>
      <c r="E449" s="52">
        <f t="shared" si="121"/>
        <v>6.1897410087295261E-3</v>
      </c>
      <c r="F449" s="52">
        <f t="shared" si="142"/>
        <v>0.14453359918232497</v>
      </c>
      <c r="G449" s="52">
        <f t="shared" si="142"/>
        <v>0.1902297132290581</v>
      </c>
      <c r="H449" s="52">
        <f t="shared" si="142"/>
        <v>0.22846241388893232</v>
      </c>
      <c r="I449" s="52">
        <f t="shared" si="142"/>
        <v>0.27603498762029005</v>
      </c>
      <c r="J449" s="52">
        <f t="shared" si="142"/>
        <v>15.975449849811593</v>
      </c>
      <c r="K449" s="52">
        <f t="shared" si="142"/>
        <v>2.3170338940306774</v>
      </c>
      <c r="L449" s="52">
        <f t="shared" si="142"/>
        <v>0.13005094110516727</v>
      </c>
      <c r="M449" s="52">
        <f t="shared" si="142"/>
        <v>0.18846563228169447</v>
      </c>
      <c r="N449" s="52">
        <f t="shared" si="142"/>
        <v>0.63152778131756959</v>
      </c>
      <c r="Q449" s="52">
        <f t="shared" si="140"/>
        <v>4.3200160532598482E-3</v>
      </c>
      <c r="R449" s="52">
        <f t="shared" si="140"/>
        <v>0.13212009006323941</v>
      </c>
      <c r="S449" s="52">
        <f t="shared" si="140"/>
        <v>0.14918873708771285</v>
      </c>
      <c r="T449" s="52">
        <f t="shared" si="140"/>
        <v>0.15013832978759448</v>
      </c>
      <c r="U449" s="52">
        <f t="shared" si="140"/>
        <v>0.21925668305856463</v>
      </c>
      <c r="V449" s="52">
        <f t="shared" si="140"/>
        <v>9.9585011294351453</v>
      </c>
      <c r="W449" s="52">
        <f t="shared" si="140"/>
        <v>2.1385878618985412</v>
      </c>
      <c r="X449" s="52">
        <f t="shared" si="140"/>
        <v>0.11821369145416252</v>
      </c>
      <c r="Y449" s="52">
        <f t="shared" si="140"/>
        <v>0.17468305833367559</v>
      </c>
      <c r="Z449" s="52">
        <f t="shared" si="140"/>
        <v>0.41052758928997224</v>
      </c>
      <c r="AA449" s="96"/>
      <c r="AB449" s="96"/>
      <c r="AC449" s="52">
        <f t="shared" si="141"/>
        <v>8.0594659641992205E-3</v>
      </c>
      <c r="AD449" s="52">
        <f t="shared" si="141"/>
        <v>0.15694710830141048</v>
      </c>
      <c r="AE449" s="52">
        <f t="shared" si="141"/>
        <v>0.23127068937040329</v>
      </c>
      <c r="AF449" s="52">
        <f t="shared" si="141"/>
        <v>0.30678649799027052</v>
      </c>
      <c r="AG449" s="52">
        <f t="shared" si="141"/>
        <v>0.33281329218201589</v>
      </c>
      <c r="AH449" s="52">
        <f t="shared" si="141"/>
        <v>21.992398570188037</v>
      </c>
      <c r="AI449" s="52">
        <f t="shared" si="141"/>
        <v>2.495479926162814</v>
      </c>
      <c r="AJ449" s="52">
        <f t="shared" si="141"/>
        <v>0.14188819075617196</v>
      </c>
      <c r="AK449" s="52">
        <f t="shared" si="141"/>
        <v>0.20224820622971396</v>
      </c>
      <c r="AL449" s="52">
        <f t="shared" si="141"/>
        <v>0.85252797334516728</v>
      </c>
      <c r="AO449" s="52">
        <f t="shared" si="139"/>
        <v>1.8697249554696779E-3</v>
      </c>
      <c r="AP449" s="52">
        <f t="shared" si="139"/>
        <v>1.2413509119085564E-2</v>
      </c>
      <c r="AQ449" s="52">
        <f t="shared" si="139"/>
        <v>4.1040976141345248E-2</v>
      </c>
      <c r="AR449" s="52">
        <f t="shared" si="139"/>
        <v>7.8324084101337843E-2</v>
      </c>
      <c r="AS449" s="52">
        <f t="shared" si="139"/>
        <v>5.6778304561725418E-2</v>
      </c>
      <c r="AT449" s="52">
        <f t="shared" si="139"/>
        <v>6.0169487203764476</v>
      </c>
      <c r="AU449" s="52">
        <f t="shared" si="139"/>
        <v>0.17844603213213617</v>
      </c>
      <c r="AV449" s="52">
        <f t="shared" si="139"/>
        <v>1.1837249651004744E-2</v>
      </c>
      <c r="AW449" s="52">
        <f t="shared" si="139"/>
        <v>1.3782573948018878E-2</v>
      </c>
      <c r="AX449" s="52">
        <f t="shared" si="139"/>
        <v>0.22100019202759735</v>
      </c>
      <c r="BA449" s="52">
        <f t="shared" si="120"/>
        <v>1.8697249554696944E-3</v>
      </c>
      <c r="BB449" s="52">
        <f t="shared" si="124"/>
        <v>1.2413509119085508E-2</v>
      </c>
      <c r="BC449" s="52">
        <f t="shared" si="125"/>
        <v>4.1040976141345192E-2</v>
      </c>
      <c r="BD449" s="52">
        <f t="shared" si="126"/>
        <v>7.8324084101338204E-2</v>
      </c>
      <c r="BE449" s="52">
        <f t="shared" si="127"/>
        <v>5.6778304561725834E-2</v>
      </c>
      <c r="BF449" s="52">
        <f t="shared" si="128"/>
        <v>6.016948720376444</v>
      </c>
      <c r="BG449" s="52">
        <f t="shared" si="129"/>
        <v>0.17844603213213661</v>
      </c>
      <c r="BH449" s="52">
        <f t="shared" si="130"/>
        <v>1.1837249651004689E-2</v>
      </c>
      <c r="BI449" s="52">
        <f t="shared" si="131"/>
        <v>1.3782573948019489E-2</v>
      </c>
      <c r="BJ449" s="52">
        <f t="shared" si="132"/>
        <v>0.22100019202759769</v>
      </c>
      <c r="BK449" s="44"/>
    </row>
    <row r="450" spans="4:63">
      <c r="D450" s="42">
        <f t="shared" ref="D450:D466" si="143">D361</f>
        <v>50</v>
      </c>
      <c r="E450" s="52">
        <f t="shared" si="121"/>
        <v>3.0812397038813993E-3</v>
      </c>
      <c r="F450" s="52">
        <f t="shared" si="142"/>
        <v>7.1948513470496328E-2</v>
      </c>
      <c r="G450" s="52">
        <f t="shared" si="142"/>
        <v>9.4695940336226622E-2</v>
      </c>
      <c r="H450" s="52">
        <f t="shared" si="142"/>
        <v>0.11372809613946222</v>
      </c>
      <c r="I450" s="52">
        <f t="shared" si="142"/>
        <v>0.13740962058291734</v>
      </c>
      <c r="J450" s="52">
        <f t="shared" si="142"/>
        <v>7.9525444271712944</v>
      </c>
      <c r="K450" s="52">
        <f t="shared" si="142"/>
        <v>1.1534144674966995</v>
      </c>
      <c r="L450" s="52">
        <f t="shared" si="142"/>
        <v>6.4739077563219755E-2</v>
      </c>
      <c r="M450" s="52">
        <f t="shared" si="142"/>
        <v>9.381778465116461E-2</v>
      </c>
      <c r="N450" s="52">
        <f t="shared" si="142"/>
        <v>0.31437316539666144</v>
      </c>
      <c r="Q450" s="52">
        <f t="shared" si="140"/>
        <v>2.1504946597824481E-3</v>
      </c>
      <c r="R450" s="52">
        <f t="shared" si="140"/>
        <v>6.5769095445044695E-2</v>
      </c>
      <c r="S450" s="52">
        <f t="shared" si="140"/>
        <v>7.4265831064381962E-2</v>
      </c>
      <c r="T450" s="52">
        <f t="shared" si="140"/>
        <v>7.4738536259197852E-2</v>
      </c>
      <c r="U450" s="52">
        <f t="shared" si="140"/>
        <v>0.10914550321711376</v>
      </c>
      <c r="V450" s="52">
        <f t="shared" si="140"/>
        <v>4.9573203511888888</v>
      </c>
      <c r="W450" s="52">
        <f t="shared" si="140"/>
        <v>1.064584418156963</v>
      </c>
      <c r="X450" s="52">
        <f t="shared" si="140"/>
        <v>5.8846520256218893E-2</v>
      </c>
      <c r="Y450" s="52">
        <f t="shared" si="140"/>
        <v>8.6956849111143666E-2</v>
      </c>
      <c r="Z450" s="52">
        <f t="shared" si="140"/>
        <v>0.20435974718086186</v>
      </c>
      <c r="AA450" s="96"/>
      <c r="AB450" s="96"/>
      <c r="AC450" s="52">
        <f t="shared" si="141"/>
        <v>4.0119847479803579E-3</v>
      </c>
      <c r="AD450" s="52">
        <f t="shared" si="141"/>
        <v>7.8127931495947905E-2</v>
      </c>
      <c r="AE450" s="52">
        <f t="shared" si="141"/>
        <v>0.11512604960807127</v>
      </c>
      <c r="AF450" s="52">
        <f t="shared" si="141"/>
        <v>0.15271765601972678</v>
      </c>
      <c r="AG450" s="52">
        <f t="shared" si="141"/>
        <v>0.16567373794872114</v>
      </c>
      <c r="AH450" s="52">
        <f t="shared" si="141"/>
        <v>10.947768503153698</v>
      </c>
      <c r="AI450" s="52">
        <f t="shared" si="141"/>
        <v>1.242244516836436</v>
      </c>
      <c r="AJ450" s="52">
        <f t="shared" si="141"/>
        <v>7.0631634870220589E-2</v>
      </c>
      <c r="AK450" s="52">
        <f t="shared" si="141"/>
        <v>0.10067872019118577</v>
      </c>
      <c r="AL450" s="52">
        <f t="shared" si="141"/>
        <v>0.42438658361246107</v>
      </c>
      <c r="AO450" s="52">
        <f t="shared" si="139"/>
        <v>9.3074504409895124E-4</v>
      </c>
      <c r="AP450" s="52">
        <f t="shared" si="139"/>
        <v>6.1794180254516329E-3</v>
      </c>
      <c r="AQ450" s="52">
        <f t="shared" si="139"/>
        <v>2.043010927184466E-2</v>
      </c>
      <c r="AR450" s="52">
        <f t="shared" si="139"/>
        <v>3.8989559880264368E-2</v>
      </c>
      <c r="AS450" s="52">
        <f t="shared" si="139"/>
        <v>2.8264117365803573E-2</v>
      </c>
      <c r="AT450" s="52">
        <f t="shared" ref="AT450:AX466" si="144">J450-V450</f>
        <v>2.9952240759824056</v>
      </c>
      <c r="AU450" s="52">
        <f t="shared" si="144"/>
        <v>8.8830049339736483E-2</v>
      </c>
      <c r="AV450" s="52">
        <f t="shared" si="144"/>
        <v>5.8925573070008619E-3</v>
      </c>
      <c r="AW450" s="52">
        <f t="shared" si="144"/>
        <v>6.8609355400209432E-3</v>
      </c>
      <c r="AX450" s="52">
        <f t="shared" si="144"/>
        <v>0.11001341821579957</v>
      </c>
      <c r="BA450" s="52">
        <f t="shared" ref="BA450:BA466" si="145">AC450-E450</f>
        <v>9.3074504409895861E-4</v>
      </c>
      <c r="BB450" s="52">
        <f t="shared" si="124"/>
        <v>6.1794180254515774E-3</v>
      </c>
      <c r="BC450" s="52">
        <f t="shared" si="125"/>
        <v>2.0430109271844646E-2</v>
      </c>
      <c r="BD450" s="52">
        <f t="shared" si="126"/>
        <v>3.8989559880264563E-2</v>
      </c>
      <c r="BE450" s="52">
        <f t="shared" si="127"/>
        <v>2.8264117365803809E-2</v>
      </c>
      <c r="BF450" s="52">
        <f t="shared" si="128"/>
        <v>2.9952240759824038</v>
      </c>
      <c r="BG450" s="52">
        <f t="shared" si="129"/>
        <v>8.8830049339736483E-2</v>
      </c>
      <c r="BH450" s="52">
        <f t="shared" si="130"/>
        <v>5.8925573070008341E-3</v>
      </c>
      <c r="BI450" s="52">
        <f t="shared" si="131"/>
        <v>6.8609355400211652E-3</v>
      </c>
      <c r="BJ450" s="52">
        <f t="shared" si="132"/>
        <v>0.11001341821579963</v>
      </c>
      <c r="BK450" s="44"/>
    </row>
    <row r="451" spans="4:63">
      <c r="D451" s="42">
        <f t="shared" si="143"/>
        <v>60</v>
      </c>
      <c r="E451" s="52">
        <f t="shared" ref="E451:N466" si="146">((E362)/($D362-$D361))/$R$192*100</f>
        <v>1.5356175784470988E-3</v>
      </c>
      <c r="F451" s="52">
        <f t="shared" si="146"/>
        <v>3.5857451106207319E-2</v>
      </c>
      <c r="G451" s="52">
        <f t="shared" si="146"/>
        <v>4.7194234971303137E-2</v>
      </c>
      <c r="H451" s="52">
        <f t="shared" si="146"/>
        <v>5.6679414904035004E-2</v>
      </c>
      <c r="I451" s="52">
        <f t="shared" si="146"/>
        <v>6.8481731086701622E-2</v>
      </c>
      <c r="J451" s="52">
        <f t="shared" si="146"/>
        <v>3.9633615652694481</v>
      </c>
      <c r="K451" s="52">
        <f t="shared" si="146"/>
        <v>0.57483470996818864</v>
      </c>
      <c r="L451" s="52">
        <f t="shared" si="146"/>
        <v>3.2264437392942595E-2</v>
      </c>
      <c r="M451" s="52">
        <f t="shared" si="146"/>
        <v>4.6756582780564514E-2</v>
      </c>
      <c r="N451" s="52">
        <f t="shared" si="146"/>
        <v>0.1566762100225593</v>
      </c>
      <c r="Q451" s="52">
        <f t="shared" ref="Q451:Z451" si="147">((Q362)/($D362-$D361))/$R$192*100</f>
        <v>1.071756084980544E-3</v>
      </c>
      <c r="R451" s="52">
        <f t="shared" si="147"/>
        <v>3.2777774139659446E-2</v>
      </c>
      <c r="S451" s="52">
        <f t="shared" si="147"/>
        <v>3.701234782765777E-2</v>
      </c>
      <c r="T451" s="52">
        <f t="shared" si="147"/>
        <v>3.7247933006463591E-2</v>
      </c>
      <c r="U451" s="52">
        <f t="shared" si="147"/>
        <v>5.4395558105240348E-2</v>
      </c>
      <c r="V451" s="52">
        <f t="shared" si="147"/>
        <v>2.4706121577265701</v>
      </c>
      <c r="W451" s="52">
        <f t="shared" si="147"/>
        <v>0.53056389744795873</v>
      </c>
      <c r="X451" s="52">
        <f t="shared" si="147"/>
        <v>2.9327725078337908E-2</v>
      </c>
      <c r="Y451" s="52">
        <f t="shared" si="147"/>
        <v>4.3337253474059485E-2</v>
      </c>
      <c r="Z451" s="52">
        <f t="shared" si="147"/>
        <v>0.10184810344441009</v>
      </c>
      <c r="AA451" s="96"/>
      <c r="AB451" s="96"/>
      <c r="AC451" s="52">
        <f t="shared" ref="AC451:AL451" si="148">((AC362)/($D362-$D361))/$R$192*100</f>
        <v>1.9994790719136571E-3</v>
      </c>
      <c r="AD451" s="52">
        <f t="shared" si="148"/>
        <v>3.8937128072755199E-2</v>
      </c>
      <c r="AE451" s="52">
        <f t="shared" si="148"/>
        <v>5.7376122114948504E-2</v>
      </c>
      <c r="AF451" s="52">
        <f t="shared" si="148"/>
        <v>7.6110896801606528E-2</v>
      </c>
      <c r="AG451" s="52">
        <f t="shared" si="148"/>
        <v>8.2567904068163001E-2</v>
      </c>
      <c r="AH451" s="52">
        <f t="shared" si="148"/>
        <v>5.4561109728123238</v>
      </c>
      <c r="AI451" s="52">
        <f t="shared" si="148"/>
        <v>0.61910552248841844</v>
      </c>
      <c r="AJ451" s="52">
        <f t="shared" si="148"/>
        <v>3.5201149707547279E-2</v>
      </c>
      <c r="AK451" s="52">
        <f t="shared" si="148"/>
        <v>5.0175912087069674E-2</v>
      </c>
      <c r="AL451" s="52">
        <f t="shared" si="148"/>
        <v>0.21150431660070848</v>
      </c>
      <c r="AO451" s="52">
        <f t="shared" ref="AO451:AS466" si="149">E451-Q451</f>
        <v>4.6386149346655482E-4</v>
      </c>
      <c r="AP451" s="52">
        <f t="shared" si="149"/>
        <v>3.0796769665478729E-3</v>
      </c>
      <c r="AQ451" s="52">
        <f t="shared" si="149"/>
        <v>1.0181887143645367E-2</v>
      </c>
      <c r="AR451" s="52">
        <f t="shared" si="149"/>
        <v>1.9431481897571413E-2</v>
      </c>
      <c r="AS451" s="52">
        <f t="shared" si="149"/>
        <v>1.4086172981461274E-2</v>
      </c>
      <c r="AT451" s="52">
        <f t="shared" si="144"/>
        <v>1.492749407542878</v>
      </c>
      <c r="AU451" s="52">
        <f t="shared" si="144"/>
        <v>4.4270812520229907E-2</v>
      </c>
      <c r="AV451" s="52">
        <f t="shared" si="144"/>
        <v>2.9367123146046871E-3</v>
      </c>
      <c r="AW451" s="52">
        <f t="shared" si="144"/>
        <v>3.4193293065050284E-3</v>
      </c>
      <c r="AX451" s="52">
        <f t="shared" si="144"/>
        <v>5.4828106578149211E-2</v>
      </c>
      <c r="BA451" s="52">
        <f t="shared" si="145"/>
        <v>4.6386149346655829E-4</v>
      </c>
      <c r="BB451" s="52">
        <f t="shared" si="124"/>
        <v>3.0796769665478799E-3</v>
      </c>
      <c r="BC451" s="52">
        <f t="shared" si="125"/>
        <v>1.0181887143645367E-2</v>
      </c>
      <c r="BD451" s="52">
        <f t="shared" si="126"/>
        <v>1.9431481897571524E-2</v>
      </c>
      <c r="BE451" s="52">
        <f t="shared" si="127"/>
        <v>1.4086172981461378E-2</v>
      </c>
      <c r="BF451" s="52">
        <f t="shared" si="128"/>
        <v>1.4927494075428758</v>
      </c>
      <c r="BG451" s="52">
        <f t="shared" si="129"/>
        <v>4.4270812520229796E-2</v>
      </c>
      <c r="BH451" s="52">
        <f t="shared" si="130"/>
        <v>2.9367123146046836E-3</v>
      </c>
      <c r="BI451" s="52">
        <f t="shared" si="131"/>
        <v>3.4193293065051603E-3</v>
      </c>
      <c r="BJ451" s="52">
        <f t="shared" si="132"/>
        <v>5.4828106578149183E-2</v>
      </c>
      <c r="BK451" s="44"/>
    </row>
    <row r="452" spans="4:63">
      <c r="D452" s="42">
        <f t="shared" si="143"/>
        <v>75</v>
      </c>
      <c r="E452" s="52">
        <f t="shared" si="146"/>
        <v>6.9089592545080656E-4</v>
      </c>
      <c r="F452" s="52">
        <f t="shared" si="146"/>
        <v>1.613277108444067E-2</v>
      </c>
      <c r="G452" s="52">
        <f t="shared" si="146"/>
        <v>2.1233349438090309E-2</v>
      </c>
      <c r="H452" s="52">
        <f t="shared" si="146"/>
        <v>2.5500865165749034E-2</v>
      </c>
      <c r="I452" s="52">
        <f t="shared" si="146"/>
        <v>3.0810893050251649E-2</v>
      </c>
      <c r="J452" s="52">
        <f t="shared" si="146"/>
        <v>1.7831720572657699</v>
      </c>
      <c r="K452" s="52">
        <f t="shared" si="146"/>
        <v>0.2586262129965578</v>
      </c>
      <c r="L452" s="52">
        <f t="shared" si="146"/>
        <v>1.4516223729536194E-2</v>
      </c>
      <c r="M452" s="52">
        <f t="shared" si="146"/>
        <v>2.1036443568041786E-2</v>
      </c>
      <c r="N452" s="52">
        <f t="shared" si="146"/>
        <v>7.0490828340950829E-2</v>
      </c>
      <c r="Q452" s="52">
        <f t="shared" ref="Q452:Z452" si="150">((Q363)/($D363-$D362))/$R$192*100</f>
        <v>4.8219812183901423E-4</v>
      </c>
      <c r="R452" s="52">
        <f t="shared" si="150"/>
        <v>1.4747181144760306E-2</v>
      </c>
      <c r="S452" s="52">
        <f t="shared" si="150"/>
        <v>1.665237534683359E-2</v>
      </c>
      <c r="T452" s="52">
        <f t="shared" si="150"/>
        <v>1.6758368428977218E-2</v>
      </c>
      <c r="U452" s="52">
        <f t="shared" si="150"/>
        <v>2.4473325901581452E-2</v>
      </c>
      <c r="V452" s="52">
        <f t="shared" si="150"/>
        <v>1.1115631242439024</v>
      </c>
      <c r="W452" s="52">
        <f t="shared" si="150"/>
        <v>0.23870815239610921</v>
      </c>
      <c r="X452" s="52">
        <f t="shared" si="150"/>
        <v>1.3194955595556262E-2</v>
      </c>
      <c r="Y452" s="52">
        <f t="shared" si="150"/>
        <v>1.9498039268171858E-2</v>
      </c>
      <c r="Z452" s="52">
        <f t="shared" si="150"/>
        <v>4.5822892803684651E-2</v>
      </c>
      <c r="AA452" s="96"/>
      <c r="AB452" s="96"/>
      <c r="AC452" s="52">
        <f t="shared" ref="AC452:AL452" si="151">((AC363)/($D363-$D362))/$R$192*100</f>
        <v>8.9959372906260019E-4</v>
      </c>
      <c r="AD452" s="52">
        <f t="shared" si="151"/>
        <v>1.7518361024121031E-2</v>
      </c>
      <c r="AE452" s="52">
        <f t="shared" si="151"/>
        <v>2.5814323529347021E-2</v>
      </c>
      <c r="AF452" s="52">
        <f t="shared" si="151"/>
        <v>3.4243361902520905E-2</v>
      </c>
      <c r="AG452" s="52">
        <f t="shared" si="151"/>
        <v>3.7148460198921908E-2</v>
      </c>
      <c r="AH452" s="52">
        <f t="shared" si="151"/>
        <v>2.4547809902876363</v>
      </c>
      <c r="AI452" s="52">
        <f t="shared" si="151"/>
        <v>0.2785442735970064</v>
      </c>
      <c r="AJ452" s="52">
        <f t="shared" si="151"/>
        <v>1.5837491863516132E-2</v>
      </c>
      <c r="AK452" s="52">
        <f t="shared" si="151"/>
        <v>2.2574847867911769E-2</v>
      </c>
      <c r="AL452" s="52">
        <f t="shared" si="151"/>
        <v>9.515876387821702E-2</v>
      </c>
      <c r="AO452" s="52">
        <f t="shared" si="149"/>
        <v>2.0869780361179233E-4</v>
      </c>
      <c r="AP452" s="52">
        <f t="shared" si="149"/>
        <v>1.3855899396803643E-3</v>
      </c>
      <c r="AQ452" s="52">
        <f t="shared" si="149"/>
        <v>4.580974091256719E-3</v>
      </c>
      <c r="AR452" s="52">
        <f t="shared" si="149"/>
        <v>8.7424967367718161E-3</v>
      </c>
      <c r="AS452" s="52">
        <f t="shared" si="149"/>
        <v>6.3375671486701965E-3</v>
      </c>
      <c r="AT452" s="52">
        <f t="shared" si="144"/>
        <v>0.67160893302186753</v>
      </c>
      <c r="AU452" s="52">
        <f t="shared" si="144"/>
        <v>1.9918060600448595E-2</v>
      </c>
      <c r="AV452" s="52">
        <f t="shared" si="144"/>
        <v>1.3212681339799318E-3</v>
      </c>
      <c r="AW452" s="52">
        <f t="shared" si="144"/>
        <v>1.5384042998699277E-3</v>
      </c>
      <c r="AX452" s="52">
        <f t="shared" si="144"/>
        <v>2.4667935537266178E-2</v>
      </c>
      <c r="BA452" s="52">
        <f t="shared" si="145"/>
        <v>2.0869780361179363E-4</v>
      </c>
      <c r="BB452" s="52">
        <f t="shared" si="124"/>
        <v>1.3855899396803609E-3</v>
      </c>
      <c r="BC452" s="52">
        <f t="shared" si="125"/>
        <v>4.5809740912567121E-3</v>
      </c>
      <c r="BD452" s="52">
        <f t="shared" si="126"/>
        <v>8.7424967367718716E-3</v>
      </c>
      <c r="BE452" s="52">
        <f t="shared" si="127"/>
        <v>6.3375671486702589E-3</v>
      </c>
      <c r="BF452" s="52">
        <f t="shared" si="128"/>
        <v>0.67160893302186642</v>
      </c>
      <c r="BG452" s="52">
        <f t="shared" si="129"/>
        <v>1.9918060600448595E-2</v>
      </c>
      <c r="BH452" s="52">
        <f t="shared" si="130"/>
        <v>1.3212681339799387E-3</v>
      </c>
      <c r="BI452" s="52">
        <f t="shared" si="131"/>
        <v>1.5384042998699832E-3</v>
      </c>
      <c r="BJ452" s="52">
        <f t="shared" si="132"/>
        <v>2.4667935537266192E-2</v>
      </c>
      <c r="BK452" s="44"/>
    </row>
    <row r="453" spans="4:63">
      <c r="D453" s="42">
        <f t="shared" si="143"/>
        <v>100</v>
      </c>
      <c r="E453" s="52">
        <f t="shared" si="146"/>
        <v>2.1146673078468081E-4</v>
      </c>
      <c r="F453" s="52">
        <f t="shared" si="146"/>
        <v>4.9378556654510299E-3</v>
      </c>
      <c r="G453" s="52">
        <f t="shared" si="146"/>
        <v>6.4990207987576341E-3</v>
      </c>
      <c r="H453" s="52">
        <f t="shared" si="146"/>
        <v>7.8052053719426077E-3</v>
      </c>
      <c r="I453" s="52">
        <f t="shared" si="146"/>
        <v>9.4304780009258765E-3</v>
      </c>
      <c r="J453" s="52">
        <f t="shared" si="146"/>
        <v>0.54578634999264442</v>
      </c>
      <c r="K453" s="52">
        <f t="shared" si="146"/>
        <v>7.9159302787781036E-2</v>
      </c>
      <c r="L453" s="52">
        <f t="shared" si="146"/>
        <v>4.443069154621314E-3</v>
      </c>
      <c r="M453" s="52">
        <f t="shared" si="146"/>
        <v>6.4387526178672867E-3</v>
      </c>
      <c r="N453" s="52">
        <f t="shared" si="146"/>
        <v>2.1575557866893757E-2</v>
      </c>
      <c r="Q453" s="52">
        <f t="shared" ref="Q453:Z453" si="152">((Q364)/($D364-$D363))/$R$192*100</f>
        <v>1.4758932085071321E-4</v>
      </c>
      <c r="R453" s="52">
        <f t="shared" si="152"/>
        <v>4.5137596996785226E-3</v>
      </c>
      <c r="S453" s="52">
        <f t="shared" si="152"/>
        <v>5.0968941119410999E-3</v>
      </c>
      <c r="T453" s="52">
        <f t="shared" si="152"/>
        <v>5.1293360612145473E-3</v>
      </c>
      <c r="U453" s="52">
        <f t="shared" si="152"/>
        <v>7.4907001607494228E-3</v>
      </c>
      <c r="V453" s="52">
        <f t="shared" si="152"/>
        <v>0.34022290664297833</v>
      </c>
      <c r="W453" s="52">
        <f t="shared" si="152"/>
        <v>7.3062860467615814E-2</v>
      </c>
      <c r="X453" s="52">
        <f t="shared" si="152"/>
        <v>4.0386605563213574E-3</v>
      </c>
      <c r="Y453" s="52">
        <f t="shared" si="152"/>
        <v>5.9678838286117714E-3</v>
      </c>
      <c r="Z453" s="52">
        <f t="shared" si="152"/>
        <v>1.4025292347714125E-2</v>
      </c>
      <c r="AA453" s="96"/>
      <c r="AB453" s="96"/>
      <c r="AC453" s="52">
        <f t="shared" ref="AC453:AL453" si="153">((AC364)/($D364-$D363))/$R$192*100</f>
        <v>2.7534414071864882E-4</v>
      </c>
      <c r="AD453" s="52">
        <f t="shared" si="153"/>
        <v>5.3619516312235372E-3</v>
      </c>
      <c r="AE453" s="52">
        <f t="shared" si="153"/>
        <v>7.9011474855741667E-3</v>
      </c>
      <c r="AF453" s="52">
        <f t="shared" si="153"/>
        <v>1.0481074682670684E-2</v>
      </c>
      <c r="AG453" s="52">
        <f t="shared" si="153"/>
        <v>1.1370255841102352E-2</v>
      </c>
      <c r="AH453" s="52">
        <f t="shared" si="153"/>
        <v>0.75134979334231022</v>
      </c>
      <c r="AI453" s="52">
        <f t="shared" si="153"/>
        <v>8.5255745107946271E-2</v>
      </c>
      <c r="AJ453" s="52">
        <f t="shared" si="153"/>
        <v>4.8474777529212724E-3</v>
      </c>
      <c r="AK453" s="52">
        <f t="shared" si="153"/>
        <v>6.9096214071228167E-3</v>
      </c>
      <c r="AL453" s="52">
        <f t="shared" si="153"/>
        <v>2.9125823386073391E-2</v>
      </c>
      <c r="AO453" s="52">
        <f t="shared" si="149"/>
        <v>6.3877409933967602E-5</v>
      </c>
      <c r="AP453" s="52">
        <f t="shared" si="149"/>
        <v>4.2409596577250731E-4</v>
      </c>
      <c r="AQ453" s="52">
        <f t="shared" si="149"/>
        <v>1.4021266868165343E-3</v>
      </c>
      <c r="AR453" s="52">
        <f t="shared" si="149"/>
        <v>2.6758693107280605E-3</v>
      </c>
      <c r="AS453" s="52">
        <f t="shared" si="149"/>
        <v>1.9397778401764538E-3</v>
      </c>
      <c r="AT453" s="52">
        <f t="shared" si="144"/>
        <v>0.20556344334966609</v>
      </c>
      <c r="AU453" s="52">
        <f t="shared" si="144"/>
        <v>6.0964423201652213E-3</v>
      </c>
      <c r="AV453" s="52">
        <f t="shared" si="144"/>
        <v>4.0440859829995665E-4</v>
      </c>
      <c r="AW453" s="52">
        <f t="shared" si="144"/>
        <v>4.7086878925551526E-4</v>
      </c>
      <c r="AX453" s="52">
        <f t="shared" si="144"/>
        <v>7.550265519179632E-3</v>
      </c>
      <c r="BA453" s="52">
        <f t="shared" si="145"/>
        <v>6.3877409933968008E-5</v>
      </c>
      <c r="BB453" s="52">
        <f t="shared" si="124"/>
        <v>4.2409596577250731E-4</v>
      </c>
      <c r="BC453" s="52">
        <f t="shared" si="125"/>
        <v>1.4021266868165325E-3</v>
      </c>
      <c r="BD453" s="52">
        <f t="shared" si="126"/>
        <v>2.6758693107280761E-3</v>
      </c>
      <c r="BE453" s="52">
        <f t="shared" si="127"/>
        <v>1.9397778401764754E-3</v>
      </c>
      <c r="BF453" s="52">
        <f t="shared" si="128"/>
        <v>0.20556344334966581</v>
      </c>
      <c r="BG453" s="52">
        <f t="shared" si="129"/>
        <v>6.0964423201652351E-3</v>
      </c>
      <c r="BH453" s="52">
        <f t="shared" si="130"/>
        <v>4.0440859829995839E-4</v>
      </c>
      <c r="BI453" s="52">
        <f t="shared" si="131"/>
        <v>4.7086878925553001E-4</v>
      </c>
      <c r="BJ453" s="52">
        <f t="shared" si="132"/>
        <v>7.5502655191796338E-3</v>
      </c>
      <c r="BK453" s="44"/>
    </row>
    <row r="454" spans="4:63">
      <c r="D454" s="42">
        <f t="shared" si="143"/>
        <v>125</v>
      </c>
      <c r="E454" s="52">
        <f t="shared" si="146"/>
        <v>3.702638114596049E-5</v>
      </c>
      <c r="F454" s="52">
        <f t="shared" si="146"/>
        <v>8.6458482255959189E-4</v>
      </c>
      <c r="G454" s="52">
        <f t="shared" si="146"/>
        <v>1.1379341813126333E-3</v>
      </c>
      <c r="H454" s="52">
        <f t="shared" si="146"/>
        <v>1.3666381844163881E-3</v>
      </c>
      <c r="I454" s="52">
        <f t="shared" si="146"/>
        <v>1.6512123280820706E-3</v>
      </c>
      <c r="J454" s="52">
        <f t="shared" si="146"/>
        <v>9.5563464494407363E-2</v>
      </c>
      <c r="K454" s="52">
        <f t="shared" si="146"/>
        <v>1.3860253598251595E-2</v>
      </c>
      <c r="L454" s="52">
        <f t="shared" si="146"/>
        <v>7.7795108179157051E-4</v>
      </c>
      <c r="M454" s="52">
        <f t="shared" si="146"/>
        <v>1.127381634212958E-3</v>
      </c>
      <c r="N454" s="52">
        <f t="shared" si="146"/>
        <v>3.7777329135983712E-3</v>
      </c>
      <c r="Q454" s="52">
        <f t="shared" ref="Q454:Z454" si="154">((Q365)/($D365-$D364))/$R$192*100</f>
        <v>2.5841882676363948E-5</v>
      </c>
      <c r="R454" s="52">
        <f t="shared" si="154"/>
        <v>7.9032851371663778E-4</v>
      </c>
      <c r="S454" s="52">
        <f t="shared" si="154"/>
        <v>8.9243136898678704E-4</v>
      </c>
      <c r="T454" s="52">
        <f t="shared" si="154"/>
        <v>8.9811173286463773E-4</v>
      </c>
      <c r="U454" s="52">
        <f t="shared" si="154"/>
        <v>1.3115704686635652E-3</v>
      </c>
      <c r="V454" s="52">
        <f t="shared" si="154"/>
        <v>5.9570708684082187E-2</v>
      </c>
      <c r="W454" s="52">
        <f t="shared" si="154"/>
        <v>1.2792808160649202E-2</v>
      </c>
      <c r="X454" s="52">
        <f t="shared" si="154"/>
        <v>7.0714189661243978E-4</v>
      </c>
      <c r="Y454" s="52">
        <f t="shared" si="154"/>
        <v>1.0449357232367119E-3</v>
      </c>
      <c r="Z454" s="52">
        <f t="shared" si="154"/>
        <v>2.4557329572506273E-3</v>
      </c>
      <c r="AA454" s="96"/>
      <c r="AB454" s="96"/>
      <c r="AC454" s="52">
        <f t="shared" ref="AC454:AL454" si="155">((AC365)/($D365-$D364))/$R$192*100</f>
        <v>4.8210879615557117E-5</v>
      </c>
      <c r="AD454" s="52">
        <f t="shared" si="155"/>
        <v>9.388411314025459E-4</v>
      </c>
      <c r="AE454" s="52">
        <f t="shared" si="155"/>
        <v>1.3834369936384795E-3</v>
      </c>
      <c r="AF454" s="52">
        <f t="shared" si="155"/>
        <v>1.8351646359681412E-3</v>
      </c>
      <c r="AG454" s="52">
        <f t="shared" si="155"/>
        <v>1.9908541875005787E-3</v>
      </c>
      <c r="AH454" s="52">
        <f t="shared" si="155"/>
        <v>0.13155622030473255</v>
      </c>
      <c r="AI454" s="52">
        <f t="shared" si="155"/>
        <v>1.4927699035853994E-2</v>
      </c>
      <c r="AJ454" s="52">
        <f t="shared" si="155"/>
        <v>8.4876026697070146E-4</v>
      </c>
      <c r="AK454" s="52">
        <f t="shared" si="155"/>
        <v>1.2098275451892073E-3</v>
      </c>
      <c r="AL454" s="52">
        <f t="shared" si="155"/>
        <v>5.0997328699461178E-3</v>
      </c>
      <c r="AO454" s="52">
        <f t="shared" si="149"/>
        <v>1.1184498469596542E-5</v>
      </c>
      <c r="AP454" s="52">
        <f t="shared" si="149"/>
        <v>7.4256308842954115E-5</v>
      </c>
      <c r="AQ454" s="52">
        <f t="shared" si="149"/>
        <v>2.4550281232584622E-4</v>
      </c>
      <c r="AR454" s="52">
        <f t="shared" si="149"/>
        <v>4.6852645155175034E-4</v>
      </c>
      <c r="AS454" s="52">
        <f t="shared" si="149"/>
        <v>3.3964185941850545E-4</v>
      </c>
      <c r="AT454" s="52">
        <f t="shared" si="144"/>
        <v>3.5992755810325176E-2</v>
      </c>
      <c r="AU454" s="52">
        <f t="shared" si="144"/>
        <v>1.0674454376023938E-3</v>
      </c>
      <c r="AV454" s="52">
        <f t="shared" si="144"/>
        <v>7.080918517913073E-5</v>
      </c>
      <c r="AW454" s="52">
        <f t="shared" si="144"/>
        <v>8.2445910976246045E-5</v>
      </c>
      <c r="AX454" s="52">
        <f t="shared" si="144"/>
        <v>1.321999956347744E-3</v>
      </c>
      <c r="BA454" s="52">
        <f t="shared" si="145"/>
        <v>1.1184498469596627E-5</v>
      </c>
      <c r="BB454" s="52">
        <f t="shared" si="124"/>
        <v>7.4256308842954007E-5</v>
      </c>
      <c r="BC454" s="52">
        <f t="shared" si="125"/>
        <v>2.4550281232584622E-4</v>
      </c>
      <c r="BD454" s="52">
        <f t="shared" si="126"/>
        <v>4.6852645155175316E-4</v>
      </c>
      <c r="BE454" s="52">
        <f t="shared" si="127"/>
        <v>3.3964185941850805E-4</v>
      </c>
      <c r="BF454" s="52">
        <f t="shared" si="128"/>
        <v>3.5992755810325183E-2</v>
      </c>
      <c r="BG454" s="52">
        <f t="shared" si="129"/>
        <v>1.067445437602399E-3</v>
      </c>
      <c r="BH454" s="52">
        <f t="shared" si="130"/>
        <v>7.0809185179130946E-5</v>
      </c>
      <c r="BI454" s="52">
        <f t="shared" si="131"/>
        <v>8.2445910976249297E-5</v>
      </c>
      <c r="BJ454" s="52">
        <f t="shared" si="132"/>
        <v>1.3219999563477466E-3</v>
      </c>
      <c r="BK454" s="44"/>
    </row>
    <row r="455" spans="4:63">
      <c r="D455" s="42">
        <f t="shared" si="143"/>
        <v>150</v>
      </c>
      <c r="E455" s="52">
        <f t="shared" si="146"/>
        <v>6.5061546864340584E-6</v>
      </c>
      <c r="F455" s="52">
        <f t="shared" si="146"/>
        <v>1.5192201940938363E-4</v>
      </c>
      <c r="G455" s="52">
        <f t="shared" si="146"/>
        <v>1.9995407537710201E-4</v>
      </c>
      <c r="H455" s="52">
        <f t="shared" si="146"/>
        <v>2.4014119535877113E-4</v>
      </c>
      <c r="I455" s="52">
        <f t="shared" si="146"/>
        <v>2.901456338468254E-4</v>
      </c>
      <c r="J455" s="52">
        <f t="shared" si="146"/>
        <v>1.6792099663242275E-2</v>
      </c>
      <c r="K455" s="52">
        <f t="shared" si="146"/>
        <v>2.4354784646100176E-3</v>
      </c>
      <c r="L455" s="52">
        <f t="shared" si="146"/>
        <v>1.3669902161548048E-4</v>
      </c>
      <c r="M455" s="52">
        <f t="shared" si="146"/>
        <v>1.9809981628827236E-4</v>
      </c>
      <c r="N455" s="52">
        <f t="shared" si="146"/>
        <v>6.6381088130147183E-4</v>
      </c>
      <c r="Q455" s="52">
        <f t="shared" ref="Q455:Z455" si="156">((Q366)/($D366-$D365))/$R$192*100</f>
        <v>4.5408511682067861E-6</v>
      </c>
      <c r="R455" s="52">
        <f t="shared" si="156"/>
        <v>1.3887394350179289E-4</v>
      </c>
      <c r="S455" s="52">
        <f t="shared" si="156"/>
        <v>1.5681512354030319E-4</v>
      </c>
      <c r="T455" s="52">
        <f t="shared" si="156"/>
        <v>1.5781325851652034E-4</v>
      </c>
      <c r="U455" s="52">
        <f t="shared" si="156"/>
        <v>2.3046487631738031E-4</v>
      </c>
      <c r="V455" s="52">
        <f t="shared" si="156"/>
        <v>1.0467570242722012E-2</v>
      </c>
      <c r="W455" s="52">
        <f t="shared" si="156"/>
        <v>2.2479104409084314E-3</v>
      </c>
      <c r="X455" s="52">
        <f t="shared" si="156"/>
        <v>1.2425666301230817E-4</v>
      </c>
      <c r="Y455" s="52">
        <f t="shared" si="156"/>
        <v>1.8361269025883725E-4</v>
      </c>
      <c r="Z455" s="52">
        <f t="shared" si="156"/>
        <v>4.3151336949357366E-4</v>
      </c>
      <c r="AA455" s="96"/>
      <c r="AB455" s="96"/>
      <c r="AC455" s="52">
        <f t="shared" ref="AC455:AL455" si="157">((AC366)/($D366-$D365))/$R$192*100</f>
        <v>8.4714582046613444E-6</v>
      </c>
      <c r="AD455" s="52">
        <f t="shared" si="157"/>
        <v>1.6497009531697446E-4</v>
      </c>
      <c r="AE455" s="52">
        <f t="shared" si="157"/>
        <v>2.4309302721390078E-4</v>
      </c>
      <c r="AF455" s="52">
        <f t="shared" si="157"/>
        <v>3.2246913220102235E-4</v>
      </c>
      <c r="AG455" s="52">
        <f t="shared" si="157"/>
        <v>3.498263913762712E-4</v>
      </c>
      <c r="AH455" s="52">
        <f t="shared" si="157"/>
        <v>2.3116629083762528E-2</v>
      </c>
      <c r="AI455" s="52">
        <f t="shared" si="157"/>
        <v>2.6230464883116038E-3</v>
      </c>
      <c r="AJ455" s="52">
        <f t="shared" si="157"/>
        <v>1.491413802186528E-4</v>
      </c>
      <c r="AK455" s="52">
        <f t="shared" si="157"/>
        <v>2.125869423177079E-4</v>
      </c>
      <c r="AL455" s="52">
        <f t="shared" si="157"/>
        <v>8.9610839310937042E-4</v>
      </c>
      <c r="AO455" s="52">
        <f t="shared" si="149"/>
        <v>1.9653035182272724E-6</v>
      </c>
      <c r="AP455" s="52">
        <f t="shared" si="149"/>
        <v>1.3048075907590747E-5</v>
      </c>
      <c r="AQ455" s="52">
        <f t="shared" si="149"/>
        <v>4.3138951836798825E-5</v>
      </c>
      <c r="AR455" s="52">
        <f t="shared" si="149"/>
        <v>8.2327936842250789E-5</v>
      </c>
      <c r="AS455" s="52">
        <f t="shared" si="149"/>
        <v>5.9680757529445095E-5</v>
      </c>
      <c r="AT455" s="52">
        <f t="shared" si="144"/>
        <v>6.3245294205202633E-3</v>
      </c>
      <c r="AU455" s="52">
        <f t="shared" si="144"/>
        <v>1.875680237015862E-4</v>
      </c>
      <c r="AV455" s="52">
        <f t="shared" si="144"/>
        <v>1.2442358603172317E-5</v>
      </c>
      <c r="AW455" s="52">
        <f t="shared" si="144"/>
        <v>1.448712602943511E-5</v>
      </c>
      <c r="AX455" s="52">
        <f t="shared" si="144"/>
        <v>2.3229751180789816E-4</v>
      </c>
      <c r="BA455" s="52">
        <f t="shared" si="145"/>
        <v>1.9653035182272859E-6</v>
      </c>
      <c r="BB455" s="52">
        <f t="shared" si="124"/>
        <v>1.3048075907590829E-5</v>
      </c>
      <c r="BC455" s="52">
        <f t="shared" si="125"/>
        <v>4.3138951836798771E-5</v>
      </c>
      <c r="BD455" s="52">
        <f t="shared" si="126"/>
        <v>8.2327936842251223E-5</v>
      </c>
      <c r="BE455" s="52">
        <f t="shared" si="127"/>
        <v>5.9680757529445799E-5</v>
      </c>
      <c r="BF455" s="52">
        <f t="shared" si="128"/>
        <v>6.3245294205202529E-3</v>
      </c>
      <c r="BG455" s="52">
        <f t="shared" si="129"/>
        <v>1.875680237015862E-4</v>
      </c>
      <c r="BH455" s="52">
        <f t="shared" si="130"/>
        <v>1.2442358603172317E-5</v>
      </c>
      <c r="BI455" s="52">
        <f t="shared" si="131"/>
        <v>1.4487126029435544E-5</v>
      </c>
      <c r="BJ455" s="52">
        <f t="shared" si="132"/>
        <v>2.322975118078986E-4</v>
      </c>
      <c r="BK455" s="44"/>
    </row>
    <row r="456" spans="4:63">
      <c r="D456" s="42">
        <f t="shared" si="143"/>
        <v>175</v>
      </c>
      <c r="E456" s="52">
        <f t="shared" si="146"/>
        <v>1.1414647245875407E-6</v>
      </c>
      <c r="F456" s="52">
        <f t="shared" si="146"/>
        <v>2.6653781596293556E-5</v>
      </c>
      <c r="G456" s="52">
        <f t="shared" si="146"/>
        <v>3.5080709663479555E-5</v>
      </c>
      <c r="H456" s="52">
        <f t="shared" si="146"/>
        <v>4.2131292081615147E-5</v>
      </c>
      <c r="I456" s="52">
        <f t="shared" si="146"/>
        <v>5.0904262500829917E-5</v>
      </c>
      <c r="J456" s="52">
        <f t="shared" si="146"/>
        <v>2.9460703504814601E-3</v>
      </c>
      <c r="K456" s="52">
        <f t="shared" si="146"/>
        <v>4.2728968013034594E-4</v>
      </c>
      <c r="L456" s="52">
        <f t="shared" si="146"/>
        <v>2.3983000494140221E-5</v>
      </c>
      <c r="M456" s="52">
        <f t="shared" si="146"/>
        <v>3.4755391339192221E-5</v>
      </c>
      <c r="N456" s="52">
        <f t="shared" si="146"/>
        <v>1.1646152625035301E-4</v>
      </c>
      <c r="Q456" s="52">
        <f t="shared" ref="Q456:Z456" si="158">((Q367)/($D367-$D366))/$R$192*100</f>
        <v>7.9666433983158683E-7</v>
      </c>
      <c r="R456" s="52">
        <f t="shared" si="158"/>
        <v>2.4364577129127927E-5</v>
      </c>
      <c r="S456" s="52">
        <f t="shared" si="158"/>
        <v>2.7512246546538905E-5</v>
      </c>
      <c r="T456" s="52">
        <f t="shared" si="158"/>
        <v>2.7687363173892477E-5</v>
      </c>
      <c r="U456" s="52">
        <f t="shared" si="158"/>
        <v>4.0433641567305579E-5</v>
      </c>
      <c r="V456" s="52">
        <f t="shared" si="158"/>
        <v>1.8364706589474229E-3</v>
      </c>
      <c r="W456" s="52">
        <f t="shared" si="158"/>
        <v>3.9438202686437263E-4</v>
      </c>
      <c r="X456" s="52">
        <f t="shared" si="158"/>
        <v>2.180006539334972E-5</v>
      </c>
      <c r="Y456" s="52">
        <f t="shared" si="158"/>
        <v>3.221371440093338E-5</v>
      </c>
      <c r="Z456" s="52">
        <f t="shared" si="158"/>
        <v>7.5706360085758774E-5</v>
      </c>
      <c r="AA456" s="96"/>
      <c r="AB456" s="96"/>
      <c r="AC456" s="52">
        <f t="shared" ref="AC456:AL456" si="159">((AC367)/($D367-$D366))/$R$192*100</f>
        <v>1.4862651093434977E-6</v>
      </c>
      <c r="AD456" s="52">
        <f t="shared" si="159"/>
        <v>2.8942986063459179E-5</v>
      </c>
      <c r="AE456" s="52">
        <f t="shared" si="159"/>
        <v>4.2649172780420211E-5</v>
      </c>
      <c r="AF456" s="52">
        <f t="shared" si="159"/>
        <v>5.6575220989337899E-5</v>
      </c>
      <c r="AG456" s="52">
        <f t="shared" si="159"/>
        <v>6.1374883434354343E-5</v>
      </c>
      <c r="AH456" s="52">
        <f t="shared" si="159"/>
        <v>4.0556700420154952E-3</v>
      </c>
      <c r="AI456" s="52">
        <f t="shared" si="159"/>
        <v>4.6019733339631942E-4</v>
      </c>
      <c r="AJ456" s="52">
        <f t="shared" si="159"/>
        <v>2.6165935594930716E-5</v>
      </c>
      <c r="AK456" s="52">
        <f t="shared" si="159"/>
        <v>3.7297068277451156E-5</v>
      </c>
      <c r="AL456" s="52">
        <f t="shared" si="159"/>
        <v>1.5721669241494727E-4</v>
      </c>
      <c r="AO456" s="52">
        <f t="shared" si="149"/>
        <v>3.4480038475595391E-7</v>
      </c>
      <c r="AP456" s="52">
        <f t="shared" si="149"/>
        <v>2.2892044671656291E-6</v>
      </c>
      <c r="AQ456" s="52">
        <f t="shared" si="149"/>
        <v>7.5684631169406496E-6</v>
      </c>
      <c r="AR456" s="52">
        <f t="shared" si="149"/>
        <v>1.4443928907722671E-5</v>
      </c>
      <c r="AS456" s="52">
        <f t="shared" si="149"/>
        <v>1.0470620933524338E-5</v>
      </c>
      <c r="AT456" s="52">
        <f t="shared" si="144"/>
        <v>1.1095996915340372E-3</v>
      </c>
      <c r="AU456" s="52">
        <f t="shared" si="144"/>
        <v>3.2907653265973314E-5</v>
      </c>
      <c r="AV456" s="52">
        <f t="shared" si="144"/>
        <v>2.1829351007905017E-6</v>
      </c>
      <c r="AW456" s="52">
        <f t="shared" si="144"/>
        <v>2.5416769382588403E-6</v>
      </c>
      <c r="AX456" s="52">
        <f t="shared" si="144"/>
        <v>4.0755166164594235E-5</v>
      </c>
      <c r="BA456" s="52">
        <f t="shared" si="145"/>
        <v>3.4480038475595698E-7</v>
      </c>
      <c r="BB456" s="52">
        <f t="shared" si="124"/>
        <v>2.2892044671656223E-6</v>
      </c>
      <c r="BC456" s="52">
        <f t="shared" si="125"/>
        <v>7.5684631169406564E-6</v>
      </c>
      <c r="BD456" s="52">
        <f t="shared" si="126"/>
        <v>1.4443928907722752E-5</v>
      </c>
      <c r="BE456" s="52">
        <f t="shared" si="127"/>
        <v>1.0470620933524426E-5</v>
      </c>
      <c r="BF456" s="52">
        <f t="shared" si="128"/>
        <v>1.1095996915340351E-3</v>
      </c>
      <c r="BG456" s="52">
        <f t="shared" si="129"/>
        <v>3.2907653265973477E-5</v>
      </c>
      <c r="BH456" s="52">
        <f t="shared" si="130"/>
        <v>2.1829351007904949E-6</v>
      </c>
      <c r="BI456" s="52">
        <f t="shared" si="131"/>
        <v>2.5416769382589352E-6</v>
      </c>
      <c r="BJ456" s="52">
        <f t="shared" si="132"/>
        <v>4.0755166164594263E-5</v>
      </c>
      <c r="BK456" s="44"/>
    </row>
    <row r="457" spans="4:63">
      <c r="D457" s="42">
        <f t="shared" si="143"/>
        <v>200</v>
      </c>
      <c r="E457" s="52">
        <f t="shared" si="146"/>
        <v>1.9886107426258442E-7</v>
      </c>
      <c r="F457" s="52">
        <f t="shared" si="146"/>
        <v>4.6435071774245979E-6</v>
      </c>
      <c r="G457" s="52">
        <f t="shared" si="146"/>
        <v>6.1116103365298135E-6</v>
      </c>
      <c r="H457" s="52">
        <f t="shared" si="146"/>
        <v>7.3399324770619848E-6</v>
      </c>
      <c r="I457" s="52">
        <f t="shared" si="146"/>
        <v>8.8683216462229707E-6</v>
      </c>
      <c r="J457" s="52">
        <f t="shared" si="146"/>
        <v>5.1325170382430087E-4</v>
      </c>
      <c r="K457" s="52">
        <f t="shared" si="146"/>
        <v>7.4440570069075399E-5</v>
      </c>
      <c r="L457" s="52">
        <f t="shared" si="146"/>
        <v>4.1782151822765803E-6</v>
      </c>
      <c r="M457" s="52">
        <f t="shared" si="146"/>
        <v>6.0549347774419433E-6</v>
      </c>
      <c r="N457" s="52">
        <f t="shared" si="146"/>
        <v>2.0289426139536586E-5</v>
      </c>
      <c r="Q457" s="52">
        <f t="shared" ref="Q457:Z457" si="160">((Q368)/($D368-$D367))/$R$192*100</f>
        <v>1.3879143440271253E-7</v>
      </c>
      <c r="R457" s="52">
        <f t="shared" si="160"/>
        <v>4.244691822257351E-6</v>
      </c>
      <c r="S457" s="52">
        <f t="shared" si="160"/>
        <v>4.7930652483358596E-6</v>
      </c>
      <c r="T457" s="52">
        <f t="shared" si="160"/>
        <v>4.8235733138823906E-6</v>
      </c>
      <c r="U457" s="52">
        <f t="shared" si="160"/>
        <v>7.0441751069689103E-6</v>
      </c>
      <c r="V457" s="52">
        <f t="shared" si="160"/>
        <v>3.1994201855161476E-4</v>
      </c>
      <c r="W457" s="52">
        <f t="shared" si="160"/>
        <v>6.8707540270632206E-5</v>
      </c>
      <c r="X457" s="52">
        <f t="shared" si="160"/>
        <v>3.797913618997381E-6</v>
      </c>
      <c r="Y457" s="52">
        <f t="shared" si="160"/>
        <v>5.6121347543810239E-6</v>
      </c>
      <c r="Z457" s="52">
        <f t="shared" si="160"/>
        <v>1.3189236400278644E-5</v>
      </c>
      <c r="AA457" s="96"/>
      <c r="AB457" s="96"/>
      <c r="AC457" s="52">
        <f t="shared" ref="AC457:AL457" si="161">((AC368)/($D368-$D367))/$R$192*100</f>
        <v>2.5893071412245688E-7</v>
      </c>
      <c r="AD457" s="52">
        <f t="shared" si="161"/>
        <v>5.0423225325918448E-6</v>
      </c>
      <c r="AE457" s="52">
        <f t="shared" si="161"/>
        <v>7.4301554247237707E-6</v>
      </c>
      <c r="AF457" s="52">
        <f t="shared" si="161"/>
        <v>9.8562916402415909E-6</v>
      </c>
      <c r="AG457" s="52">
        <f t="shared" si="161"/>
        <v>1.0692468185477051E-5</v>
      </c>
      <c r="AH457" s="52">
        <f t="shared" si="161"/>
        <v>7.0656138909698692E-4</v>
      </c>
      <c r="AI457" s="52">
        <f t="shared" si="161"/>
        <v>8.0173599867518607E-5</v>
      </c>
      <c r="AJ457" s="52">
        <f t="shared" si="161"/>
        <v>4.558516745555777E-6</v>
      </c>
      <c r="AK457" s="52">
        <f t="shared" si="161"/>
        <v>6.4977348005028772E-6</v>
      </c>
      <c r="AL457" s="52">
        <f t="shared" si="161"/>
        <v>2.7389615878794532E-5</v>
      </c>
      <c r="AO457" s="52">
        <f t="shared" si="149"/>
        <v>6.0069639859871897E-8</v>
      </c>
      <c r="AP457" s="52">
        <f t="shared" si="149"/>
        <v>3.9881535516724687E-7</v>
      </c>
      <c r="AQ457" s="52">
        <f t="shared" si="149"/>
        <v>1.3185450881939538E-6</v>
      </c>
      <c r="AR457" s="52">
        <f t="shared" si="149"/>
        <v>2.5163591631795942E-6</v>
      </c>
      <c r="AS457" s="52">
        <f t="shared" si="149"/>
        <v>1.8241465392540603E-6</v>
      </c>
      <c r="AT457" s="52">
        <f t="shared" si="144"/>
        <v>1.9330968527268611E-4</v>
      </c>
      <c r="AU457" s="52">
        <f t="shared" si="144"/>
        <v>5.7330297984431938E-6</v>
      </c>
      <c r="AV457" s="52">
        <f t="shared" si="144"/>
        <v>3.8030156327919925E-7</v>
      </c>
      <c r="AW457" s="52">
        <f t="shared" si="144"/>
        <v>4.4280002306091946E-7</v>
      </c>
      <c r="AX457" s="52">
        <f t="shared" si="144"/>
        <v>7.1001897392579422E-6</v>
      </c>
      <c r="BA457" s="52">
        <f t="shared" si="145"/>
        <v>6.0069639859872453E-8</v>
      </c>
      <c r="BB457" s="52">
        <f t="shared" si="124"/>
        <v>3.9881535516724687E-7</v>
      </c>
      <c r="BC457" s="52">
        <f t="shared" si="125"/>
        <v>1.3185450881939572E-6</v>
      </c>
      <c r="BD457" s="52">
        <f t="shared" si="126"/>
        <v>2.5163591631796061E-6</v>
      </c>
      <c r="BE457" s="52">
        <f t="shared" si="127"/>
        <v>1.8241465392540806E-6</v>
      </c>
      <c r="BF457" s="52">
        <f t="shared" si="128"/>
        <v>1.9330968527268605E-4</v>
      </c>
      <c r="BG457" s="52">
        <f t="shared" si="129"/>
        <v>5.7330297984432073E-6</v>
      </c>
      <c r="BH457" s="52">
        <f t="shared" si="130"/>
        <v>3.8030156327919671E-7</v>
      </c>
      <c r="BI457" s="52">
        <f t="shared" si="131"/>
        <v>4.4280002306093385E-7</v>
      </c>
      <c r="BJ457" s="52">
        <f t="shared" si="132"/>
        <v>7.1001897392579456E-6</v>
      </c>
      <c r="BK457" s="44"/>
    </row>
    <row r="458" spans="4:63">
      <c r="D458" s="42">
        <f t="shared" si="143"/>
        <v>225</v>
      </c>
      <c r="E458" s="52">
        <f t="shared" si="146"/>
        <v>3.4958205827275325E-8</v>
      </c>
      <c r="F458" s="52">
        <f t="shared" si="146"/>
        <v>8.1629187748676187E-7</v>
      </c>
      <c r="G458" s="52">
        <f t="shared" si="146"/>
        <v>1.0743728146535059E-6</v>
      </c>
      <c r="H458" s="52">
        <f t="shared" si="146"/>
        <v>1.2903021430560236E-6</v>
      </c>
      <c r="I458" s="52">
        <f t="shared" si="146"/>
        <v>1.5589808845233318E-6</v>
      </c>
      <c r="J458" s="52">
        <f t="shared" si="146"/>
        <v>9.0225594777778513E-5</v>
      </c>
      <c r="K458" s="52">
        <f t="shared" si="146"/>
        <v>1.3086064128056818E-5</v>
      </c>
      <c r="L458" s="52">
        <f t="shared" si="146"/>
        <v>7.3449722060640094E-7</v>
      </c>
      <c r="M458" s="52">
        <f t="shared" si="146"/>
        <v>1.0644096991100709E-6</v>
      </c>
      <c r="N458" s="52">
        <f t="shared" si="146"/>
        <v>3.5667208262520732E-6</v>
      </c>
      <c r="Q458" s="52">
        <f t="shared" ref="Q458:Z458" si="162">((Q369)/($D369-$D368))/$R$192*100</f>
        <v>2.4398437697797787E-8</v>
      </c>
      <c r="R458" s="52">
        <f t="shared" si="162"/>
        <v>7.4618328874100697E-7</v>
      </c>
      <c r="S458" s="52">
        <f t="shared" si="162"/>
        <v>8.4258300482494811E-7</v>
      </c>
      <c r="T458" s="52">
        <f t="shared" si="162"/>
        <v>8.4794608173038311E-7</v>
      </c>
      <c r="U458" s="52">
        <f t="shared" si="162"/>
        <v>1.238310333914959E-6</v>
      </c>
      <c r="V458" s="52">
        <f t="shared" si="162"/>
        <v>5.6243279278239657E-5</v>
      </c>
      <c r="W458" s="52">
        <f t="shared" si="162"/>
        <v>1.2078242781163951E-5</v>
      </c>
      <c r="X458" s="52">
        <f t="shared" si="162"/>
        <v>6.6764321021322595E-7</v>
      </c>
      <c r="Y458" s="52">
        <f t="shared" si="162"/>
        <v>9.8656895323314723E-7</v>
      </c>
      <c r="Z458" s="52">
        <f t="shared" si="162"/>
        <v>2.3185635625035093E-6</v>
      </c>
      <c r="AA458" s="96"/>
      <c r="AB458" s="96"/>
      <c r="AC458" s="52">
        <f t="shared" ref="AC458:AL458" si="163">((AC369)/($D369-$D368))/$R$192*100</f>
        <v>4.5517973956752949E-8</v>
      </c>
      <c r="AD458" s="52">
        <f t="shared" si="163"/>
        <v>8.8640046623251678E-7</v>
      </c>
      <c r="AE458" s="52">
        <f t="shared" si="163"/>
        <v>1.3061626244820634E-6</v>
      </c>
      <c r="AF458" s="52">
        <f t="shared" si="163"/>
        <v>1.7326582043816662E-6</v>
      </c>
      <c r="AG458" s="52">
        <f t="shared" si="163"/>
        <v>1.8796514351317076E-6</v>
      </c>
      <c r="AH458" s="52">
        <f t="shared" si="163"/>
        <v>1.242079102773174E-4</v>
      </c>
      <c r="AI458" s="52">
        <f t="shared" si="163"/>
        <v>1.4093885474949686E-5</v>
      </c>
      <c r="AJ458" s="52">
        <f t="shared" si="163"/>
        <v>8.0135123099957614E-7</v>
      </c>
      <c r="AK458" s="52">
        <f t="shared" si="163"/>
        <v>1.1422504449869974E-6</v>
      </c>
      <c r="AL458" s="52">
        <f t="shared" si="163"/>
        <v>4.8148780900006389E-6</v>
      </c>
      <c r="AO458" s="52">
        <f t="shared" si="149"/>
        <v>1.0559768129477538E-8</v>
      </c>
      <c r="AP458" s="52">
        <f t="shared" si="149"/>
        <v>7.0108588745754909E-8</v>
      </c>
      <c r="AQ458" s="52">
        <f t="shared" si="149"/>
        <v>2.3178980982855782E-7</v>
      </c>
      <c r="AR458" s="52">
        <f t="shared" si="149"/>
        <v>4.423560613256405E-7</v>
      </c>
      <c r="AS458" s="52">
        <f t="shared" si="149"/>
        <v>3.2067055060837279E-7</v>
      </c>
      <c r="AT458" s="52">
        <f t="shared" si="144"/>
        <v>3.3982315499538856E-5</v>
      </c>
      <c r="AU458" s="52">
        <f t="shared" si="144"/>
        <v>1.0078213468928668E-6</v>
      </c>
      <c r="AV458" s="52">
        <f t="shared" si="144"/>
        <v>6.6854010393174993E-8</v>
      </c>
      <c r="AW458" s="52">
        <f t="shared" si="144"/>
        <v>7.7840745876923698E-8</v>
      </c>
      <c r="AX458" s="52">
        <f t="shared" si="144"/>
        <v>1.2481572637485639E-6</v>
      </c>
      <c r="BA458" s="52">
        <f t="shared" si="145"/>
        <v>1.0559768129477624E-8</v>
      </c>
      <c r="BB458" s="52">
        <f t="shared" si="124"/>
        <v>7.0108588745754909E-8</v>
      </c>
      <c r="BC458" s="52">
        <f t="shared" si="125"/>
        <v>2.317898098285575E-7</v>
      </c>
      <c r="BD458" s="52">
        <f t="shared" si="126"/>
        <v>4.4235606132564261E-7</v>
      </c>
      <c r="BE458" s="52">
        <f t="shared" si="127"/>
        <v>3.2067055060837576E-7</v>
      </c>
      <c r="BF458" s="52">
        <f t="shared" si="128"/>
        <v>3.3982315499538889E-5</v>
      </c>
      <c r="BG458" s="52">
        <f t="shared" si="129"/>
        <v>1.0078213468928685E-6</v>
      </c>
      <c r="BH458" s="52">
        <f t="shared" si="130"/>
        <v>6.6854010393175205E-8</v>
      </c>
      <c r="BI458" s="52">
        <f t="shared" si="131"/>
        <v>7.7840745876926451E-8</v>
      </c>
      <c r="BJ458" s="52">
        <f t="shared" si="132"/>
        <v>1.2481572637485656E-6</v>
      </c>
      <c r="BK458" s="44"/>
    </row>
    <row r="459" spans="4:63">
      <c r="D459" s="42">
        <f t="shared" si="143"/>
        <v>250</v>
      </c>
      <c r="E459" s="52">
        <f t="shared" si="146"/>
        <v>6.1051585902440168E-9</v>
      </c>
      <c r="F459" s="52">
        <f t="shared" si="146"/>
        <v>1.4255855671220947E-7</v>
      </c>
      <c r="G459" s="52">
        <f t="shared" si="146"/>
        <v>1.8763023625740029E-7</v>
      </c>
      <c r="H459" s="52">
        <f t="shared" si="146"/>
        <v>2.2534048948652022E-7</v>
      </c>
      <c r="I459" s="52">
        <f t="shared" si="146"/>
        <v>2.7226298701370337E-7</v>
      </c>
      <c r="J459" s="52">
        <f t="shared" si="146"/>
        <v>1.5757146340377941E-5</v>
      </c>
      <c r="K459" s="52">
        <f t="shared" si="146"/>
        <v>2.2853717727571677E-6</v>
      </c>
      <c r="L459" s="52">
        <f t="shared" si="146"/>
        <v>1.2827380323954767E-7</v>
      </c>
      <c r="M459" s="52">
        <f t="shared" si="146"/>
        <v>1.8589026136434847E-7</v>
      </c>
      <c r="N459" s="52">
        <f t="shared" si="146"/>
        <v>6.2289799422158406E-7</v>
      </c>
      <c r="Q459" s="52">
        <f t="shared" ref="Q459:Z459" si="164">((Q370)/($D370-$D369))/$R$192*100</f>
        <v>4.2609833077595734E-9</v>
      </c>
      <c r="R459" s="52">
        <f t="shared" si="164"/>
        <v>1.3031467740828153E-7</v>
      </c>
      <c r="S459" s="52">
        <f t="shared" si="164"/>
        <v>1.4715008245323282E-7</v>
      </c>
      <c r="T459" s="52">
        <f t="shared" si="164"/>
        <v>1.4808669902907005E-7</v>
      </c>
      <c r="U459" s="52">
        <f t="shared" si="164"/>
        <v>2.1626055438435206E-7</v>
      </c>
      <c r="V459" s="52">
        <f t="shared" si="164"/>
        <v>9.8224188428208305E-6</v>
      </c>
      <c r="W459" s="52">
        <f t="shared" si="164"/>
        <v>2.1093641943415267E-6</v>
      </c>
      <c r="X459" s="52">
        <f t="shared" si="164"/>
        <v>1.165983088546012E-7</v>
      </c>
      <c r="Y459" s="52">
        <f t="shared" si="164"/>
        <v>1.7229602541558259E-7</v>
      </c>
      <c r="Z459" s="52">
        <f t="shared" si="164"/>
        <v>4.0491775580773111E-7</v>
      </c>
      <c r="AA459" s="96"/>
      <c r="AB459" s="96"/>
      <c r="AC459" s="52">
        <f t="shared" ref="AC459:AL459" si="165">((AC370)/($D370-$D369))/$R$192*100</f>
        <v>7.9493338727284767E-9</v>
      </c>
      <c r="AD459" s="52">
        <f t="shared" si="165"/>
        <v>1.5480243601613736E-7</v>
      </c>
      <c r="AE459" s="52">
        <f t="shared" si="165"/>
        <v>2.2811039006156763E-7</v>
      </c>
      <c r="AF459" s="52">
        <f t="shared" si="165"/>
        <v>3.0259427994397091E-7</v>
      </c>
      <c r="AG459" s="52">
        <f t="shared" si="165"/>
        <v>3.2826541964305536E-7</v>
      </c>
      <c r="AH459" s="52">
        <f t="shared" si="165"/>
        <v>2.1691873837935055E-5</v>
      </c>
      <c r="AI459" s="52">
        <f t="shared" si="165"/>
        <v>2.4613793511728087E-6</v>
      </c>
      <c r="AJ459" s="52">
        <f t="shared" si="165"/>
        <v>1.3994929762449412E-7</v>
      </c>
      <c r="AK459" s="52">
        <f t="shared" si="165"/>
        <v>1.9948449731311475E-7</v>
      </c>
      <c r="AL459" s="52">
        <f t="shared" si="165"/>
        <v>8.408782326354368E-7</v>
      </c>
      <c r="AO459" s="52">
        <f t="shared" si="149"/>
        <v>1.8441752824844434E-9</v>
      </c>
      <c r="AP459" s="52">
        <f t="shared" si="149"/>
        <v>1.224387930392794E-8</v>
      </c>
      <c r="AQ459" s="52">
        <f t="shared" si="149"/>
        <v>4.048015380416747E-8</v>
      </c>
      <c r="AR459" s="52">
        <f t="shared" si="149"/>
        <v>7.7253790457450166E-8</v>
      </c>
      <c r="AS459" s="52">
        <f t="shared" si="149"/>
        <v>5.6002432629351309E-8</v>
      </c>
      <c r="AT459" s="52">
        <f t="shared" si="144"/>
        <v>5.9347274975571107E-6</v>
      </c>
      <c r="AU459" s="52">
        <f t="shared" si="144"/>
        <v>1.7600757841564103E-7</v>
      </c>
      <c r="AV459" s="52">
        <f t="shared" si="144"/>
        <v>1.1675494384946467E-8</v>
      </c>
      <c r="AW459" s="52">
        <f t="shared" si="144"/>
        <v>1.359423594876588E-8</v>
      </c>
      <c r="AX459" s="52">
        <f t="shared" si="144"/>
        <v>2.1798023841385295E-7</v>
      </c>
      <c r="BA459" s="52">
        <f t="shared" si="145"/>
        <v>1.8441752824844599E-9</v>
      </c>
      <c r="BB459" s="52">
        <f t="shared" si="124"/>
        <v>1.2243879303927887E-8</v>
      </c>
      <c r="BC459" s="52">
        <f t="shared" si="125"/>
        <v>4.0480153804167338E-8</v>
      </c>
      <c r="BD459" s="52">
        <f t="shared" si="126"/>
        <v>7.7253790457450695E-8</v>
      </c>
      <c r="BE459" s="52">
        <f t="shared" si="127"/>
        <v>5.6002432629351998E-8</v>
      </c>
      <c r="BF459" s="52">
        <f t="shared" si="128"/>
        <v>5.9347274975571141E-6</v>
      </c>
      <c r="BG459" s="52">
        <f t="shared" si="129"/>
        <v>1.7600757841564103E-7</v>
      </c>
      <c r="BH459" s="52">
        <f t="shared" si="130"/>
        <v>1.1675494384946453E-8</v>
      </c>
      <c r="BI459" s="52">
        <f t="shared" si="131"/>
        <v>1.3594235948766277E-8</v>
      </c>
      <c r="BJ459" s="52">
        <f t="shared" si="132"/>
        <v>2.1798023841385274E-7</v>
      </c>
      <c r="BK459" s="44"/>
    </row>
    <row r="460" spans="4:63">
      <c r="D460" s="42">
        <f t="shared" si="143"/>
        <v>300</v>
      </c>
      <c r="E460" s="52">
        <f t="shared" si="146"/>
        <v>9.4904676220255862E-10</v>
      </c>
      <c r="F460" s="52">
        <f t="shared" si="146"/>
        <v>2.2160724356643557E-8</v>
      </c>
      <c r="G460" s="52">
        <f t="shared" si="146"/>
        <v>2.916711590358041E-8</v>
      </c>
      <c r="H460" s="52">
        <f t="shared" si="146"/>
        <v>3.5029173899276888E-8</v>
      </c>
      <c r="I460" s="52">
        <f t="shared" si="146"/>
        <v>4.2323275058875248E-8</v>
      </c>
      <c r="J460" s="52">
        <f t="shared" si="146"/>
        <v>2.449448035598021E-6</v>
      </c>
      <c r="K460" s="52">
        <f t="shared" si="146"/>
        <v>3.552609894246208E-7</v>
      </c>
      <c r="L460" s="52">
        <f t="shared" si="146"/>
        <v>1.994015975841097E-8</v>
      </c>
      <c r="M460" s="52">
        <f t="shared" si="146"/>
        <v>2.8896636846541113E-8</v>
      </c>
      <c r="N460" s="52">
        <f t="shared" si="146"/>
        <v>9.6829478851397748E-8</v>
      </c>
      <c r="Q460" s="52">
        <f t="shared" ref="Q460:Z460" si="166">((Q371)/($D371-$D370))/$R$192*100</f>
        <v>6.6236975702653171E-10</v>
      </c>
      <c r="R460" s="52">
        <f t="shared" si="166"/>
        <v>2.0257413600922915E-8</v>
      </c>
      <c r="S460" s="52">
        <f t="shared" si="166"/>
        <v>2.2874476927305905E-8</v>
      </c>
      <c r="T460" s="52">
        <f t="shared" si="166"/>
        <v>2.3020073952441989E-8</v>
      </c>
      <c r="U460" s="52">
        <f t="shared" si="166"/>
        <v>3.3617698196828725E-8</v>
      </c>
      <c r="V460" s="52">
        <f t="shared" si="166"/>
        <v>1.5268947828272429E-6</v>
      </c>
      <c r="W460" s="52">
        <f t="shared" si="166"/>
        <v>3.2790061541477856E-7</v>
      </c>
      <c r="X460" s="52">
        <f t="shared" si="166"/>
        <v>1.8125204425251525E-8</v>
      </c>
      <c r="Y460" s="52">
        <f t="shared" si="166"/>
        <v>2.6783413181489989E-8</v>
      </c>
      <c r="Z460" s="52">
        <f t="shared" si="166"/>
        <v>6.2944455811801294E-8</v>
      </c>
      <c r="AA460" s="96"/>
      <c r="AB460" s="96"/>
      <c r="AC460" s="52">
        <f t="shared" ref="AC460:AL460" si="167">((AC371)/($D371-$D370))/$R$192*100</f>
        <v>1.2357237673785883E-9</v>
      </c>
      <c r="AD460" s="52">
        <f t="shared" si="167"/>
        <v>2.4064035112364205E-8</v>
      </c>
      <c r="AE460" s="52">
        <f t="shared" si="167"/>
        <v>3.5459754879854934E-8</v>
      </c>
      <c r="AF460" s="52">
        <f t="shared" si="167"/>
        <v>4.7038273846111844E-8</v>
      </c>
      <c r="AG460" s="52">
        <f t="shared" si="167"/>
        <v>5.1028851920921843E-8</v>
      </c>
      <c r="AH460" s="52">
        <f t="shared" si="167"/>
        <v>3.372001288368797E-6</v>
      </c>
      <c r="AI460" s="52">
        <f t="shared" si="167"/>
        <v>3.8262136343446293E-7</v>
      </c>
      <c r="AJ460" s="52">
        <f t="shared" si="167"/>
        <v>2.1755115091570428E-8</v>
      </c>
      <c r="AK460" s="52">
        <f t="shared" si="167"/>
        <v>3.1009860511592329E-8</v>
      </c>
      <c r="AL460" s="52">
        <f t="shared" si="167"/>
        <v>1.3071450189099423E-7</v>
      </c>
      <c r="AO460" s="52">
        <f t="shared" si="149"/>
        <v>2.8667700517602691E-10</v>
      </c>
      <c r="AP460" s="52">
        <f t="shared" si="149"/>
        <v>1.9033107557206417E-9</v>
      </c>
      <c r="AQ460" s="52">
        <f t="shared" si="149"/>
        <v>6.2926389762745042E-9</v>
      </c>
      <c r="AR460" s="52">
        <f t="shared" si="149"/>
        <v>1.2009099946834899E-8</v>
      </c>
      <c r="AS460" s="52">
        <f t="shared" si="149"/>
        <v>8.7055768620465227E-9</v>
      </c>
      <c r="AT460" s="52">
        <f t="shared" si="144"/>
        <v>9.2255325277077807E-7</v>
      </c>
      <c r="AU460" s="52">
        <f t="shared" si="144"/>
        <v>2.736037400984224E-8</v>
      </c>
      <c r="AV460" s="52">
        <f t="shared" si="144"/>
        <v>1.8149553331594447E-9</v>
      </c>
      <c r="AW460" s="52">
        <f t="shared" si="144"/>
        <v>2.1132236650511234E-9</v>
      </c>
      <c r="AX460" s="52">
        <f t="shared" si="144"/>
        <v>3.3885023039596454E-8</v>
      </c>
      <c r="BA460" s="52">
        <f t="shared" si="145"/>
        <v>2.866770051760297E-10</v>
      </c>
      <c r="BB460" s="52">
        <f t="shared" si="124"/>
        <v>1.9033107557206483E-9</v>
      </c>
      <c r="BC460" s="52">
        <f t="shared" si="125"/>
        <v>6.292638976274524E-9</v>
      </c>
      <c r="BD460" s="52">
        <f t="shared" si="126"/>
        <v>1.2009099946834955E-8</v>
      </c>
      <c r="BE460" s="52">
        <f t="shared" si="127"/>
        <v>8.7055768620465955E-9</v>
      </c>
      <c r="BF460" s="52">
        <f t="shared" si="128"/>
        <v>9.2255325277077595E-7</v>
      </c>
      <c r="BG460" s="52">
        <f t="shared" si="129"/>
        <v>2.7360374009842134E-8</v>
      </c>
      <c r="BH460" s="52">
        <f t="shared" si="130"/>
        <v>1.8149553331594579E-9</v>
      </c>
      <c r="BI460" s="52">
        <f t="shared" si="131"/>
        <v>2.1132236650512161E-9</v>
      </c>
      <c r="BJ460" s="52">
        <f t="shared" si="132"/>
        <v>3.388502303959648E-8</v>
      </c>
      <c r="BK460" s="44"/>
    </row>
    <row r="461" spans="4:63">
      <c r="D461" s="42">
        <f t="shared" si="143"/>
        <v>365</v>
      </c>
      <c r="E461" s="52">
        <f t="shared" si="146"/>
        <v>2.8765000185202014E-11</v>
      </c>
      <c r="F461" s="52">
        <f t="shared" si="146"/>
        <v>6.7167737735457167E-10</v>
      </c>
      <c r="G461" s="52">
        <f t="shared" si="146"/>
        <v>8.8403662262242602E-10</v>
      </c>
      <c r="H461" s="52">
        <f t="shared" si="146"/>
        <v>1.061711850069105E-9</v>
      </c>
      <c r="I461" s="52">
        <f t="shared" si="146"/>
        <v>1.2827913896270808E-9</v>
      </c>
      <c r="J461" s="52">
        <f t="shared" si="146"/>
        <v>7.4241202861383883E-8</v>
      </c>
      <c r="K461" s="52">
        <f t="shared" si="146"/>
        <v>1.0767733302074281E-8</v>
      </c>
      <c r="L461" s="52">
        <f t="shared" si="146"/>
        <v>6.0437348504564834E-10</v>
      </c>
      <c r="M461" s="52">
        <f t="shared" si="146"/>
        <v>8.758385754495219E-10</v>
      </c>
      <c r="N461" s="52">
        <f t="shared" si="146"/>
        <v>2.9348395548279555E-9</v>
      </c>
      <c r="Q461" s="52">
        <f t="shared" ref="Q461:Z461" si="168">((Q372)/($D372-$D371))/$R$192*100</f>
        <v>2.007600356732878E-11</v>
      </c>
      <c r="R461" s="52">
        <f t="shared" si="168"/>
        <v>6.1398924604085224E-10</v>
      </c>
      <c r="S461" s="52">
        <f t="shared" si="168"/>
        <v>6.9331076112972061E-10</v>
      </c>
      <c r="T461" s="52">
        <f t="shared" si="168"/>
        <v>6.977237138121416E-10</v>
      </c>
      <c r="U461" s="52">
        <f t="shared" si="168"/>
        <v>1.018930924555907E-9</v>
      </c>
      <c r="V461" s="52">
        <f t="shared" si="168"/>
        <v>4.6279203997152837E-8</v>
      </c>
      <c r="W461" s="52">
        <f t="shared" si="168"/>
        <v>9.9384578703413049E-9</v>
      </c>
      <c r="X461" s="52">
        <f t="shared" si="168"/>
        <v>5.4936335006209716E-10</v>
      </c>
      <c r="Y461" s="52">
        <f t="shared" si="168"/>
        <v>8.1178811815119658E-10</v>
      </c>
      <c r="Z461" s="52">
        <f t="shared" si="168"/>
        <v>1.9078061853157254E-9</v>
      </c>
      <c r="AA461" s="96"/>
      <c r="AB461" s="96"/>
      <c r="AC461" s="52">
        <f t="shared" ref="AC461:AL461" si="169">((AC372)/($D372-$D371))/$R$192*100</f>
        <v>3.7453996803075313E-11</v>
      </c>
      <c r="AD461" s="52">
        <f t="shared" si="169"/>
        <v>7.2936550866829111E-10</v>
      </c>
      <c r="AE461" s="52">
        <f t="shared" si="169"/>
        <v>1.0747624841151317E-9</v>
      </c>
      <c r="AF461" s="52">
        <f t="shared" si="169"/>
        <v>1.4256999863260706E-9</v>
      </c>
      <c r="AG461" s="52">
        <f t="shared" si="169"/>
        <v>1.5466518546982562E-9</v>
      </c>
      <c r="AH461" s="52">
        <f t="shared" si="169"/>
        <v>1.0220320172561496E-7</v>
      </c>
      <c r="AI461" s="52">
        <f t="shared" si="169"/>
        <v>1.159700873380725E-8</v>
      </c>
      <c r="AJ461" s="52">
        <f t="shared" si="169"/>
        <v>6.5938362002919932E-10</v>
      </c>
      <c r="AK461" s="52">
        <f t="shared" si="169"/>
        <v>9.398890327478495E-10</v>
      </c>
      <c r="AL461" s="52">
        <f t="shared" si="169"/>
        <v>3.9618729243401859E-9</v>
      </c>
      <c r="AO461" s="52">
        <f t="shared" si="149"/>
        <v>8.6889966178732343E-12</v>
      </c>
      <c r="AP461" s="52">
        <f t="shared" si="149"/>
        <v>5.7688131313719437E-11</v>
      </c>
      <c r="AQ461" s="52">
        <f t="shared" si="149"/>
        <v>1.9072586149270541E-10</v>
      </c>
      <c r="AR461" s="52">
        <f t="shared" si="149"/>
        <v>3.6398813625696336E-10</v>
      </c>
      <c r="AS461" s="52">
        <f t="shared" si="149"/>
        <v>2.6386046507117378E-10</v>
      </c>
      <c r="AT461" s="52">
        <f t="shared" si="144"/>
        <v>2.7961998864231047E-8</v>
      </c>
      <c r="AU461" s="52">
        <f t="shared" si="144"/>
        <v>8.2927543173297643E-10</v>
      </c>
      <c r="AV461" s="52">
        <f t="shared" si="144"/>
        <v>5.5010134983551184E-11</v>
      </c>
      <c r="AW461" s="52">
        <f t="shared" si="144"/>
        <v>6.4050457298325325E-11</v>
      </c>
      <c r="AX461" s="52">
        <f t="shared" si="144"/>
        <v>1.02703336951223E-9</v>
      </c>
      <c r="BA461" s="52">
        <f t="shared" si="145"/>
        <v>8.6889966178732989E-12</v>
      </c>
      <c r="BB461" s="52">
        <f t="shared" si="124"/>
        <v>5.7688131313719437E-11</v>
      </c>
      <c r="BC461" s="52">
        <f t="shared" si="125"/>
        <v>1.9072586149270572E-10</v>
      </c>
      <c r="BD461" s="52">
        <f t="shared" si="126"/>
        <v>3.6398813625696563E-10</v>
      </c>
      <c r="BE461" s="52">
        <f t="shared" si="127"/>
        <v>2.6386046507117544E-10</v>
      </c>
      <c r="BF461" s="52">
        <f t="shared" si="128"/>
        <v>2.796199886423108E-8</v>
      </c>
      <c r="BG461" s="52">
        <f t="shared" si="129"/>
        <v>8.2927543173296816E-10</v>
      </c>
      <c r="BH461" s="52">
        <f t="shared" si="130"/>
        <v>5.5010134983550977E-11</v>
      </c>
      <c r="BI461" s="52">
        <f t="shared" si="131"/>
        <v>6.4050457298327599E-11</v>
      </c>
      <c r="BJ461" s="52">
        <f t="shared" si="132"/>
        <v>1.0270333695122305E-9</v>
      </c>
      <c r="BK461" s="44"/>
    </row>
    <row r="462" spans="4:63">
      <c r="D462" s="42">
        <f t="shared" si="143"/>
        <v>730</v>
      </c>
      <c r="E462" s="52">
        <f t="shared" si="146"/>
        <v>3.0112625979104354E-13</v>
      </c>
      <c r="F462" s="52">
        <f t="shared" si="146"/>
        <v>7.0314512472379856E-12</v>
      </c>
      <c r="G462" s="52">
        <f t="shared" si="146"/>
        <v>9.2545329384543486E-12</v>
      </c>
      <c r="H462" s="52">
        <f t="shared" si="146"/>
        <v>1.1114525163521861E-11</v>
      </c>
      <c r="I462" s="52">
        <f t="shared" si="146"/>
        <v>1.3428895211663471E-11</v>
      </c>
      <c r="J462" s="52">
        <f t="shared" si="146"/>
        <v>7.7719365882492009E-10</v>
      </c>
      <c r="K462" s="52">
        <f t="shared" si="146"/>
        <v>1.1272196192611702E-10</v>
      </c>
      <c r="L462" s="52">
        <f t="shared" si="146"/>
        <v>6.3268807890465226E-12</v>
      </c>
      <c r="M462" s="52">
        <f t="shared" si="146"/>
        <v>9.1687117228495172E-12</v>
      </c>
      <c r="N462" s="52">
        <f t="shared" si="146"/>
        <v>3.0723353121575751E-11</v>
      </c>
      <c r="Q462" s="52">
        <f t="shared" ref="Q462:Z462" si="170">((Q373)/($D373-$D372))/$R$192*100</f>
        <v>2.1016554239034522E-13</v>
      </c>
      <c r="R462" s="52">
        <f t="shared" si="170"/>
        <v>6.4275433346709783E-12</v>
      </c>
      <c r="S462" s="52">
        <f t="shared" si="170"/>
        <v>7.2579202165024487E-12</v>
      </c>
      <c r="T462" s="52">
        <f t="shared" si="170"/>
        <v>7.3041171894673867E-12</v>
      </c>
      <c r="U462" s="52">
        <f t="shared" si="170"/>
        <v>1.0666673259915206E-11</v>
      </c>
      <c r="V462" s="52">
        <f t="shared" si="170"/>
        <v>4.8447361432448663E-10</v>
      </c>
      <c r="W462" s="52">
        <f t="shared" si="170"/>
        <v>1.040406962391167E-10</v>
      </c>
      <c r="X462" s="52">
        <f t="shared" si="170"/>
        <v>5.7510074675953048E-12</v>
      </c>
      <c r="Y462" s="52">
        <f t="shared" si="170"/>
        <v>8.4981998327062684E-12</v>
      </c>
      <c r="Z462" s="52">
        <f t="shared" si="170"/>
        <v>1.9971859457379245E-11</v>
      </c>
      <c r="AA462" s="96"/>
      <c r="AB462" s="96"/>
      <c r="AC462" s="52">
        <f t="shared" ref="AC462:AL462" si="171">((AC373)/($D373-$D372))/$R$192*100</f>
        <v>3.9208697719174243E-13</v>
      </c>
      <c r="AD462" s="52">
        <f t="shared" si="171"/>
        <v>7.6353591598049904E-12</v>
      </c>
      <c r="AE462" s="52">
        <f t="shared" si="171"/>
        <v>1.1251145660406243E-11</v>
      </c>
      <c r="AF462" s="52">
        <f t="shared" si="171"/>
        <v>1.4924933137576359E-11</v>
      </c>
      <c r="AG462" s="52">
        <f t="shared" si="171"/>
        <v>1.6191117163411749E-11</v>
      </c>
      <c r="AH462" s="52">
        <f t="shared" si="171"/>
        <v>1.0699137033253534E-9</v>
      </c>
      <c r="AI462" s="52">
        <f t="shared" si="171"/>
        <v>1.2140322761311736E-10</v>
      </c>
      <c r="AJ462" s="52">
        <f t="shared" si="171"/>
        <v>6.9027541104977397E-12</v>
      </c>
      <c r="AK462" s="52">
        <f t="shared" si="171"/>
        <v>9.8392236129927919E-12</v>
      </c>
      <c r="AL462" s="52">
        <f t="shared" si="171"/>
        <v>4.1474846785772267E-11</v>
      </c>
      <c r="AO462" s="52">
        <f t="shared" si="149"/>
        <v>9.0960717400698314E-14</v>
      </c>
      <c r="AP462" s="52">
        <f t="shared" si="149"/>
        <v>6.0390791256700729E-13</v>
      </c>
      <c r="AQ462" s="52">
        <f t="shared" si="149"/>
        <v>1.9966127219518999E-12</v>
      </c>
      <c r="AR462" s="52">
        <f t="shared" si="149"/>
        <v>3.8104079740544742E-12</v>
      </c>
      <c r="AS462" s="52">
        <f t="shared" si="149"/>
        <v>2.7622219517482642E-12</v>
      </c>
      <c r="AT462" s="52">
        <f t="shared" si="144"/>
        <v>2.9272004450043346E-10</v>
      </c>
      <c r="AU462" s="52">
        <f t="shared" si="144"/>
        <v>8.6812656870003201E-12</v>
      </c>
      <c r="AV462" s="52">
        <f t="shared" si="144"/>
        <v>5.7587332145121781E-13</v>
      </c>
      <c r="AW462" s="52">
        <f t="shared" si="144"/>
        <v>6.705118901432488E-13</v>
      </c>
      <c r="AX462" s="52">
        <f t="shared" si="144"/>
        <v>1.0751493664196506E-11</v>
      </c>
      <c r="BA462" s="52">
        <f t="shared" si="145"/>
        <v>9.0960717400698894E-14</v>
      </c>
      <c r="BB462" s="52">
        <f t="shared" si="124"/>
        <v>6.0390791256700487E-13</v>
      </c>
      <c r="BC462" s="52">
        <f t="shared" si="125"/>
        <v>1.9966127219518942E-12</v>
      </c>
      <c r="BD462" s="52">
        <f t="shared" si="126"/>
        <v>3.8104079740544984E-12</v>
      </c>
      <c r="BE462" s="52">
        <f t="shared" si="127"/>
        <v>2.7622219517482788E-12</v>
      </c>
      <c r="BF462" s="52">
        <f t="shared" si="128"/>
        <v>2.9272004450043326E-10</v>
      </c>
      <c r="BG462" s="52">
        <f t="shared" si="129"/>
        <v>8.681265687000333E-12</v>
      </c>
      <c r="BH462" s="52">
        <f t="shared" si="130"/>
        <v>5.75873321451217E-13</v>
      </c>
      <c r="BI462" s="52">
        <f t="shared" si="131"/>
        <v>6.7051189014327465E-13</v>
      </c>
      <c r="BJ462" s="52">
        <f t="shared" si="132"/>
        <v>1.0751493664196516E-11</v>
      </c>
      <c r="BK462" s="44"/>
    </row>
    <row r="463" spans="4:63">
      <c r="D463" s="42">
        <f t="shared" si="143"/>
        <v>1460</v>
      </c>
      <c r="E463" s="52">
        <f t="shared" si="146"/>
        <v>2.7247202447813332E-24</v>
      </c>
      <c r="F463" s="52">
        <f t="shared" si="146"/>
        <v>6.3623602859600679E-23</v>
      </c>
      <c r="G463" s="52">
        <f t="shared" si="146"/>
        <v>8.3739004598602743E-23</v>
      </c>
      <c r="H463" s="52">
        <f t="shared" si="146"/>
        <v>1.0056901628305057E-22</v>
      </c>
      <c r="I463" s="52">
        <f t="shared" si="146"/>
        <v>1.2151043443921811E-22</v>
      </c>
      <c r="J463" s="52">
        <f t="shared" si="146"/>
        <v>7.0323833523698624E-21</v>
      </c>
      <c r="K463" s="52">
        <f t="shared" si="146"/>
        <v>1.0199569174229054E-21</v>
      </c>
      <c r="L463" s="52">
        <f t="shared" si="146"/>
        <v>5.7248345541818798E-23</v>
      </c>
      <c r="M463" s="52">
        <f t="shared" si="146"/>
        <v>8.2962457233545702E-23</v>
      </c>
      <c r="N463" s="52">
        <f t="shared" si="146"/>
        <v>2.7799814700987134E-22</v>
      </c>
      <c r="Q463" s="52">
        <f t="shared" ref="Q463:Z463" si="172">((Q374)/($D374-$D373))/$R$192*100</f>
        <v>1.9016684513127118E-24</v>
      </c>
      <c r="R463" s="52">
        <f t="shared" si="172"/>
        <v>5.8159183660502004E-23</v>
      </c>
      <c r="S463" s="52">
        <f t="shared" si="172"/>
        <v>6.5672791747337798E-23</v>
      </c>
      <c r="T463" s="52">
        <f t="shared" si="172"/>
        <v>6.6090801878943484E-23</v>
      </c>
      <c r="U463" s="52">
        <f t="shared" si="172"/>
        <v>9.6516659144660585E-23</v>
      </c>
      <c r="V463" s="52">
        <f t="shared" si="172"/>
        <v>4.3837261683133192E-21</v>
      </c>
      <c r="W463" s="52">
        <f t="shared" si="172"/>
        <v>9.4140508210934232E-22</v>
      </c>
      <c r="X463" s="52">
        <f t="shared" si="172"/>
        <v>5.2037595411702547E-23</v>
      </c>
      <c r="Y463" s="52">
        <f t="shared" si="172"/>
        <v>7.6895376525580659E-23</v>
      </c>
      <c r="Z463" s="52">
        <f t="shared" si="172"/>
        <v>1.8071399627256073E-22</v>
      </c>
      <c r="AA463" s="96"/>
      <c r="AB463" s="96"/>
      <c r="AC463" s="52">
        <f t="shared" ref="AC463:AL463" si="173">((AC374)/($D374-$D373))/$R$192*100</f>
        <v>3.5477720382499619E-24</v>
      </c>
      <c r="AD463" s="52">
        <f t="shared" si="173"/>
        <v>6.9088022058699354E-23</v>
      </c>
      <c r="AE463" s="52">
        <f t="shared" si="173"/>
        <v>1.0180521744986771E-22</v>
      </c>
      <c r="AF463" s="52">
        <f t="shared" si="173"/>
        <v>1.3504723068715791E-22</v>
      </c>
      <c r="AG463" s="52">
        <f t="shared" si="173"/>
        <v>1.4650420973377586E-22</v>
      </c>
      <c r="AH463" s="52">
        <f t="shared" si="173"/>
        <v>9.6810405364264026E-21</v>
      </c>
      <c r="AI463" s="52">
        <f t="shared" si="173"/>
        <v>1.0985087527364685E-21</v>
      </c>
      <c r="AJ463" s="52">
        <f t="shared" si="173"/>
        <v>6.2459095671935067E-23</v>
      </c>
      <c r="AK463" s="52">
        <f t="shared" si="173"/>
        <v>8.9029537941510934E-23</v>
      </c>
      <c r="AL463" s="52">
        <f t="shared" si="173"/>
        <v>3.7528229774718212E-22</v>
      </c>
      <c r="AO463" s="52">
        <f t="shared" si="149"/>
        <v>8.2305179346862135E-25</v>
      </c>
      <c r="AP463" s="52">
        <f t="shared" si="149"/>
        <v>5.4644191990986749E-24</v>
      </c>
      <c r="AQ463" s="52">
        <f t="shared" si="149"/>
        <v>1.8066212851264945E-23</v>
      </c>
      <c r="AR463" s="52">
        <f t="shared" si="149"/>
        <v>3.4478214404107083E-23</v>
      </c>
      <c r="AS463" s="52">
        <f t="shared" si="149"/>
        <v>2.4993775294557529E-23</v>
      </c>
      <c r="AT463" s="52">
        <f t="shared" si="144"/>
        <v>2.6486571840565432E-21</v>
      </c>
      <c r="AU463" s="52">
        <f t="shared" si="144"/>
        <v>7.8551835313563094E-23</v>
      </c>
      <c r="AV463" s="52">
        <f t="shared" si="144"/>
        <v>5.2107501301162511E-24</v>
      </c>
      <c r="AW463" s="52">
        <f t="shared" si="144"/>
        <v>6.0670807079650434E-24</v>
      </c>
      <c r="AX463" s="52">
        <f t="shared" si="144"/>
        <v>9.7284150737310613E-23</v>
      </c>
      <c r="BA463" s="52">
        <f t="shared" si="145"/>
        <v>8.230517934686287E-25</v>
      </c>
      <c r="BB463" s="52">
        <f t="shared" si="124"/>
        <v>5.4644191990986749E-24</v>
      </c>
      <c r="BC463" s="52">
        <f t="shared" si="125"/>
        <v>1.8066212851264969E-23</v>
      </c>
      <c r="BD463" s="52">
        <f t="shared" si="126"/>
        <v>3.4478214404107341E-23</v>
      </c>
      <c r="BE463" s="52">
        <f t="shared" si="127"/>
        <v>2.4993775294557741E-23</v>
      </c>
      <c r="BF463" s="52">
        <f t="shared" si="128"/>
        <v>2.6486571840565402E-21</v>
      </c>
      <c r="BG463" s="52">
        <f t="shared" si="129"/>
        <v>7.8551835313563094E-23</v>
      </c>
      <c r="BH463" s="52">
        <f t="shared" si="130"/>
        <v>5.2107501301162687E-24</v>
      </c>
      <c r="BI463" s="52">
        <f t="shared" si="131"/>
        <v>6.0670807079652315E-24</v>
      </c>
      <c r="BJ463" s="52">
        <f t="shared" si="132"/>
        <v>9.7284150737310777E-23</v>
      </c>
      <c r="BK463" s="44"/>
    </row>
    <row r="464" spans="4:63">
      <c r="D464" s="42">
        <f t="shared" si="143"/>
        <v>2920</v>
      </c>
      <c r="E464" s="52">
        <f t="shared" si="146"/>
        <v>2.2558446064287319E-46</v>
      </c>
      <c r="F464" s="52">
        <f t="shared" si="146"/>
        <v>5.2675118345557775E-45</v>
      </c>
      <c r="G464" s="52">
        <f t="shared" si="146"/>
        <v>6.9329019092244018E-45</v>
      </c>
      <c r="H464" s="52">
        <f t="shared" si="146"/>
        <v>8.3262886672671919E-45</v>
      </c>
      <c r="I464" s="52">
        <f t="shared" si="146"/>
        <v>1.0060066117962882E-44</v>
      </c>
      <c r="J464" s="52">
        <f t="shared" si="146"/>
        <v>5.82223591070205E-43</v>
      </c>
      <c r="K464" s="52">
        <f t="shared" si="146"/>
        <v>8.4444056793169518E-44</v>
      </c>
      <c r="L464" s="52">
        <f t="shared" si="146"/>
        <v>4.739692882776832E-45</v>
      </c>
      <c r="M464" s="52">
        <f t="shared" si="146"/>
        <v>6.8686101644680153E-45</v>
      </c>
      <c r="N464" s="52">
        <f t="shared" si="146"/>
        <v>2.3015963628946004E-44</v>
      </c>
      <c r="Q464" s="52">
        <f t="shared" ref="Q464:Z464" si="174">((Q375)/($D375-$D374))/$R$192*100</f>
        <v>1.5744253111217054E-46</v>
      </c>
      <c r="R464" s="52">
        <f t="shared" si="174"/>
        <v>4.8151027991268325E-45</v>
      </c>
      <c r="S464" s="52">
        <f t="shared" si="174"/>
        <v>5.4371678463540262E-45</v>
      </c>
      <c r="T464" s="52">
        <f t="shared" si="174"/>
        <v>5.4717756525176613E-45</v>
      </c>
      <c r="U464" s="52">
        <f t="shared" si="174"/>
        <v>7.9907867744960427E-45</v>
      </c>
      <c r="V464" s="52">
        <f t="shared" si="174"/>
        <v>3.6293652721928203E-43</v>
      </c>
      <c r="W464" s="52">
        <f t="shared" si="174"/>
        <v>7.7940609903288879E-44</v>
      </c>
      <c r="X464" s="52">
        <f t="shared" si="174"/>
        <v>4.3082855631085338E-45</v>
      </c>
      <c r="Y464" s="52">
        <f t="shared" si="174"/>
        <v>6.3663057052104336E-45</v>
      </c>
      <c r="Z464" s="52">
        <f t="shared" si="174"/>
        <v>1.4961634853282126E-44</v>
      </c>
      <c r="AA464" s="96"/>
      <c r="AB464" s="96"/>
      <c r="AC464" s="52">
        <f t="shared" ref="AC464:AL464" si="175">((AC375)/($D375-$D374))/$R$192*100</f>
        <v>2.9372639017357631E-46</v>
      </c>
      <c r="AD464" s="52">
        <f t="shared" si="175"/>
        <v>5.7199208699847212E-45</v>
      </c>
      <c r="AE464" s="52">
        <f t="shared" si="175"/>
        <v>8.4286359720947768E-45</v>
      </c>
      <c r="AF464" s="52">
        <f t="shared" si="175"/>
        <v>1.1180801682016737E-44</v>
      </c>
      <c r="AG464" s="52">
        <f t="shared" si="175"/>
        <v>1.2129345461429744E-44</v>
      </c>
      <c r="AH464" s="52">
        <f t="shared" si="175"/>
        <v>8.015106549211279E-43</v>
      </c>
      <c r="AI464" s="52">
        <f t="shared" si="175"/>
        <v>9.0947503683050188E-44</v>
      </c>
      <c r="AJ464" s="52">
        <f t="shared" si="175"/>
        <v>5.1711002024451257E-45</v>
      </c>
      <c r="AK464" s="52">
        <f t="shared" si="175"/>
        <v>7.3709146237256132E-45</v>
      </c>
      <c r="AL464" s="52">
        <f t="shared" si="175"/>
        <v>3.107029240460988E-44</v>
      </c>
      <c r="AO464" s="52">
        <f t="shared" si="149"/>
        <v>6.8141929530702649E-47</v>
      </c>
      <c r="AP464" s="52">
        <f t="shared" si="149"/>
        <v>4.5240903542894493E-46</v>
      </c>
      <c r="AQ464" s="52">
        <f t="shared" si="149"/>
        <v>1.4957340628703756E-45</v>
      </c>
      <c r="AR464" s="52">
        <f t="shared" si="149"/>
        <v>2.8545130147495306E-45</v>
      </c>
      <c r="AS464" s="52">
        <f t="shared" si="149"/>
        <v>2.0692793434668392E-45</v>
      </c>
      <c r="AT464" s="52">
        <f t="shared" si="144"/>
        <v>2.1928706385092298E-43</v>
      </c>
      <c r="AU464" s="52">
        <f t="shared" si="144"/>
        <v>6.5034468898806397E-45</v>
      </c>
      <c r="AV464" s="52">
        <f t="shared" si="144"/>
        <v>4.3140731966829811E-46</v>
      </c>
      <c r="AW464" s="52">
        <f t="shared" si="144"/>
        <v>5.023044592575817E-46</v>
      </c>
      <c r="AX464" s="52">
        <f t="shared" si="144"/>
        <v>8.0543287756638782E-45</v>
      </c>
      <c r="BA464" s="52">
        <f t="shared" si="145"/>
        <v>6.8141929530703116E-47</v>
      </c>
      <c r="BB464" s="52">
        <f t="shared" si="124"/>
        <v>4.5240903542894368E-46</v>
      </c>
      <c r="BC464" s="52">
        <f t="shared" si="125"/>
        <v>1.495734062870375E-45</v>
      </c>
      <c r="BD464" s="52">
        <f t="shared" si="126"/>
        <v>2.8545130147495449E-45</v>
      </c>
      <c r="BE464" s="52">
        <f t="shared" si="127"/>
        <v>2.0692793434668616E-45</v>
      </c>
      <c r="BF464" s="52">
        <f t="shared" si="128"/>
        <v>2.192870638509229E-43</v>
      </c>
      <c r="BG464" s="52">
        <f t="shared" si="129"/>
        <v>6.5034468898806695E-45</v>
      </c>
      <c r="BH464" s="52">
        <f t="shared" si="130"/>
        <v>4.3140731966829376E-46</v>
      </c>
      <c r="BI464" s="52">
        <f t="shared" si="131"/>
        <v>5.0230445925759788E-46</v>
      </c>
      <c r="BJ464" s="52">
        <f t="shared" si="132"/>
        <v>8.0543287756638757E-45</v>
      </c>
      <c r="BK464" s="44"/>
    </row>
    <row r="465" spans="3:63">
      <c r="D465" s="42">
        <f t="shared" si="143"/>
        <v>5840</v>
      </c>
      <c r="E465" s="52">
        <f t="shared" si="146"/>
        <v>1.5767211748758119E-90</v>
      </c>
      <c r="F465" s="52">
        <f t="shared" si="146"/>
        <v>3.6817240978320086E-89</v>
      </c>
      <c r="G465" s="52">
        <f t="shared" si="146"/>
        <v>4.8457474475232233E-89</v>
      </c>
      <c r="H465" s="52">
        <f t="shared" si="146"/>
        <v>5.819654249408707E-89</v>
      </c>
      <c r="I465" s="52">
        <f t="shared" si="146"/>
        <v>7.0314769127444775E-89</v>
      </c>
      <c r="J465" s="52">
        <f t="shared" si="146"/>
        <v>4.0694481434425428E-87</v>
      </c>
      <c r="K465" s="52">
        <f t="shared" si="146"/>
        <v>5.9022120610067133E-88</v>
      </c>
      <c r="L465" s="52">
        <f t="shared" si="146"/>
        <v>3.3128053720479099E-89</v>
      </c>
      <c r="M465" s="52">
        <f t="shared" si="146"/>
        <v>4.8008107727902995E-89</v>
      </c>
      <c r="N465" s="52">
        <f t="shared" si="146"/>
        <v>1.6086993364042769E-88</v>
      </c>
      <c r="Q465" s="52">
        <f t="shared" ref="Q465:Z465" si="176">((Q376)/($D376-$D375))/$R$192*100</f>
        <v>1.1004435851793933E-90</v>
      </c>
      <c r="R465" s="52">
        <f t="shared" si="176"/>
        <v>3.3655130858531155E-89</v>
      </c>
      <c r="S465" s="52">
        <f t="shared" si="176"/>
        <v>3.8003050610264395E-89</v>
      </c>
      <c r="T465" s="52">
        <f t="shared" si="176"/>
        <v>3.8244941654703789E-89</v>
      </c>
      <c r="U465" s="52">
        <f t="shared" si="176"/>
        <v>5.5851554115740209E-89</v>
      </c>
      <c r="V465" s="52">
        <f t="shared" si="176"/>
        <v>2.5367425840048095E-87</v>
      </c>
      <c r="W465" s="52">
        <f t="shared" si="176"/>
        <v>5.4476540479355668E-88</v>
      </c>
      <c r="X465" s="52">
        <f t="shared" si="176"/>
        <v>3.0112734961469942E-89</v>
      </c>
      <c r="Y465" s="52">
        <f t="shared" si="176"/>
        <v>4.4497253855748238E-89</v>
      </c>
      <c r="Z465" s="52">
        <f t="shared" si="176"/>
        <v>1.0457425310547502E-88</v>
      </c>
      <c r="AA465" s="96"/>
      <c r="AB465" s="96"/>
      <c r="AC465" s="52">
        <f t="shared" ref="AC465:AL465" si="177">((AC376)/($D376-$D375))/$R$192*100</f>
        <v>2.0529987645722339E-90</v>
      </c>
      <c r="AD465" s="52">
        <f t="shared" si="177"/>
        <v>3.997935109810901E-89</v>
      </c>
      <c r="AE465" s="52">
        <f t="shared" si="177"/>
        <v>5.8911898340200058E-89</v>
      </c>
      <c r="AF465" s="52">
        <f t="shared" si="177"/>
        <v>7.8148143333470484E-89</v>
      </c>
      <c r="AG465" s="52">
        <f t="shared" si="177"/>
        <v>8.4777984139149502E-89</v>
      </c>
      <c r="AH465" s="52">
        <f t="shared" si="177"/>
        <v>5.6021537028802765E-87</v>
      </c>
      <c r="AI465" s="52">
        <f t="shared" si="177"/>
        <v>6.3567700740778587E-88</v>
      </c>
      <c r="AJ465" s="52">
        <f t="shared" si="177"/>
        <v>3.6143372479488269E-89</v>
      </c>
      <c r="AK465" s="52">
        <f t="shared" si="177"/>
        <v>5.1518961600057899E-89</v>
      </c>
      <c r="AL465" s="52">
        <f t="shared" si="177"/>
        <v>2.1716561417538054E-88</v>
      </c>
      <c r="AO465" s="52">
        <f t="shared" si="149"/>
        <v>4.7627758969641851E-91</v>
      </c>
      <c r="AP465" s="52">
        <f t="shared" si="149"/>
        <v>3.1621101197889308E-90</v>
      </c>
      <c r="AQ465" s="52">
        <f t="shared" si="149"/>
        <v>1.0454423864967839E-89</v>
      </c>
      <c r="AR465" s="52">
        <f t="shared" si="149"/>
        <v>1.9951600839383281E-89</v>
      </c>
      <c r="AS465" s="52">
        <f t="shared" si="149"/>
        <v>1.4463215011704566E-89</v>
      </c>
      <c r="AT465" s="52">
        <f t="shared" si="144"/>
        <v>1.5327055594377332E-87</v>
      </c>
      <c r="AU465" s="52">
        <f t="shared" si="144"/>
        <v>4.5455801307114651E-89</v>
      </c>
      <c r="AV465" s="52">
        <f t="shared" si="144"/>
        <v>3.0153187590091563E-90</v>
      </c>
      <c r="AW465" s="52">
        <f t="shared" si="144"/>
        <v>3.5108538721547576E-90</v>
      </c>
      <c r="AX465" s="52">
        <f t="shared" si="144"/>
        <v>5.6295680534952668E-89</v>
      </c>
      <c r="BA465" s="52">
        <f t="shared" si="145"/>
        <v>4.76277589696422E-91</v>
      </c>
      <c r="BB465" s="52">
        <f t="shared" ref="BB465:BB466" si="178">AD465-F465</f>
        <v>3.1621101197889238E-90</v>
      </c>
      <c r="BC465" s="52">
        <f t="shared" ref="BC465:BC466" si="179">AE465-G465</f>
        <v>1.0454423864967825E-89</v>
      </c>
      <c r="BD465" s="52">
        <f t="shared" ref="BD465:BD466" si="180">AF465-H465</f>
        <v>1.9951600839383414E-89</v>
      </c>
      <c r="BE465" s="52">
        <f t="shared" ref="BE465:BE466" si="181">AG465-I465</f>
        <v>1.4463215011704726E-89</v>
      </c>
      <c r="BF465" s="52">
        <f t="shared" ref="BF465:BF466" si="182">AH465-J465</f>
        <v>1.5327055594377337E-87</v>
      </c>
      <c r="BG465" s="52">
        <f t="shared" ref="BG465:BG466" si="183">AI465-K465</f>
        <v>4.545580130711454E-89</v>
      </c>
      <c r="BH465" s="52">
        <f t="shared" ref="BH465:BH466" si="184">AJ465-L465</f>
        <v>3.0153187590091703E-90</v>
      </c>
      <c r="BI465" s="52">
        <f t="shared" ref="BI465:BI466" si="185">AK465-M465</f>
        <v>3.5108538721549041E-90</v>
      </c>
      <c r="BJ465" s="52">
        <f t="shared" ref="BJ465:BJ466" si="186">AL465-N465</f>
        <v>5.6295680534952849E-89</v>
      </c>
      <c r="BK465" s="44"/>
    </row>
    <row r="466" spans="3:63">
      <c r="D466" s="42">
        <f t="shared" si="143"/>
        <v>7946.78</v>
      </c>
      <c r="E466" s="52">
        <f t="shared" si="146"/>
        <v>8.0427392934108672E-179</v>
      </c>
      <c r="F466" s="52">
        <f t="shared" si="146"/>
        <v>1.8780205112336016E-177</v>
      </c>
      <c r="G466" s="52">
        <f t="shared" si="146"/>
        <v>2.4717803009913977E-177</v>
      </c>
      <c r="H466" s="52">
        <f t="shared" si="146"/>
        <v>2.968563031410518E-177</v>
      </c>
      <c r="I466" s="52">
        <f t="shared" si="146"/>
        <v>3.5867049011563903E-177</v>
      </c>
      <c r="J466" s="52">
        <f t="shared" si="146"/>
        <v>2.0757957086699958E-175</v>
      </c>
      <c r="K466" s="52">
        <f t="shared" si="146"/>
        <v>3.0106751667644171E-176</v>
      </c>
      <c r="L466" s="52">
        <f t="shared" si="146"/>
        <v>1.6898377697813896E-177</v>
      </c>
      <c r="M466" s="52">
        <f t="shared" si="146"/>
        <v>2.4488584321569681E-177</v>
      </c>
      <c r="N466" s="52">
        <f t="shared" si="146"/>
        <v>8.2058575544923093E-177</v>
      </c>
      <c r="Q466" s="52">
        <f t="shared" ref="Q466:Z466" si="187">((Q377)/($D377-$D376))/$R$192*100</f>
        <v>5.6132821729887279E-179</v>
      </c>
      <c r="R466" s="52">
        <f t="shared" si="187"/>
        <v>1.7167235887607893E-177</v>
      </c>
      <c r="S466" s="52">
        <f t="shared" si="187"/>
        <v>1.9385077925190498E-177</v>
      </c>
      <c r="T466" s="52">
        <f t="shared" si="187"/>
        <v>1.9508464776260738E-177</v>
      </c>
      <c r="U466" s="52">
        <f t="shared" si="187"/>
        <v>2.8489468908166834E-177</v>
      </c>
      <c r="V466" s="52">
        <f t="shared" si="187"/>
        <v>1.2939738225594053E-175</v>
      </c>
      <c r="W466" s="52">
        <f t="shared" si="187"/>
        <v>2.778808451766439E-176</v>
      </c>
      <c r="X466" s="52">
        <f t="shared" si="187"/>
        <v>1.5360285671672876E-177</v>
      </c>
      <c r="Y466" s="52">
        <f t="shared" si="187"/>
        <v>2.2697723461644539E-177</v>
      </c>
      <c r="Z466" s="52">
        <f t="shared" si="187"/>
        <v>5.3342561001423899E-177</v>
      </c>
      <c r="AA466" s="96"/>
      <c r="AB466" s="96"/>
      <c r="AC466" s="52">
        <f t="shared" ref="AC466:AL466" si="188">((AC377)/($D377-$D376))/$R$192*100</f>
        <v>1.0472196413833026E-178</v>
      </c>
      <c r="AD466" s="52">
        <f t="shared" si="188"/>
        <v>2.0393174337064141E-177</v>
      </c>
      <c r="AE466" s="52">
        <f t="shared" si="188"/>
        <v>3.0050528094637451E-177</v>
      </c>
      <c r="AF466" s="52">
        <f t="shared" si="188"/>
        <v>3.9862795851949702E-177</v>
      </c>
      <c r="AG466" s="52">
        <f t="shared" si="188"/>
        <v>4.3244629114961028E-177</v>
      </c>
      <c r="AH466" s="52">
        <f t="shared" si="188"/>
        <v>2.8576175947805869E-175</v>
      </c>
      <c r="AI466" s="52">
        <f t="shared" si="188"/>
        <v>3.2425418817623956E-176</v>
      </c>
      <c r="AJ466" s="52">
        <f t="shared" si="188"/>
        <v>1.8436469723954918E-177</v>
      </c>
      <c r="AK466" s="52">
        <f t="shared" si="188"/>
        <v>2.6279445181494893E-177</v>
      </c>
      <c r="AL466" s="52">
        <f t="shared" si="188"/>
        <v>1.107745900884223E-176</v>
      </c>
      <c r="AO466" s="52">
        <f t="shared" si="149"/>
        <v>2.4294571204221393E-179</v>
      </c>
      <c r="AP466" s="52">
        <f t="shared" si="149"/>
        <v>1.6129692247281228E-178</v>
      </c>
      <c r="AQ466" s="52">
        <f t="shared" si="149"/>
        <v>5.3327250847234784E-178</v>
      </c>
      <c r="AR466" s="52">
        <f t="shared" si="149"/>
        <v>1.0177165537844443E-177</v>
      </c>
      <c r="AS466" s="52">
        <f t="shared" si="149"/>
        <v>7.3775801033970685E-178</v>
      </c>
      <c r="AT466" s="52">
        <f t="shared" si="144"/>
        <v>7.8182188611059055E-176</v>
      </c>
      <c r="AU466" s="52">
        <f t="shared" si="144"/>
        <v>2.3186671499797812E-177</v>
      </c>
      <c r="AV466" s="52">
        <f t="shared" si="144"/>
        <v>1.5380920261410202E-178</v>
      </c>
      <c r="AW466" s="52">
        <f t="shared" si="144"/>
        <v>1.7908608599251419E-178</v>
      </c>
      <c r="AX466" s="52">
        <f t="shared" si="144"/>
        <v>2.8716014543499193E-177</v>
      </c>
      <c r="BA466" s="52">
        <f t="shared" si="145"/>
        <v>2.4294571204221584E-179</v>
      </c>
      <c r="BB466" s="52">
        <f t="shared" si="178"/>
        <v>1.612969224728125E-178</v>
      </c>
      <c r="BC466" s="52">
        <f t="shared" si="179"/>
        <v>5.332725084723474E-178</v>
      </c>
      <c r="BD466" s="52">
        <f t="shared" si="180"/>
        <v>1.0177165537844522E-177</v>
      </c>
      <c r="BE466" s="52">
        <f t="shared" si="181"/>
        <v>7.3775801033971255E-178</v>
      </c>
      <c r="BF466" s="52">
        <f t="shared" si="182"/>
        <v>7.8182188611059111E-176</v>
      </c>
      <c r="BG466" s="52">
        <f t="shared" si="183"/>
        <v>2.3186671499797847E-177</v>
      </c>
      <c r="BH466" s="52">
        <f t="shared" si="184"/>
        <v>1.5380920261410224E-178</v>
      </c>
      <c r="BI466" s="52">
        <f t="shared" si="185"/>
        <v>1.790860859925212E-178</v>
      </c>
      <c r="BJ466" s="52">
        <f t="shared" si="186"/>
        <v>2.8716014543499211E-177</v>
      </c>
      <c r="BK466" s="44"/>
    </row>
    <row r="469" spans="3:63">
      <c r="D469" s="43"/>
    </row>
    <row r="470" spans="3:63">
      <c r="C470" s="43" t="s">
        <v>103</v>
      </c>
      <c r="D470" s="43"/>
      <c r="E470" s="43" t="s">
        <v>94</v>
      </c>
      <c r="F470" s="43"/>
      <c r="G470" s="43"/>
    </row>
    <row r="472" spans="3:63">
      <c r="E472" s="97" t="s">
        <v>25</v>
      </c>
      <c r="P472" s="43" t="str">
        <f>P384</f>
        <v>Average -STDEV</v>
      </c>
      <c r="AB472" s="43" t="str">
        <f>AB383</f>
        <v>Average +STDEV</v>
      </c>
      <c r="AN472" s="32" t="s">
        <v>178</v>
      </c>
      <c r="AZ472" s="32" t="s">
        <v>179</v>
      </c>
    </row>
    <row r="473" spans="3:63">
      <c r="D473" s="43" t="str">
        <f t="shared" ref="D473:N473" si="189">D384</f>
        <v>Average</v>
      </c>
      <c r="E473" s="43" t="str">
        <f t="shared" si="189"/>
        <v>Blood</v>
      </c>
      <c r="F473" s="43" t="str">
        <f t="shared" si="189"/>
        <v>Thymus</v>
      </c>
      <c r="G473" s="43" t="str">
        <f t="shared" si="189"/>
        <v>Heart</v>
      </c>
      <c r="H473" s="43" t="str">
        <f t="shared" si="189"/>
        <v>Lungs</v>
      </c>
      <c r="I473" s="43" t="str">
        <f t="shared" si="189"/>
        <v>Kidneys</v>
      </c>
      <c r="J473" s="43" t="str">
        <f t="shared" si="189"/>
        <v>Spleen</v>
      </c>
      <c r="K473" s="43" t="str">
        <f t="shared" si="189"/>
        <v>Liver</v>
      </c>
      <c r="L473" s="43" t="str">
        <f t="shared" si="189"/>
        <v>ART</v>
      </c>
      <c r="M473" s="43" t="str">
        <f t="shared" si="189"/>
        <v>Carcass</v>
      </c>
      <c r="N473" s="43" t="str">
        <f t="shared" si="189"/>
        <v>Tumor</v>
      </c>
      <c r="Q473" s="43" t="str">
        <f t="shared" ref="P473:Z473" si="190">Q384</f>
        <v>Blood</v>
      </c>
      <c r="R473" s="43" t="str">
        <f t="shared" si="190"/>
        <v>Thymus</v>
      </c>
      <c r="S473" s="43" t="str">
        <f t="shared" si="190"/>
        <v>Heart</v>
      </c>
      <c r="T473" s="43" t="str">
        <f t="shared" si="190"/>
        <v>Lungs</v>
      </c>
      <c r="U473" s="43" t="str">
        <f t="shared" si="190"/>
        <v>Kidneys</v>
      </c>
      <c r="V473" s="43" t="str">
        <f t="shared" si="190"/>
        <v>Spleen</v>
      </c>
      <c r="W473" s="43" t="str">
        <f t="shared" si="190"/>
        <v>Liver</v>
      </c>
      <c r="X473" s="43" t="str">
        <f t="shared" si="190"/>
        <v>ART</v>
      </c>
      <c r="Y473" s="43" t="str">
        <f t="shared" si="190"/>
        <v>Carcass</v>
      </c>
      <c r="Z473" s="43" t="str">
        <f t="shared" si="190"/>
        <v>Tumor</v>
      </c>
      <c r="AA473" s="43"/>
      <c r="AC473" s="43" t="str">
        <f t="shared" ref="AB473:AL473" si="191">AC384</f>
        <v>Blood</v>
      </c>
      <c r="AD473" s="43" t="str">
        <f t="shared" si="191"/>
        <v>Thymus</v>
      </c>
      <c r="AE473" s="43" t="str">
        <f t="shared" si="191"/>
        <v>Heart</v>
      </c>
      <c r="AF473" s="43" t="str">
        <f t="shared" si="191"/>
        <v>Lungs</v>
      </c>
      <c r="AG473" s="43" t="str">
        <f t="shared" si="191"/>
        <v>Kidneys</v>
      </c>
      <c r="AH473" s="43" t="str">
        <f t="shared" si="191"/>
        <v>Spleen</v>
      </c>
      <c r="AI473" s="43" t="str">
        <f t="shared" si="191"/>
        <v>Liver</v>
      </c>
      <c r="AJ473" s="43" t="str">
        <f t="shared" si="191"/>
        <v>ART</v>
      </c>
      <c r="AK473" s="43" t="str">
        <f t="shared" si="191"/>
        <v>Carcass</v>
      </c>
      <c r="AL473" s="43" t="str">
        <f t="shared" si="191"/>
        <v>Tumor</v>
      </c>
      <c r="AM473" s="43"/>
      <c r="AN473" s="43" t="str">
        <f t="shared" ref="AN473:AX473" si="192">AN384</f>
        <v>Range -</v>
      </c>
      <c r="AO473" s="43" t="str">
        <f t="shared" si="192"/>
        <v>Blood</v>
      </c>
      <c r="AP473" s="43" t="str">
        <f t="shared" si="192"/>
        <v>Thymus</v>
      </c>
      <c r="AQ473" s="43" t="str">
        <f t="shared" si="192"/>
        <v>Heart</v>
      </c>
      <c r="AR473" s="43" t="str">
        <f t="shared" si="192"/>
        <v>Lungs</v>
      </c>
      <c r="AS473" s="43" t="str">
        <f t="shared" si="192"/>
        <v>Kidneys</v>
      </c>
      <c r="AT473" s="43" t="str">
        <f t="shared" si="192"/>
        <v>Spleen</v>
      </c>
      <c r="AU473" s="43" t="str">
        <f t="shared" si="192"/>
        <v>Liver</v>
      </c>
      <c r="AV473" s="43" t="str">
        <f t="shared" si="192"/>
        <v>ART</v>
      </c>
      <c r="AW473" s="43" t="str">
        <f t="shared" si="192"/>
        <v>Carcass</v>
      </c>
      <c r="AX473" s="43" t="str">
        <f t="shared" si="192"/>
        <v>Tumor</v>
      </c>
      <c r="AY473" s="43"/>
      <c r="AZ473" s="43" t="str">
        <f t="shared" ref="AZ473:BJ473" si="193">AZ384</f>
        <v>Range +</v>
      </c>
      <c r="BA473" s="43" t="str">
        <f t="shared" si="193"/>
        <v>Blood</v>
      </c>
      <c r="BB473" s="43" t="str">
        <f t="shared" si="193"/>
        <v>Thymus</v>
      </c>
      <c r="BC473" s="43" t="str">
        <f t="shared" si="193"/>
        <v>Heart</v>
      </c>
      <c r="BD473" s="43" t="str">
        <f t="shared" si="193"/>
        <v>Lungs</v>
      </c>
      <c r="BE473" s="43" t="str">
        <f t="shared" si="193"/>
        <v>Kidneys</v>
      </c>
      <c r="BF473" s="43" t="str">
        <f t="shared" si="193"/>
        <v>Spleen</v>
      </c>
      <c r="BG473" s="43" t="str">
        <f t="shared" si="193"/>
        <v>Liver</v>
      </c>
      <c r="BH473" s="43" t="str">
        <f t="shared" si="193"/>
        <v>ART</v>
      </c>
      <c r="BI473" s="43" t="str">
        <f t="shared" si="193"/>
        <v>Carcass</v>
      </c>
      <c r="BJ473" s="43" t="str">
        <f t="shared" si="193"/>
        <v>Tumor</v>
      </c>
    </row>
    <row r="474" spans="3:63">
      <c r="D474" s="42">
        <f>D385</f>
        <v>0</v>
      </c>
      <c r="E474" s="44">
        <f>E385</f>
        <v>0</v>
      </c>
      <c r="F474" s="44">
        <f t="shared" ref="F474:N474" si="194">F385</f>
        <v>0</v>
      </c>
      <c r="G474" s="44">
        <f t="shared" si="194"/>
        <v>0</v>
      </c>
      <c r="H474" s="44">
        <f t="shared" si="194"/>
        <v>0</v>
      </c>
      <c r="I474" s="44">
        <f t="shared" si="194"/>
        <v>0</v>
      </c>
      <c r="J474" s="44">
        <f t="shared" si="194"/>
        <v>0</v>
      </c>
      <c r="K474" s="44">
        <f t="shared" si="194"/>
        <v>0</v>
      </c>
      <c r="L474" s="44">
        <f t="shared" si="194"/>
        <v>0</v>
      </c>
      <c r="M474" s="44">
        <f t="shared" si="194"/>
        <v>0</v>
      </c>
      <c r="N474" s="44">
        <f t="shared" si="194"/>
        <v>0</v>
      </c>
      <c r="Q474" s="44">
        <f>Q385</f>
        <v>0</v>
      </c>
      <c r="R474" s="44">
        <f t="shared" ref="R474:Z474" si="195">R385</f>
        <v>0</v>
      </c>
      <c r="S474" s="44">
        <f t="shared" si="195"/>
        <v>0</v>
      </c>
      <c r="T474" s="44">
        <f t="shared" si="195"/>
        <v>0</v>
      </c>
      <c r="U474" s="44">
        <f t="shared" si="195"/>
        <v>0</v>
      </c>
      <c r="V474" s="44">
        <f t="shared" si="195"/>
        <v>0</v>
      </c>
      <c r="W474" s="44">
        <f t="shared" si="195"/>
        <v>0</v>
      </c>
      <c r="X474" s="44">
        <f t="shared" si="195"/>
        <v>0</v>
      </c>
      <c r="Y474" s="44">
        <f t="shared" si="195"/>
        <v>0</v>
      </c>
      <c r="Z474" s="44">
        <f t="shared" si="195"/>
        <v>0</v>
      </c>
      <c r="AC474" s="44">
        <f>AC385</f>
        <v>0</v>
      </c>
      <c r="AD474" s="44">
        <f t="shared" ref="AD474:AL474" si="196">AD385</f>
        <v>0</v>
      </c>
      <c r="AE474" s="44">
        <f t="shared" si="196"/>
        <v>0</v>
      </c>
      <c r="AF474" s="44">
        <f t="shared" si="196"/>
        <v>0</v>
      </c>
      <c r="AG474" s="44">
        <f t="shared" si="196"/>
        <v>0</v>
      </c>
      <c r="AH474" s="44">
        <f t="shared" si="196"/>
        <v>0</v>
      </c>
      <c r="AI474" s="44">
        <f t="shared" si="196"/>
        <v>0</v>
      </c>
      <c r="AJ474" s="44">
        <f t="shared" si="196"/>
        <v>0</v>
      </c>
      <c r="AK474" s="44">
        <f t="shared" si="196"/>
        <v>0</v>
      </c>
      <c r="AL474" s="44">
        <f t="shared" si="196"/>
        <v>0</v>
      </c>
      <c r="AO474" s="32">
        <v>0</v>
      </c>
      <c r="AP474" s="32">
        <v>0</v>
      </c>
      <c r="AQ474" s="32">
        <v>0</v>
      </c>
      <c r="AR474" s="32">
        <v>0</v>
      </c>
      <c r="AS474" s="32">
        <v>0</v>
      </c>
      <c r="AT474" s="32">
        <v>0</v>
      </c>
      <c r="AU474" s="32">
        <v>0</v>
      </c>
      <c r="AV474" s="32">
        <v>0</v>
      </c>
      <c r="AW474" s="32">
        <v>0</v>
      </c>
      <c r="AX474" s="32">
        <v>0</v>
      </c>
      <c r="BA474" s="32">
        <v>0</v>
      </c>
      <c r="BB474" s="32">
        <v>0</v>
      </c>
      <c r="BC474" s="32">
        <v>0</v>
      </c>
      <c r="BD474" s="32">
        <v>0</v>
      </c>
      <c r="BE474" s="32">
        <v>0</v>
      </c>
      <c r="BF474" s="32">
        <v>0</v>
      </c>
      <c r="BG474" s="32">
        <v>0</v>
      </c>
      <c r="BH474" s="32">
        <v>0</v>
      </c>
      <c r="BI474" s="32">
        <v>0</v>
      </c>
      <c r="BJ474" s="32">
        <v>0</v>
      </c>
    </row>
    <row r="475" spans="3:63">
      <c r="D475" s="42">
        <f>D386</f>
        <v>4.1666666666666664E-2</v>
      </c>
      <c r="E475" s="52">
        <f>E474+E297/$R$192</f>
        <v>3.1250018613040794E-3</v>
      </c>
      <c r="F475" s="52">
        <f t="shared" ref="F475" si="197">F474+F297/$R$192</f>
        <v>2.163525971780063E-3</v>
      </c>
      <c r="G475" s="52">
        <f t="shared" ref="G475" si="198">G474+G297/$R$192</f>
        <v>1.2116971899071047E-3</v>
      </c>
      <c r="H475" s="52">
        <f t="shared" ref="H475" si="199">H474+H297/$R$192</f>
        <v>1.6832807861853019E-3</v>
      </c>
      <c r="I475" s="52">
        <f t="shared" ref="I475" si="200">I474+I297/$R$192</f>
        <v>1.7854525790702942E-3</v>
      </c>
      <c r="J475" s="52">
        <f t="shared" ref="J475" si="201">J474+J297/$R$192</f>
        <v>8.3710891547750296E-3</v>
      </c>
      <c r="K475" s="52">
        <f t="shared" ref="K475" si="202">K474+K297/$R$192</f>
        <v>2.3074085539161733E-3</v>
      </c>
      <c r="L475" s="52">
        <f t="shared" ref="L475" si="203">L474+L297/$R$192</f>
        <v>1.9664252229702095E-4</v>
      </c>
      <c r="M475" s="52">
        <f t="shared" ref="M475" si="204">M474+M297/$R$192</f>
        <v>3.9275181545212509E-4</v>
      </c>
      <c r="N475" s="52">
        <f t="shared" ref="N475" si="205">N474+N297/$R$192</f>
        <v>3.2846310453437842E-4</v>
      </c>
      <c r="Q475" s="52">
        <f>Q474+Q297/$R$192</f>
        <v>3.0451262441881289E-3</v>
      </c>
      <c r="R475" s="52">
        <f t="shared" ref="R475:Z490" si="206">R474+R297/$R$192</f>
        <v>1.1160535193365684E-3</v>
      </c>
      <c r="S475" s="52">
        <f t="shared" si="206"/>
        <v>9.7127061280419887E-4</v>
      </c>
      <c r="T475" s="52">
        <f t="shared" si="206"/>
        <v>1.5994847084404187E-3</v>
      </c>
      <c r="U475" s="52">
        <f t="shared" si="206"/>
        <v>1.5620754387439214E-3</v>
      </c>
      <c r="V475" s="52">
        <f t="shared" si="206"/>
        <v>7.165289502417768E-3</v>
      </c>
      <c r="W475" s="52">
        <f t="shared" si="206"/>
        <v>2.1262362777795881E-3</v>
      </c>
      <c r="X475" s="52">
        <f t="shared" si="206"/>
        <v>1.4965122110635013E-4</v>
      </c>
      <c r="Y475" s="52">
        <f t="shared" si="206"/>
        <v>3.4093651551405415E-4</v>
      </c>
      <c r="Z475" s="52">
        <f t="shared" si="206"/>
        <v>3.2322618578948354E-4</v>
      </c>
      <c r="AC475" s="52">
        <f>AC474+AC297/$R$192</f>
        <v>3.2048774784200315E-3</v>
      </c>
      <c r="AD475" s="52">
        <f t="shared" ref="AD475:AD538" si="207">AD474+AD297/$R$192</f>
        <v>3.2109984242235518E-3</v>
      </c>
      <c r="AE475" s="52">
        <f t="shared" ref="AE475:AE538" si="208">AE474+AE297/$R$192</f>
        <v>1.4521237670100039E-3</v>
      </c>
      <c r="AF475" s="52">
        <f t="shared" ref="AF475:AF538" si="209">AF474+AF297/$R$192</f>
        <v>1.7670768639301787E-3</v>
      </c>
      <c r="AG475" s="52">
        <f t="shared" ref="AG475:AG538" si="210">AG474+AG297/$R$192</f>
        <v>2.0088297193966665E-3</v>
      </c>
      <c r="AH475" s="52">
        <f t="shared" ref="AH475:AH538" si="211">AH474+AH297/$R$192</f>
        <v>9.5768888071323562E-3</v>
      </c>
      <c r="AI475" s="52">
        <f t="shared" ref="AI475:AI538" si="212">AI474+AI297/$R$192</f>
        <v>2.4885808300527642E-3</v>
      </c>
      <c r="AJ475" s="52">
        <f t="shared" ref="AJ475:AJ538" si="213">AJ474+AJ297/$R$192</f>
        <v>2.4363382348769239E-4</v>
      </c>
      <c r="AK475" s="52">
        <f t="shared" ref="AK475:AK538" si="214">AK474+AK297/$R$192</f>
        <v>4.4456711539019538E-4</v>
      </c>
      <c r="AL475" s="52">
        <f t="shared" ref="AL475:AL538" si="215">AL474+AL297/$R$192</f>
        <v>3.3370002327927264E-4</v>
      </c>
      <c r="AO475" s="52">
        <f>E475-Q475</f>
        <v>7.987561711595044E-5</v>
      </c>
      <c r="AP475" s="52">
        <f t="shared" ref="AP475:AP514" si="216">F475-R475</f>
        <v>1.0474724524434946E-3</v>
      </c>
      <c r="AQ475" s="52">
        <f t="shared" ref="AQ475:AQ514" si="217">G475-S475</f>
        <v>2.4042657710290579E-4</v>
      </c>
      <c r="AR475" s="52">
        <f t="shared" ref="AR475:AR514" si="218">H475-T475</f>
        <v>8.3796077744883145E-5</v>
      </c>
      <c r="AS475" s="52">
        <f t="shared" ref="AS475:AS514" si="219">I475-U475</f>
        <v>2.2337714032637278E-4</v>
      </c>
      <c r="AT475" s="52">
        <f t="shared" ref="AT475:AT514" si="220">J475-V475</f>
        <v>1.2057996523572615E-3</v>
      </c>
      <c r="AU475" s="52">
        <f t="shared" ref="AU475:AU514" si="221">K475-W475</f>
        <v>1.8117227613658523E-4</v>
      </c>
      <c r="AV475" s="52">
        <f t="shared" ref="AV475:AV514" si="222">L475-X475</f>
        <v>4.6991301190670818E-5</v>
      </c>
      <c r="AW475" s="52">
        <f t="shared" ref="AW475:AW514" si="223">M475-Y475</f>
        <v>5.1815299938070939E-5</v>
      </c>
      <c r="AX475" s="52">
        <f t="shared" ref="AX475:AX514" si="224">N475-Z475</f>
        <v>5.2369187448948751E-6</v>
      </c>
      <c r="BA475" s="52">
        <f>AC475-E475</f>
        <v>7.9875617115952174E-5</v>
      </c>
      <c r="BB475" s="52">
        <f t="shared" ref="BB475:BJ490" si="225">AD475-F475</f>
        <v>1.0474724524434887E-3</v>
      </c>
      <c r="BC475" s="52">
        <f t="shared" si="225"/>
        <v>2.4042657710289929E-4</v>
      </c>
      <c r="BD475" s="52">
        <f t="shared" si="225"/>
        <v>8.3796077744876856E-5</v>
      </c>
      <c r="BE475" s="52">
        <f t="shared" si="225"/>
        <v>2.2337714032637235E-4</v>
      </c>
      <c r="BF475" s="52">
        <f t="shared" si="225"/>
        <v>1.2057996523573266E-3</v>
      </c>
      <c r="BG475" s="52">
        <f t="shared" si="225"/>
        <v>1.8117227613659087E-4</v>
      </c>
      <c r="BH475" s="52">
        <f t="shared" si="225"/>
        <v>4.6991301190671441E-5</v>
      </c>
      <c r="BI475" s="52">
        <f t="shared" si="225"/>
        <v>5.1815299938070289E-5</v>
      </c>
      <c r="BJ475" s="52">
        <f t="shared" si="225"/>
        <v>5.2369187448942246E-6</v>
      </c>
    </row>
    <row r="476" spans="3:63">
      <c r="D476" s="42">
        <f t="shared" ref="D476:D539" si="226">D387</f>
        <v>7.4999999999999997E-2</v>
      </c>
      <c r="E476" s="52">
        <f>E475+E298/$R$192</f>
        <v>7.8489326322166986E-3</v>
      </c>
      <c r="F476" s="52">
        <f t="shared" ref="F476:N476" si="227">F475+F298/$R$192</f>
        <v>5.4434979791926144E-3</v>
      </c>
      <c r="G476" s="52">
        <f t="shared" si="227"/>
        <v>3.0326808648716494E-3</v>
      </c>
      <c r="H476" s="52">
        <f t="shared" si="227"/>
        <v>4.2442444387154697E-3</v>
      </c>
      <c r="I476" s="52">
        <f t="shared" si="227"/>
        <v>4.4969421636183275E-3</v>
      </c>
      <c r="J476" s="52">
        <f t="shared" si="227"/>
        <v>2.2384964438938677E-2</v>
      </c>
      <c r="K476" s="52">
        <f t="shared" si="227"/>
        <v>6.075062165648409E-3</v>
      </c>
      <c r="L476" s="52">
        <f t="shared" si="227"/>
        <v>5.4436361121809325E-4</v>
      </c>
      <c r="M476" s="52">
        <f t="shared" si="227"/>
        <v>1.0023451359863823E-3</v>
      </c>
      <c r="N476" s="52">
        <f t="shared" si="227"/>
        <v>9.8772159871111801E-4</v>
      </c>
      <c r="Q476" s="52">
        <f t="shared" ref="Q476:Q539" si="228">Q475+Q298/$R$192</f>
        <v>7.4130866954626694E-3</v>
      </c>
      <c r="R476" s="52">
        <f t="shared" si="206"/>
        <v>2.6562008062688495E-3</v>
      </c>
      <c r="S476" s="52">
        <f t="shared" si="206"/>
        <v>2.423743162124176E-3</v>
      </c>
      <c r="T476" s="52">
        <f t="shared" si="206"/>
        <v>3.931416873924916E-3</v>
      </c>
      <c r="U476" s="52">
        <f t="shared" si="206"/>
        <v>3.9230756578728715E-3</v>
      </c>
      <c r="V476" s="52">
        <f t="shared" si="206"/>
        <v>1.8563744613012488E-2</v>
      </c>
      <c r="W476" s="52">
        <f t="shared" si="206"/>
        <v>5.3698365555251634E-3</v>
      </c>
      <c r="X476" s="52">
        <f t="shared" si="206"/>
        <v>4.2715437147299533E-4</v>
      </c>
      <c r="Y476" s="52">
        <f t="shared" si="206"/>
        <v>8.7512914054097782E-4</v>
      </c>
      <c r="Z476" s="52">
        <f t="shared" si="206"/>
        <v>9.415588413767956E-4</v>
      </c>
      <c r="AA476" s="96"/>
      <c r="AB476" s="96"/>
      <c r="AC476" s="52">
        <f t="shared" ref="AC476:AC539" si="229">AC475+AC298/$R$192</f>
        <v>8.25073336706913E-3</v>
      </c>
      <c r="AD476" s="52">
        <f t="shared" si="207"/>
        <v>8.2100661012392603E-3</v>
      </c>
      <c r="AE476" s="52">
        <f t="shared" si="208"/>
        <v>3.6416185676191115E-3</v>
      </c>
      <c r="AF476" s="52">
        <f t="shared" si="209"/>
        <v>4.5570720035060059E-3</v>
      </c>
      <c r="AG476" s="52">
        <f t="shared" si="210"/>
        <v>5.0716635645625769E-3</v>
      </c>
      <c r="AH476" s="52">
        <f t="shared" si="211"/>
        <v>2.6201063020147058E-2</v>
      </c>
      <c r="AI476" s="52">
        <f t="shared" si="212"/>
        <v>6.7955899334434548E-3</v>
      </c>
      <c r="AJ476" s="52">
        <f t="shared" si="213"/>
        <v>6.6157285096319284E-4</v>
      </c>
      <c r="AK476" s="52">
        <f t="shared" si="214"/>
        <v>1.1295622976832684E-3</v>
      </c>
      <c r="AL476" s="52">
        <f t="shared" si="215"/>
        <v>1.0329811396128667E-3</v>
      </c>
      <c r="AO476" s="52">
        <f t="shared" ref="AO476" si="230">E476-Q476</f>
        <v>4.3584593675402919E-4</v>
      </c>
      <c r="AP476" s="52">
        <f t="shared" si="216"/>
        <v>2.7872971729237649E-3</v>
      </c>
      <c r="AQ476" s="52">
        <f t="shared" si="217"/>
        <v>6.0893770274747343E-4</v>
      </c>
      <c r="AR476" s="52">
        <f t="shared" si="218"/>
        <v>3.1282756479055363E-4</v>
      </c>
      <c r="AS476" s="52">
        <f t="shared" si="219"/>
        <v>5.7386650574545606E-4</v>
      </c>
      <c r="AT476" s="52">
        <f t="shared" si="220"/>
        <v>3.8212198259261893E-3</v>
      </c>
      <c r="AU476" s="52">
        <f t="shared" si="221"/>
        <v>7.0522561012324562E-4</v>
      </c>
      <c r="AV476" s="52">
        <f t="shared" si="222"/>
        <v>1.1720923974509792E-4</v>
      </c>
      <c r="AW476" s="52">
        <f t="shared" si="223"/>
        <v>1.2721599544540446E-4</v>
      </c>
      <c r="AX476" s="52">
        <f t="shared" si="224"/>
        <v>4.6162757334322407E-5</v>
      </c>
      <c r="BA476" s="52">
        <f t="shared" ref="BA476:BA539" si="231">AC476-E476</f>
        <v>4.0180073485243141E-4</v>
      </c>
      <c r="BB476" s="52">
        <f t="shared" si="225"/>
        <v>2.7665681220466459E-3</v>
      </c>
      <c r="BC476" s="52">
        <f t="shared" si="225"/>
        <v>6.0893770274746215E-4</v>
      </c>
      <c r="BD476" s="52">
        <f t="shared" si="225"/>
        <v>3.1282756479053628E-4</v>
      </c>
      <c r="BE476" s="52">
        <f t="shared" si="225"/>
        <v>5.7472140094424942E-4</v>
      </c>
      <c r="BF476" s="52">
        <f t="shared" si="225"/>
        <v>3.8160985812083804E-3</v>
      </c>
      <c r="BG476" s="52">
        <f t="shared" si="225"/>
        <v>7.2052776779504574E-4</v>
      </c>
      <c r="BH476" s="52">
        <f t="shared" si="225"/>
        <v>1.172092397450996E-4</v>
      </c>
      <c r="BI476" s="52">
        <f t="shared" si="225"/>
        <v>1.2721716169688613E-4</v>
      </c>
      <c r="BJ476" s="52">
        <f t="shared" si="225"/>
        <v>4.5259540901748706E-5</v>
      </c>
    </row>
    <row r="477" spans="3:63">
      <c r="D477" s="42">
        <f t="shared" si="226"/>
        <v>0.1</v>
      </c>
      <c r="E477" s="52">
        <f t="shared" ref="E477:E540" si="232">E476+E299/$R$192</f>
        <v>1.1043975158463344E-2</v>
      </c>
      <c r="F477" s="52">
        <f t="shared" ref="F477:F540" si="233">F476+F299/$R$192</f>
        <v>7.6743028034314369E-3</v>
      </c>
      <c r="G477" s="52">
        <f t="shared" ref="G477:G540" si="234">G476+G299/$R$192</f>
        <v>4.248625627886385E-3</v>
      </c>
      <c r="H477" s="52">
        <f t="shared" ref="H477:H540" si="235">H476+H299/$R$192</f>
        <v>5.9962237005730078E-3</v>
      </c>
      <c r="I477" s="52">
        <f t="shared" ref="I477:I540" si="236">I476+I299/$R$192</f>
        <v>6.3451023670014926E-3</v>
      </c>
      <c r="J477" s="52">
        <f t="shared" ref="J477:J540" si="237">J476+J299/$R$192</f>
        <v>3.3701851726787461E-2</v>
      </c>
      <c r="K477" s="52">
        <f t="shared" ref="K477:K540" si="238">K476+K299/$R$192</f>
        <v>9.0004368007417027E-3</v>
      </c>
      <c r="L477" s="52">
        <f t="shared" ref="L477:L540" si="239">L476+L299/$R$192</f>
        <v>8.4821551115708111E-4</v>
      </c>
      <c r="M477" s="52">
        <f t="shared" ref="M477:M540" si="240">M476+M299/$R$192</f>
        <v>1.4357440727341972E-3</v>
      </c>
      <c r="N477" s="52">
        <f t="shared" ref="N477:N540" si="241">N476+N299/$R$192</f>
        <v>1.6600367436737796E-3</v>
      </c>
      <c r="Q477" s="52">
        <f t="shared" si="228"/>
        <v>1.0043557118687362E-2</v>
      </c>
      <c r="R477" s="52">
        <f t="shared" si="206"/>
        <v>3.4949878652970165E-3</v>
      </c>
      <c r="S477" s="52">
        <f t="shared" si="206"/>
        <v>3.3836003258002141E-3</v>
      </c>
      <c r="T477" s="52">
        <f t="shared" si="206"/>
        <v>5.3890795727959441E-3</v>
      </c>
      <c r="U477" s="52">
        <f t="shared" si="206"/>
        <v>5.5170458251075048E-3</v>
      </c>
      <c r="V477" s="52">
        <f t="shared" si="206"/>
        <v>2.703631009064715E-2</v>
      </c>
      <c r="W477" s="52">
        <f t="shared" si="206"/>
        <v>7.6025378892112189E-3</v>
      </c>
      <c r="X477" s="52">
        <f t="shared" si="206"/>
        <v>6.8471407236711372E-4</v>
      </c>
      <c r="Y477" s="52">
        <f t="shared" si="206"/>
        <v>1.2616118658107618E-3</v>
      </c>
      <c r="Z477" s="52">
        <f t="shared" si="206"/>
        <v>1.5401115027641314E-3</v>
      </c>
      <c r="AA477" s="96"/>
      <c r="AB477" s="96"/>
      <c r="AC477" s="52">
        <f t="shared" si="229"/>
        <v>1.1929596920421649E-2</v>
      </c>
      <c r="AD477" s="52">
        <f t="shared" si="207"/>
        <v>1.1783721904547082E-2</v>
      </c>
      <c r="AE477" s="52">
        <f t="shared" si="208"/>
        <v>5.1136509299725486E-3</v>
      </c>
      <c r="AF477" s="52">
        <f t="shared" si="209"/>
        <v>6.6033678283500532E-3</v>
      </c>
      <c r="AG477" s="52">
        <f t="shared" si="210"/>
        <v>7.1760415114727749E-3</v>
      </c>
      <c r="AH477" s="52">
        <f t="shared" si="211"/>
        <v>4.0350125148948424E-2</v>
      </c>
      <c r="AI477" s="52">
        <f t="shared" si="212"/>
        <v>1.0449932725806679E-2</v>
      </c>
      <c r="AJ477" s="52">
        <f t="shared" si="213"/>
        <v>1.0117169499470509E-3</v>
      </c>
      <c r="AK477" s="52">
        <f t="shared" si="214"/>
        <v>1.6098609470493045E-3</v>
      </c>
      <c r="AL477" s="52">
        <f t="shared" si="215"/>
        <v>1.7769164486860962E-3</v>
      </c>
      <c r="AO477" s="52">
        <f>E477-Q477</f>
        <v>1.0004180397759823E-3</v>
      </c>
      <c r="AP477" s="52">
        <f t="shared" si="216"/>
        <v>4.1793149381344208E-3</v>
      </c>
      <c r="AQ477" s="52">
        <f t="shared" si="217"/>
        <v>8.6502530208617092E-4</v>
      </c>
      <c r="AR477" s="52">
        <f t="shared" si="218"/>
        <v>6.0714412777706367E-4</v>
      </c>
      <c r="AS477" s="52">
        <f t="shared" si="219"/>
        <v>8.2805654189398777E-4</v>
      </c>
      <c r="AT477" s="52">
        <f t="shared" si="220"/>
        <v>6.6655416361403111E-3</v>
      </c>
      <c r="AU477" s="52">
        <f t="shared" si="221"/>
        <v>1.3978989115304838E-3</v>
      </c>
      <c r="AV477" s="52">
        <f t="shared" si="222"/>
        <v>1.6350143878996739E-4</v>
      </c>
      <c r="AW477" s="52">
        <f t="shared" si="223"/>
        <v>1.7413220692343544E-4</v>
      </c>
      <c r="AX477" s="52">
        <f t="shared" si="224"/>
        <v>1.1992524090964824E-4</v>
      </c>
      <c r="BA477" s="52">
        <f t="shared" si="231"/>
        <v>8.8562176195830511E-4</v>
      </c>
      <c r="BB477" s="52">
        <f t="shared" si="225"/>
        <v>4.1094191011156449E-3</v>
      </c>
      <c r="BC477" s="52">
        <f t="shared" si="225"/>
        <v>8.6502530208616354E-4</v>
      </c>
      <c r="BD477" s="52">
        <f t="shared" si="225"/>
        <v>6.0714412777704545E-4</v>
      </c>
      <c r="BE477" s="52">
        <f t="shared" si="225"/>
        <v>8.3093914447128232E-4</v>
      </c>
      <c r="BF477" s="52">
        <f t="shared" si="225"/>
        <v>6.6482734221609621E-3</v>
      </c>
      <c r="BG477" s="52">
        <f t="shared" si="225"/>
        <v>1.4494959250649763E-3</v>
      </c>
      <c r="BH477" s="52">
        <f t="shared" si="225"/>
        <v>1.6350143878996978E-4</v>
      </c>
      <c r="BI477" s="52">
        <f t="shared" si="225"/>
        <v>1.7411687431510728E-4</v>
      </c>
      <c r="BJ477" s="52">
        <f t="shared" si="225"/>
        <v>1.1687970501231661E-4</v>
      </c>
    </row>
    <row r="478" spans="3:63">
      <c r="D478" s="42">
        <f t="shared" si="226"/>
        <v>0.125</v>
      </c>
      <c r="E478" s="52">
        <f t="shared" si="232"/>
        <v>1.3988177100980858E-2</v>
      </c>
      <c r="F478" s="52">
        <f t="shared" si="233"/>
        <v>9.7408206636550847E-3</v>
      </c>
      <c r="G478" s="52">
        <f t="shared" si="234"/>
        <v>5.3564226895802475E-3</v>
      </c>
      <c r="H478" s="52">
        <f t="shared" si="235"/>
        <v>7.6290737344910358E-3</v>
      </c>
      <c r="I478" s="52">
        <f t="shared" si="236"/>
        <v>8.0622770886485794E-3</v>
      </c>
      <c r="J478" s="52">
        <f t="shared" si="237"/>
        <v>4.570438616882308E-2</v>
      </c>
      <c r="K478" s="52">
        <f t="shared" si="238"/>
        <v>1.2019634892650779E-2</v>
      </c>
      <c r="L478" s="52">
        <f t="shared" si="239"/>
        <v>1.1867464151998715E-3</v>
      </c>
      <c r="M478" s="52">
        <f t="shared" si="240"/>
        <v>1.8534600570218013E-3</v>
      </c>
      <c r="N478" s="52">
        <f t="shared" si="241"/>
        <v>2.4785231606847084E-3</v>
      </c>
      <c r="Q478" s="52">
        <f t="shared" si="228"/>
        <v>1.2193727976325881E-2</v>
      </c>
      <c r="R478" s="52">
        <f t="shared" si="206"/>
        <v>4.0968809575915519E-3</v>
      </c>
      <c r="S478" s="52">
        <f t="shared" si="206"/>
        <v>4.2495493951494514E-3</v>
      </c>
      <c r="T478" s="52">
        <f t="shared" si="206"/>
        <v>6.6319605099304582E-3</v>
      </c>
      <c r="U478" s="52">
        <f t="shared" si="206"/>
        <v>6.9848771589243264E-3</v>
      </c>
      <c r="V478" s="52">
        <f t="shared" si="206"/>
        <v>3.5498071827748029E-2</v>
      </c>
      <c r="W478" s="52">
        <f t="shared" si="206"/>
        <v>9.6982579833699775E-3</v>
      </c>
      <c r="X478" s="52">
        <f t="shared" si="206"/>
        <v>9.8155696411182485E-4</v>
      </c>
      <c r="Y478" s="52">
        <f t="shared" si="206"/>
        <v>1.639500840040887E-3</v>
      </c>
      <c r="Z478" s="52">
        <f t="shared" si="206"/>
        <v>2.2500182015711872E-3</v>
      </c>
      <c r="AA478" s="96"/>
      <c r="AB478" s="96"/>
      <c r="AC478" s="52">
        <f t="shared" si="229"/>
        <v>1.5543270673270479E-2</v>
      </c>
      <c r="AD478" s="52">
        <f t="shared" si="207"/>
        <v>1.5239024314545838E-2</v>
      </c>
      <c r="AE478" s="52">
        <f t="shared" si="208"/>
        <v>6.4632959840110428E-3</v>
      </c>
      <c r="AF478" s="52">
        <f t="shared" si="209"/>
        <v>8.6261869590515995E-3</v>
      </c>
      <c r="AG478" s="52">
        <f t="shared" si="210"/>
        <v>9.145687378161977E-3</v>
      </c>
      <c r="AH478" s="52">
        <f t="shared" si="211"/>
        <v>5.5874695484526365E-2</v>
      </c>
      <c r="AI478" s="52">
        <f t="shared" si="212"/>
        <v>1.4448593963215288E-2</v>
      </c>
      <c r="AJ478" s="52">
        <f t="shared" si="213"/>
        <v>1.3919358662879207E-3</v>
      </c>
      <c r="AK478" s="52">
        <f t="shared" si="214"/>
        <v>2.0673550727465877E-3</v>
      </c>
      <c r="AL478" s="52">
        <f t="shared" si="215"/>
        <v>2.7006780364957719E-3</v>
      </c>
      <c r="AO478" s="52">
        <f t="shared" ref="AO478:AX516" si="242">E478-Q478</f>
        <v>1.7944491246549774E-3</v>
      </c>
      <c r="AP478" s="52">
        <f t="shared" si="216"/>
        <v>5.6439397060635329E-3</v>
      </c>
      <c r="AQ478" s="52">
        <f t="shared" si="217"/>
        <v>1.1068732944307961E-3</v>
      </c>
      <c r="AR478" s="52">
        <f t="shared" si="218"/>
        <v>9.9711322456057759E-4</v>
      </c>
      <c r="AS478" s="52">
        <f t="shared" si="219"/>
        <v>1.077399929724253E-3</v>
      </c>
      <c r="AT478" s="52">
        <f t="shared" si="220"/>
        <v>1.0206314341075051E-2</v>
      </c>
      <c r="AU478" s="52">
        <f t="shared" si="221"/>
        <v>2.3213769092808017E-3</v>
      </c>
      <c r="AV478" s="52">
        <f t="shared" si="222"/>
        <v>2.0518945108804663E-4</v>
      </c>
      <c r="AW478" s="52">
        <f t="shared" si="223"/>
        <v>2.1395921698091425E-4</v>
      </c>
      <c r="AX478" s="52">
        <f t="shared" si="224"/>
        <v>2.2850495911352128E-4</v>
      </c>
      <c r="BA478" s="52">
        <f t="shared" si="231"/>
        <v>1.5550935722896207E-3</v>
      </c>
      <c r="BB478" s="52">
        <f t="shared" si="225"/>
        <v>5.4982036508907529E-3</v>
      </c>
      <c r="BC478" s="52">
        <f t="shared" si="225"/>
        <v>1.1068732944307953E-3</v>
      </c>
      <c r="BD478" s="52">
        <f t="shared" si="225"/>
        <v>9.9711322456056371E-4</v>
      </c>
      <c r="BE478" s="52">
        <f t="shared" si="225"/>
        <v>1.0834102895133976E-3</v>
      </c>
      <c r="BF478" s="52">
        <f t="shared" si="225"/>
        <v>1.0170309315703285E-2</v>
      </c>
      <c r="BG478" s="52">
        <f t="shared" si="225"/>
        <v>2.4289590705645087E-3</v>
      </c>
      <c r="BH478" s="52">
        <f t="shared" si="225"/>
        <v>2.0518945108804923E-4</v>
      </c>
      <c r="BI478" s="52">
        <f t="shared" si="225"/>
        <v>2.1389501572478646E-4</v>
      </c>
      <c r="BJ478" s="52">
        <f t="shared" si="225"/>
        <v>2.2215487581106344E-4</v>
      </c>
    </row>
    <row r="479" spans="3:63">
      <c r="D479" s="42">
        <f t="shared" si="226"/>
        <v>0.25</v>
      </c>
      <c r="E479" s="52">
        <f t="shared" si="232"/>
        <v>2.6129759920008454E-2</v>
      </c>
      <c r="F479" s="52">
        <f t="shared" si="233"/>
        <v>1.8459449738292832E-2</v>
      </c>
      <c r="G479" s="52">
        <f t="shared" si="234"/>
        <v>1.0122446265456237E-2</v>
      </c>
      <c r="H479" s="52">
        <f t="shared" si="235"/>
        <v>1.5110535813361879E-2</v>
      </c>
      <c r="I479" s="52">
        <f t="shared" si="236"/>
        <v>1.5978146763185978E-2</v>
      </c>
      <c r="J479" s="52">
        <f t="shared" si="237"/>
        <v>0.1089624600425682</v>
      </c>
      <c r="K479" s="52">
        <f t="shared" si="238"/>
        <v>2.7567277602054546E-2</v>
      </c>
      <c r="L479" s="52">
        <f t="shared" si="239"/>
        <v>2.9893894538642251E-3</v>
      </c>
      <c r="M479" s="52">
        <f t="shared" si="240"/>
        <v>3.8397937436739677E-3</v>
      </c>
      <c r="N479" s="52">
        <f t="shared" si="241"/>
        <v>7.0714852018191748E-3</v>
      </c>
      <c r="Q479" s="52">
        <f t="shared" si="228"/>
        <v>2.0087949311864823E-2</v>
      </c>
      <c r="R479" s="52">
        <f t="shared" si="206"/>
        <v>6.1455056222874125E-3</v>
      </c>
      <c r="S479" s="52">
        <f t="shared" si="206"/>
        <v>7.9646543021823987E-3</v>
      </c>
      <c r="T479" s="52">
        <f t="shared" si="206"/>
        <v>1.1712099577441966E-2</v>
      </c>
      <c r="U479" s="52">
        <f t="shared" si="206"/>
        <v>1.3645644012700662E-2</v>
      </c>
      <c r="V479" s="52">
        <f t="shared" si="206"/>
        <v>7.6844704430732658E-2</v>
      </c>
      <c r="W479" s="52">
        <f t="shared" si="206"/>
        <v>1.9558921198648431E-2</v>
      </c>
      <c r="X479" s="52">
        <f t="shared" si="206"/>
        <v>2.596988972352169E-3</v>
      </c>
      <c r="Y479" s="52">
        <f t="shared" si="206"/>
        <v>3.4592006112228331E-3</v>
      </c>
      <c r="Z479" s="52">
        <f t="shared" si="206"/>
        <v>6.1578586012201444E-3</v>
      </c>
      <c r="AA479" s="96"/>
      <c r="AB479" s="96"/>
      <c r="AC479" s="52">
        <f t="shared" si="229"/>
        <v>3.2771236025974863E-2</v>
      </c>
      <c r="AD479" s="52">
        <f t="shared" si="207"/>
        <v>3.1138182754961722E-2</v>
      </c>
      <c r="AE479" s="52">
        <f t="shared" si="208"/>
        <v>1.2280238228730089E-2</v>
      </c>
      <c r="AF479" s="52">
        <f t="shared" si="209"/>
        <v>1.8507474691307202E-2</v>
      </c>
      <c r="AG479" s="52">
        <f t="shared" si="210"/>
        <v>1.8297417946807785E-2</v>
      </c>
      <c r="AH479" s="52">
        <f t="shared" si="211"/>
        <v>0.14119975794734024</v>
      </c>
      <c r="AI479" s="52">
        <f t="shared" si="212"/>
        <v>3.5310589263959899E-2</v>
      </c>
      <c r="AJ479" s="52">
        <f t="shared" si="213"/>
        <v>3.381789935376286E-3</v>
      </c>
      <c r="AK479" s="52">
        <f t="shared" si="214"/>
        <v>4.2208324630647479E-3</v>
      </c>
      <c r="AL479" s="52">
        <f t="shared" si="215"/>
        <v>8.0072980851249153E-3</v>
      </c>
      <c r="AO479" s="52">
        <f t="shared" si="242"/>
        <v>6.0418106081436308E-3</v>
      </c>
      <c r="AP479" s="52">
        <f t="shared" si="216"/>
        <v>1.2313944116005421E-2</v>
      </c>
      <c r="AQ479" s="52">
        <f t="shared" si="217"/>
        <v>2.1577919632738383E-3</v>
      </c>
      <c r="AR479" s="52">
        <f t="shared" si="218"/>
        <v>3.3984362359199133E-3</v>
      </c>
      <c r="AS479" s="52">
        <f t="shared" si="219"/>
        <v>2.3325027504853164E-3</v>
      </c>
      <c r="AT479" s="52">
        <f t="shared" si="220"/>
        <v>3.2117755611835538E-2</v>
      </c>
      <c r="AU479" s="52">
        <f t="shared" si="221"/>
        <v>8.0083564034061153E-3</v>
      </c>
      <c r="AV479" s="52">
        <f t="shared" si="222"/>
        <v>3.9240048151205614E-4</v>
      </c>
      <c r="AW479" s="52">
        <f t="shared" si="223"/>
        <v>3.8059313245113451E-4</v>
      </c>
      <c r="AX479" s="52">
        <f t="shared" si="224"/>
        <v>9.1362660059903043E-4</v>
      </c>
      <c r="BA479" s="52">
        <f t="shared" si="231"/>
        <v>6.6414761059664096E-3</v>
      </c>
      <c r="BB479" s="52">
        <f t="shared" si="225"/>
        <v>1.267873301666889E-2</v>
      </c>
      <c r="BC479" s="52">
        <f t="shared" si="225"/>
        <v>2.1577919632738522E-3</v>
      </c>
      <c r="BD479" s="52">
        <f t="shared" si="225"/>
        <v>3.3969388779453227E-3</v>
      </c>
      <c r="BE479" s="52">
        <f t="shared" si="225"/>
        <v>2.3192711836218065E-3</v>
      </c>
      <c r="BF479" s="52">
        <f t="shared" si="225"/>
        <v>3.2237297904772047E-2</v>
      </c>
      <c r="BG479" s="52">
        <f t="shared" si="225"/>
        <v>7.7433116619053527E-3</v>
      </c>
      <c r="BH479" s="52">
        <f t="shared" si="225"/>
        <v>3.9240048151206091E-4</v>
      </c>
      <c r="BI479" s="52">
        <f t="shared" si="225"/>
        <v>3.8103871939078023E-4</v>
      </c>
      <c r="BJ479" s="52">
        <f t="shared" si="225"/>
        <v>9.3581288330574046E-4</v>
      </c>
    </row>
    <row r="480" spans="3:63">
      <c r="D480" s="42">
        <f t="shared" si="226"/>
        <v>0.375</v>
      </c>
      <c r="E480" s="52">
        <f t="shared" si="232"/>
        <v>3.4838365218213097E-2</v>
      </c>
      <c r="F480" s="52">
        <f t="shared" si="233"/>
        <v>2.5073300196485949E-2</v>
      </c>
      <c r="G480" s="52">
        <f t="shared" si="234"/>
        <v>1.4058635216085118E-2</v>
      </c>
      <c r="H480" s="52">
        <f t="shared" si="235"/>
        <v>2.2006855922270686E-2</v>
      </c>
      <c r="I480" s="52">
        <f t="shared" si="236"/>
        <v>2.3424331684133437E-2</v>
      </c>
      <c r="J480" s="52">
        <f t="shared" si="237"/>
        <v>0.17443821811731064</v>
      </c>
      <c r="K480" s="52">
        <f t="shared" si="238"/>
        <v>4.3477761947636362E-2</v>
      </c>
      <c r="L480" s="52">
        <f t="shared" si="239"/>
        <v>4.8062312043716943E-3</v>
      </c>
      <c r="M480" s="52">
        <f t="shared" si="240"/>
        <v>5.7315423373171526E-3</v>
      </c>
      <c r="N480" s="52">
        <f t="shared" si="241"/>
        <v>1.1772060362007824E-2</v>
      </c>
      <c r="Q480" s="52">
        <f t="shared" si="228"/>
        <v>2.5334512794943385E-2</v>
      </c>
      <c r="R480" s="52">
        <f t="shared" si="206"/>
        <v>7.7503334693836204E-3</v>
      </c>
      <c r="S480" s="52">
        <f t="shared" si="206"/>
        <v>1.1067611611980117E-2</v>
      </c>
      <c r="T480" s="52">
        <f t="shared" si="206"/>
        <v>1.5895259859947282E-2</v>
      </c>
      <c r="U480" s="52">
        <f t="shared" si="206"/>
        <v>1.9765981111799082E-2</v>
      </c>
      <c r="V480" s="52">
        <f t="shared" si="206"/>
        <v>0.1164262777307371</v>
      </c>
      <c r="W480" s="52">
        <f t="shared" si="206"/>
        <v>2.9463050658648612E-2</v>
      </c>
      <c r="X480" s="52">
        <f t="shared" si="206"/>
        <v>4.2399633163891313E-3</v>
      </c>
      <c r="Y480" s="52">
        <f t="shared" si="206"/>
        <v>5.2060151465497051E-3</v>
      </c>
      <c r="Z480" s="52">
        <f t="shared" si="206"/>
        <v>1.0099520980240839E-2</v>
      </c>
      <c r="AA480" s="96"/>
      <c r="AB480" s="96"/>
      <c r="AC480" s="52">
        <f t="shared" si="229"/>
        <v>4.8126321096800206E-2</v>
      </c>
      <c r="AD480" s="52">
        <f t="shared" si="207"/>
        <v>4.4697969907991457E-2</v>
      </c>
      <c r="AE480" s="52">
        <f t="shared" si="208"/>
        <v>1.7049658820190113E-2</v>
      </c>
      <c r="AF480" s="52">
        <f t="shared" si="209"/>
        <v>2.8107885287509213E-2</v>
      </c>
      <c r="AG480" s="52">
        <f t="shared" si="210"/>
        <v>2.7000549811625679E-2</v>
      </c>
      <c r="AH480" s="52">
        <f t="shared" si="211"/>
        <v>0.2332264147473023</v>
      </c>
      <c r="AI480" s="52">
        <f t="shared" si="212"/>
        <v>5.5823294074435995E-2</v>
      </c>
      <c r="AJ480" s="52">
        <f t="shared" si="213"/>
        <v>5.3724990923542633E-3</v>
      </c>
      <c r="AK480" s="52">
        <f t="shared" si="214"/>
        <v>6.2593071393907337E-3</v>
      </c>
      <c r="AL480" s="52">
        <f t="shared" si="215"/>
        <v>1.3592175021745576E-2</v>
      </c>
      <c r="AO480" s="52">
        <f t="shared" si="242"/>
        <v>9.5038524232697111E-3</v>
      </c>
      <c r="AP480" s="52">
        <f t="shared" si="216"/>
        <v>1.7322966727102328E-2</v>
      </c>
      <c r="AQ480" s="52">
        <f t="shared" si="217"/>
        <v>2.991023604105001E-3</v>
      </c>
      <c r="AR480" s="52">
        <f t="shared" si="218"/>
        <v>6.1115960623234038E-3</v>
      </c>
      <c r="AS480" s="52">
        <f t="shared" si="219"/>
        <v>3.6583505723343547E-3</v>
      </c>
      <c r="AT480" s="52">
        <f t="shared" si="220"/>
        <v>5.8011940386573535E-2</v>
      </c>
      <c r="AU480" s="52">
        <f t="shared" si="221"/>
        <v>1.401471128898775E-2</v>
      </c>
      <c r="AV480" s="52">
        <f t="shared" si="222"/>
        <v>5.6626788798256299E-4</v>
      </c>
      <c r="AW480" s="52">
        <f t="shared" si="223"/>
        <v>5.2552719076744744E-4</v>
      </c>
      <c r="AX480" s="52">
        <f t="shared" si="224"/>
        <v>1.672539381766985E-3</v>
      </c>
      <c r="BA480" s="52">
        <f t="shared" si="231"/>
        <v>1.328795587858711E-2</v>
      </c>
      <c r="BB480" s="52">
        <f t="shared" si="225"/>
        <v>1.9624669711505508E-2</v>
      </c>
      <c r="BC480" s="52">
        <f t="shared" si="225"/>
        <v>2.9910236041049941E-3</v>
      </c>
      <c r="BD480" s="52">
        <f t="shared" si="225"/>
        <v>6.1010293652385278E-3</v>
      </c>
      <c r="BE480" s="52">
        <f t="shared" si="225"/>
        <v>3.5762181274922415E-3</v>
      </c>
      <c r="BF480" s="52">
        <f t="shared" si="225"/>
        <v>5.8788196629991657E-2</v>
      </c>
      <c r="BG480" s="52">
        <f t="shared" si="225"/>
        <v>1.2345532126799633E-2</v>
      </c>
      <c r="BH480" s="52">
        <f t="shared" si="225"/>
        <v>5.6626788798256906E-4</v>
      </c>
      <c r="BI480" s="52">
        <f t="shared" si="225"/>
        <v>5.2776480207358117E-4</v>
      </c>
      <c r="BJ480" s="52">
        <f t="shared" si="225"/>
        <v>1.8201146597377517E-3</v>
      </c>
    </row>
    <row r="481" spans="4:62">
      <c r="D481" s="42">
        <f t="shared" si="226"/>
        <v>0.5</v>
      </c>
      <c r="E481" s="52">
        <f t="shared" si="232"/>
        <v>4.1076384705168834E-2</v>
      </c>
      <c r="F481" s="52">
        <f t="shared" si="233"/>
        <v>3.019832044161401E-2</v>
      </c>
      <c r="G481" s="52">
        <f t="shared" si="234"/>
        <v>1.7494644735163149E-2</v>
      </c>
      <c r="H481" s="52">
        <f t="shared" si="235"/>
        <v>2.8663373831703223E-2</v>
      </c>
      <c r="I481" s="52">
        <f t="shared" si="236"/>
        <v>3.0793801789278152E-2</v>
      </c>
      <c r="J481" s="52">
        <f t="shared" si="237"/>
        <v>0.24126357591525127</v>
      </c>
      <c r="K481" s="52">
        <f t="shared" si="238"/>
        <v>5.9740094982476871E-2</v>
      </c>
      <c r="L481" s="52">
        <f t="shared" si="239"/>
        <v>6.6050669903215276E-3</v>
      </c>
      <c r="M481" s="52">
        <f t="shared" si="240"/>
        <v>7.5938445590884932E-3</v>
      </c>
      <c r="N481" s="52">
        <f t="shared" si="241"/>
        <v>1.6402660493757243E-2</v>
      </c>
      <c r="Q481" s="52">
        <f t="shared" si="228"/>
        <v>2.9073879955592616E-2</v>
      </c>
      <c r="R481" s="52">
        <f t="shared" si="206"/>
        <v>9.3606938654562672E-3</v>
      </c>
      <c r="S481" s="52">
        <f t="shared" si="206"/>
        <v>1.38280883307109E-2</v>
      </c>
      <c r="T481" s="52">
        <f t="shared" si="206"/>
        <v>1.9684773956645557E-2</v>
      </c>
      <c r="U481" s="52">
        <f t="shared" si="206"/>
        <v>2.5683331695287814E-2</v>
      </c>
      <c r="V481" s="52">
        <f t="shared" si="206"/>
        <v>0.15475847785883329</v>
      </c>
      <c r="W481" s="52">
        <f t="shared" si="206"/>
        <v>4.0447000858324283E-2</v>
      </c>
      <c r="X481" s="52">
        <f t="shared" si="206"/>
        <v>5.8677402698400676E-3</v>
      </c>
      <c r="Y481" s="52">
        <f t="shared" si="206"/>
        <v>6.9321238895820661E-3</v>
      </c>
      <c r="Z481" s="52">
        <f t="shared" si="206"/>
        <v>1.3939463358745839E-2</v>
      </c>
      <c r="AA481" s="96"/>
      <c r="AB481" s="96"/>
      <c r="AC481" s="52">
        <f t="shared" si="229"/>
        <v>6.0874611548101157E-2</v>
      </c>
      <c r="AD481" s="52">
        <f t="shared" si="207"/>
        <v>5.5775190582150705E-2</v>
      </c>
      <c r="AE481" s="52">
        <f t="shared" si="208"/>
        <v>2.1161201139615365E-2</v>
      </c>
      <c r="AF481" s="52">
        <f t="shared" si="209"/>
        <v>3.7608583430419042E-2</v>
      </c>
      <c r="AG481" s="52">
        <f t="shared" si="210"/>
        <v>3.5749244176695928E-2</v>
      </c>
      <c r="AH481" s="52">
        <f t="shared" si="211"/>
        <v>0.32959555916120103</v>
      </c>
      <c r="AI481" s="52">
        <f t="shared" si="212"/>
        <v>7.5629278764375751E-2</v>
      </c>
      <c r="AJ481" s="52">
        <f t="shared" si="213"/>
        <v>7.342393710802992E-3</v>
      </c>
      <c r="AK481" s="52">
        <f t="shared" si="214"/>
        <v>8.2600603554954469E-3</v>
      </c>
      <c r="AL481" s="52">
        <f t="shared" si="215"/>
        <v>1.9232958561111391E-2</v>
      </c>
      <c r="AO481" s="52">
        <f t="shared" si="242"/>
        <v>1.2002504749576218E-2</v>
      </c>
      <c r="AP481" s="52">
        <f t="shared" si="216"/>
        <v>2.0837626576157744E-2</v>
      </c>
      <c r="AQ481" s="52">
        <f t="shared" si="217"/>
        <v>3.6665564044522491E-3</v>
      </c>
      <c r="AR481" s="52">
        <f t="shared" si="218"/>
        <v>8.9785998750576655E-3</v>
      </c>
      <c r="AS481" s="52">
        <f t="shared" si="219"/>
        <v>5.1104700939903387E-3</v>
      </c>
      <c r="AT481" s="52">
        <f t="shared" si="220"/>
        <v>8.6505098056417984E-2</v>
      </c>
      <c r="AU481" s="52">
        <f t="shared" si="221"/>
        <v>1.9293094124152588E-2</v>
      </c>
      <c r="AV481" s="52">
        <f t="shared" si="222"/>
        <v>7.3732672048146004E-4</v>
      </c>
      <c r="AW481" s="52">
        <f t="shared" si="223"/>
        <v>6.6172066950642705E-4</v>
      </c>
      <c r="AX481" s="52">
        <f t="shared" si="224"/>
        <v>2.4631971350114034E-3</v>
      </c>
      <c r="BA481" s="52">
        <f t="shared" si="231"/>
        <v>1.9798226842932323E-2</v>
      </c>
      <c r="BB481" s="52">
        <f t="shared" si="225"/>
        <v>2.5576870140536695E-2</v>
      </c>
      <c r="BC481" s="52">
        <f t="shared" si="225"/>
        <v>3.6665564044522161E-3</v>
      </c>
      <c r="BD481" s="52">
        <f t="shared" si="225"/>
        <v>8.9452095987158191E-3</v>
      </c>
      <c r="BE481" s="52">
        <f t="shared" si="225"/>
        <v>4.9554423874177758E-3</v>
      </c>
      <c r="BF481" s="52">
        <f t="shared" si="225"/>
        <v>8.8331983245949763E-2</v>
      </c>
      <c r="BG481" s="52">
        <f t="shared" si="225"/>
        <v>1.588918378189888E-2</v>
      </c>
      <c r="BH481" s="52">
        <f t="shared" si="225"/>
        <v>7.3732672048146437E-4</v>
      </c>
      <c r="BI481" s="52">
        <f t="shared" si="225"/>
        <v>6.6621579640695379E-4</v>
      </c>
      <c r="BJ481" s="52">
        <f t="shared" si="225"/>
        <v>2.8302980673541485E-3</v>
      </c>
    </row>
    <row r="482" spans="4:62">
      <c r="D482" s="42">
        <f t="shared" si="226"/>
        <v>0.625</v>
      </c>
      <c r="E482" s="52">
        <f t="shared" si="232"/>
        <v>4.5450239192653154E-2</v>
      </c>
      <c r="F482" s="52">
        <f t="shared" si="233"/>
        <v>3.4206318104660183E-2</v>
      </c>
      <c r="G482" s="52">
        <f t="shared" si="234"/>
        <v>2.0569278585902198E-2</v>
      </c>
      <c r="H482" s="52">
        <f t="shared" si="235"/>
        <v>3.517857537540045E-2</v>
      </c>
      <c r="I482" s="52">
        <f t="shared" si="236"/>
        <v>3.8192320364401074E-2</v>
      </c>
      <c r="J482" s="52">
        <f t="shared" si="237"/>
        <v>0.30939010765520447</v>
      </c>
      <c r="K482" s="52">
        <f t="shared" si="238"/>
        <v>7.6367474669384497E-2</v>
      </c>
      <c r="L482" s="52">
        <f t="shared" si="239"/>
        <v>8.4003938478342879E-3</v>
      </c>
      <c r="M482" s="52">
        <f t="shared" si="240"/>
        <v>9.4509346698854711E-3</v>
      </c>
      <c r="N482" s="52">
        <f t="shared" si="241"/>
        <v>2.1012613808458879E-2</v>
      </c>
      <c r="Q482" s="52">
        <f t="shared" si="228"/>
        <v>3.1675318012381347E-2</v>
      </c>
      <c r="R482" s="52">
        <f t="shared" si="206"/>
        <v>1.1005222388147681E-2</v>
      </c>
      <c r="S482" s="52">
        <f t="shared" si="206"/>
        <v>1.6345348961580315E-2</v>
      </c>
      <c r="T482" s="52">
        <f t="shared" si="206"/>
        <v>2.3199862926571418E-2</v>
      </c>
      <c r="U482" s="52">
        <f t="shared" si="206"/>
        <v>3.1482144121279129E-2</v>
      </c>
      <c r="V482" s="52">
        <f t="shared" si="206"/>
        <v>0.19218073760258969</v>
      </c>
      <c r="W482" s="52">
        <f t="shared" si="206"/>
        <v>5.2964291880521056E-2</v>
      </c>
      <c r="X482" s="52">
        <f t="shared" si="206"/>
        <v>7.4931872048787634E-3</v>
      </c>
      <c r="Y482" s="52">
        <f t="shared" si="206"/>
        <v>8.6607462207013378E-3</v>
      </c>
      <c r="Z482" s="52">
        <f t="shared" si="206"/>
        <v>1.7714350720510169E-2</v>
      </c>
      <c r="AA482" s="96"/>
      <c r="AB482" s="96"/>
      <c r="AC482" s="52">
        <f t="shared" si="229"/>
        <v>7.057819497703012E-2</v>
      </c>
      <c r="AD482" s="52">
        <f t="shared" si="207"/>
        <v>6.430453965941596E-2</v>
      </c>
      <c r="AE482" s="52">
        <f t="shared" si="208"/>
        <v>2.4793208210224044E-2</v>
      </c>
      <c r="AF482" s="52">
        <f t="shared" si="209"/>
        <v>4.7087192762649464E-2</v>
      </c>
      <c r="AG482" s="52">
        <f t="shared" si="210"/>
        <v>4.4702913014227158E-2</v>
      </c>
      <c r="AH482" s="52">
        <f t="shared" si="211"/>
        <v>0.42968062700406806</v>
      </c>
      <c r="AI482" s="52">
        <f t="shared" si="212"/>
        <v>9.4877784063143886E-2</v>
      </c>
      <c r="AJ482" s="52">
        <f t="shared" si="213"/>
        <v>9.3076004907898142E-3</v>
      </c>
      <c r="AK482" s="52">
        <f t="shared" si="214"/>
        <v>1.0247620103372775E-2</v>
      </c>
      <c r="AL482" s="52">
        <f t="shared" si="215"/>
        <v>2.4981637563868141E-2</v>
      </c>
      <c r="AO482" s="52">
        <f t="shared" si="242"/>
        <v>1.3774921180271807E-2</v>
      </c>
      <c r="AP482" s="52">
        <f t="shared" si="216"/>
        <v>2.32010957165125E-2</v>
      </c>
      <c r="AQ482" s="52">
        <f t="shared" si="217"/>
        <v>4.2239296243218837E-3</v>
      </c>
      <c r="AR482" s="52">
        <f t="shared" si="218"/>
        <v>1.1978712448829032E-2</v>
      </c>
      <c r="AS482" s="52">
        <f t="shared" si="219"/>
        <v>6.7101762431219444E-3</v>
      </c>
      <c r="AT482" s="52">
        <f t="shared" si="220"/>
        <v>0.11720937005261478</v>
      </c>
      <c r="AU482" s="52">
        <f t="shared" si="221"/>
        <v>2.3403182788863441E-2</v>
      </c>
      <c r="AV482" s="52">
        <f t="shared" si="222"/>
        <v>9.0720664295552457E-4</v>
      </c>
      <c r="AW482" s="52">
        <f t="shared" si="223"/>
        <v>7.9018844918413329E-4</v>
      </c>
      <c r="AX482" s="52">
        <f t="shared" si="224"/>
        <v>3.29826308794871E-3</v>
      </c>
      <c r="BA482" s="52">
        <f t="shared" si="231"/>
        <v>2.5127955784376967E-2</v>
      </c>
      <c r="BB482" s="52">
        <f t="shared" si="225"/>
        <v>3.0098221554755777E-2</v>
      </c>
      <c r="BC482" s="52">
        <f t="shared" si="225"/>
        <v>4.2239296243218455E-3</v>
      </c>
      <c r="BD482" s="52">
        <f t="shared" si="225"/>
        <v>1.1908617387249014E-2</v>
      </c>
      <c r="BE482" s="52">
        <f t="shared" si="225"/>
        <v>6.5105926498260844E-3</v>
      </c>
      <c r="BF482" s="52">
        <f t="shared" si="225"/>
        <v>0.12029051934886359</v>
      </c>
      <c r="BG482" s="52">
        <f t="shared" si="225"/>
        <v>1.8510309393759389E-2</v>
      </c>
      <c r="BH482" s="52">
        <f t="shared" si="225"/>
        <v>9.072066429555263E-4</v>
      </c>
      <c r="BI482" s="52">
        <f t="shared" si="225"/>
        <v>7.9668543348730345E-4</v>
      </c>
      <c r="BJ482" s="52">
        <f t="shared" si="225"/>
        <v>3.9690237554092615E-3</v>
      </c>
    </row>
    <row r="483" spans="4:62">
      <c r="D483" s="42">
        <f t="shared" si="226"/>
        <v>0.75</v>
      </c>
      <c r="E483" s="52">
        <f t="shared" si="232"/>
        <v>4.8462680127487369E-2</v>
      </c>
      <c r="F483" s="52">
        <f t="shared" si="233"/>
        <v>3.7403664291278435E-2</v>
      </c>
      <c r="G483" s="52">
        <f t="shared" si="234"/>
        <v>2.33834962794605E-2</v>
      </c>
      <c r="H483" s="52">
        <f t="shared" si="235"/>
        <v>4.1604260783800522E-2</v>
      </c>
      <c r="I483" s="52">
        <f t="shared" si="236"/>
        <v>4.5666735207604725E-2</v>
      </c>
      <c r="J483" s="52">
        <f t="shared" si="237"/>
        <v>0.37876504661545946</v>
      </c>
      <c r="K483" s="52">
        <f t="shared" si="238"/>
        <v>9.3310275349534511E-2</v>
      </c>
      <c r="L483" s="52">
        <f t="shared" si="239"/>
        <v>1.01982291463828E-2</v>
      </c>
      <c r="M483" s="52">
        <f t="shared" si="240"/>
        <v>1.1314417576548769E-2</v>
      </c>
      <c r="N483" s="52">
        <f t="shared" si="241"/>
        <v>2.562863534969578E-2</v>
      </c>
      <c r="Q483" s="52">
        <f t="shared" si="228"/>
        <v>3.3445765111824788E-2</v>
      </c>
      <c r="R483" s="52">
        <f t="shared" si="206"/>
        <v>1.2694674209788141E-2</v>
      </c>
      <c r="S483" s="52">
        <f t="shared" si="206"/>
        <v>1.8687083979483838E-2</v>
      </c>
      <c r="T483" s="52">
        <f t="shared" si="206"/>
        <v>2.6517485922509267E-2</v>
      </c>
      <c r="U483" s="52">
        <f t="shared" si="206"/>
        <v>3.7207218655043423E-2</v>
      </c>
      <c r="V483" s="52">
        <f t="shared" si="206"/>
        <v>0.22891697575682388</v>
      </c>
      <c r="W483" s="52">
        <f t="shared" si="206"/>
        <v>6.7112497545986208E-2</v>
      </c>
      <c r="X483" s="52">
        <f t="shared" si="206"/>
        <v>9.1215276699882671E-3</v>
      </c>
      <c r="Y483" s="52">
        <f t="shared" si="206"/>
        <v>1.0402377966179412E-2</v>
      </c>
      <c r="Z483" s="52">
        <f t="shared" si="206"/>
        <v>2.1441548669386121E-2</v>
      </c>
      <c r="AA483" s="96"/>
      <c r="AB483" s="96"/>
      <c r="AC483" s="52">
        <f t="shared" si="229"/>
        <v>7.7246612580545229E-2</v>
      </c>
      <c r="AD483" s="52">
        <f t="shared" si="207"/>
        <v>7.0469811737413332E-2</v>
      </c>
      <c r="AE483" s="52">
        <f t="shared" si="208"/>
        <v>2.8079908579437134E-2</v>
      </c>
      <c r="AF483" s="52">
        <f t="shared" si="209"/>
        <v>5.6576426861501543E-2</v>
      </c>
      <c r="AG483" s="52">
        <f t="shared" si="210"/>
        <v>5.3920346847944445E-2</v>
      </c>
      <c r="AH483" s="52">
        <f t="shared" si="211"/>
        <v>0.53292954595927422</v>
      </c>
      <c r="AI483" s="52">
        <f t="shared" si="212"/>
        <v>0.11366349150916151</v>
      </c>
      <c r="AJ483" s="52">
        <f t="shared" si="213"/>
        <v>1.1274930622777336E-2</v>
      </c>
      <c r="AK483" s="52">
        <f t="shared" si="214"/>
        <v>1.223431262634439E-2</v>
      </c>
      <c r="AL483" s="52">
        <f t="shared" si="215"/>
        <v>3.0865900794803683E-2</v>
      </c>
      <c r="AO483" s="52">
        <f t="shared" si="242"/>
        <v>1.5016915015662581E-2</v>
      </c>
      <c r="AP483" s="52">
        <f t="shared" si="216"/>
        <v>2.4708990081490294E-2</v>
      </c>
      <c r="AQ483" s="52">
        <f t="shared" si="217"/>
        <v>4.6964122999766621E-3</v>
      </c>
      <c r="AR483" s="52">
        <f t="shared" si="218"/>
        <v>1.5086774861291254E-2</v>
      </c>
      <c r="AS483" s="52">
        <f t="shared" si="219"/>
        <v>8.4595165525613025E-3</v>
      </c>
      <c r="AT483" s="52">
        <f t="shared" si="220"/>
        <v>0.14984807085863558</v>
      </c>
      <c r="AU483" s="52">
        <f t="shared" si="221"/>
        <v>2.6197777803548303E-2</v>
      </c>
      <c r="AV483" s="52">
        <f t="shared" si="222"/>
        <v>1.0767014763945326E-3</v>
      </c>
      <c r="AW483" s="52">
        <f t="shared" si="223"/>
        <v>9.1203961036935739E-4</v>
      </c>
      <c r="AX483" s="52">
        <f t="shared" si="224"/>
        <v>4.1870866803096589E-3</v>
      </c>
      <c r="BA483" s="52">
        <f t="shared" si="231"/>
        <v>2.878393245305786E-2</v>
      </c>
      <c r="BB483" s="52">
        <f t="shared" si="225"/>
        <v>3.3066147446134897E-2</v>
      </c>
      <c r="BC483" s="52">
        <f t="shared" si="225"/>
        <v>4.6964122999766343E-3</v>
      </c>
      <c r="BD483" s="52">
        <f t="shared" si="225"/>
        <v>1.4972166077701021E-2</v>
      </c>
      <c r="BE483" s="52">
        <f t="shared" si="225"/>
        <v>8.2536116403397197E-3</v>
      </c>
      <c r="BF483" s="52">
        <f t="shared" si="225"/>
        <v>0.15416449934381476</v>
      </c>
      <c r="BG483" s="52">
        <f t="shared" si="225"/>
        <v>2.0353216159626999E-2</v>
      </c>
      <c r="BH483" s="52">
        <f t="shared" si="225"/>
        <v>1.076701476394536E-3</v>
      </c>
      <c r="BI483" s="52">
        <f t="shared" si="225"/>
        <v>9.1989504979562119E-4</v>
      </c>
      <c r="BJ483" s="52">
        <f t="shared" si="225"/>
        <v>5.2372654451079033E-3</v>
      </c>
    </row>
    <row r="484" spans="4:62">
      <c r="D484" s="42">
        <f t="shared" si="226"/>
        <v>0.875</v>
      </c>
      <c r="E484" s="52">
        <f t="shared" si="232"/>
        <v>5.0564717095019689E-2</v>
      </c>
      <c r="F484" s="52">
        <f t="shared" si="233"/>
        <v>4.0064533800759784E-2</v>
      </c>
      <c r="G484" s="52">
        <f t="shared" si="234"/>
        <v>2.6014352235623643E-2</v>
      </c>
      <c r="H484" s="52">
        <f t="shared" si="235"/>
        <v>4.7959847060089114E-2</v>
      </c>
      <c r="I484" s="52">
        <f t="shared" si="236"/>
        <v>5.3218603478445627E-2</v>
      </c>
      <c r="J484" s="52">
        <f t="shared" si="237"/>
        <v>0.44940059675984467</v>
      </c>
      <c r="K484" s="52">
        <f t="shared" si="238"/>
        <v>0.11047419715061139</v>
      </c>
      <c r="L484" s="52">
        <f t="shared" si="239"/>
        <v>1.1999094944363905E-2</v>
      </c>
      <c r="M484" s="52">
        <f t="shared" si="240"/>
        <v>1.3186743031247963E-2</v>
      </c>
      <c r="N484" s="52">
        <f t="shared" si="241"/>
        <v>3.0263052792430533E-2</v>
      </c>
      <c r="Q484" s="52">
        <f t="shared" si="228"/>
        <v>3.4661393847954011E-2</v>
      </c>
      <c r="R484" s="52">
        <f t="shared" si="206"/>
        <v>1.442483237365646E-2</v>
      </c>
      <c r="S484" s="52">
        <f t="shared" si="206"/>
        <v>2.0899664554689095E-2</v>
      </c>
      <c r="T484" s="52">
        <f t="shared" si="206"/>
        <v>2.9685131211580118E-2</v>
      </c>
      <c r="U484" s="52">
        <f t="shared" si="206"/>
        <v>4.28762042269809E-2</v>
      </c>
      <c r="V484" s="52">
        <f t="shared" si="206"/>
        <v>0.26514909799717457</v>
      </c>
      <c r="W484" s="52">
        <f t="shared" si="206"/>
        <v>8.2649857437433166E-2</v>
      </c>
      <c r="X484" s="52">
        <f t="shared" si="206"/>
        <v>1.0753023138980815E-2</v>
      </c>
      <c r="Y484" s="52">
        <f t="shared" si="206"/>
        <v>1.2157965337123126E-2</v>
      </c>
      <c r="Z484" s="52">
        <f t="shared" si="206"/>
        <v>2.5126391217837357E-2</v>
      </c>
      <c r="AA484" s="96"/>
      <c r="AB484" s="96"/>
      <c r="AC484" s="52">
        <f t="shared" si="229"/>
        <v>8.1368028017409444E-2</v>
      </c>
      <c r="AD484" s="52">
        <f t="shared" si="207"/>
        <v>7.4742441060709361E-2</v>
      </c>
      <c r="AE484" s="52">
        <f t="shared" si="208"/>
        <v>3.1129039916558163E-2</v>
      </c>
      <c r="AF484" s="52">
        <f t="shared" si="209"/>
        <v>6.607993050254117E-2</v>
      </c>
      <c r="AG484" s="52">
        <f t="shared" si="210"/>
        <v>6.3375466724888863E-2</v>
      </c>
      <c r="AH484" s="52">
        <f t="shared" si="211"/>
        <v>0.63892313265696821</v>
      </c>
      <c r="AI484" s="52">
        <f t="shared" si="212"/>
        <v>0.13206461100425004</v>
      </c>
      <c r="AJ484" s="52">
        <f t="shared" si="213"/>
        <v>1.3245166749746998E-2</v>
      </c>
      <c r="AK484" s="52">
        <f t="shared" si="214"/>
        <v>1.4224013737362883E-2</v>
      </c>
      <c r="AL484" s="52">
        <f t="shared" si="215"/>
        <v>3.6897242027596248E-2</v>
      </c>
      <c r="AO484" s="52">
        <f t="shared" si="242"/>
        <v>1.5903323247065677E-2</v>
      </c>
      <c r="AP484" s="52">
        <f t="shared" si="216"/>
        <v>2.5639701427103326E-2</v>
      </c>
      <c r="AQ484" s="52">
        <f t="shared" si="217"/>
        <v>5.114687680934548E-3</v>
      </c>
      <c r="AR484" s="52">
        <f t="shared" si="218"/>
        <v>1.8274715848508996E-2</v>
      </c>
      <c r="AS484" s="52">
        <f t="shared" si="219"/>
        <v>1.0342399251464726E-2</v>
      </c>
      <c r="AT484" s="52">
        <f t="shared" si="220"/>
        <v>0.18425149876267011</v>
      </c>
      <c r="AU484" s="52">
        <f t="shared" si="221"/>
        <v>2.7824339713178228E-2</v>
      </c>
      <c r="AV484" s="52">
        <f t="shared" si="222"/>
        <v>1.2460718053830897E-3</v>
      </c>
      <c r="AW484" s="52">
        <f t="shared" si="223"/>
        <v>1.0287776941248373E-3</v>
      </c>
      <c r="AX484" s="52">
        <f t="shared" si="224"/>
        <v>5.1366615745931758E-3</v>
      </c>
      <c r="BA484" s="52">
        <f t="shared" si="231"/>
        <v>3.0803310922389755E-2</v>
      </c>
      <c r="BB484" s="52">
        <f t="shared" si="225"/>
        <v>3.4677907259949577E-2</v>
      </c>
      <c r="BC484" s="52">
        <f t="shared" si="225"/>
        <v>5.1146876809345203E-3</v>
      </c>
      <c r="BD484" s="52">
        <f t="shared" si="225"/>
        <v>1.8120083442452056E-2</v>
      </c>
      <c r="BE484" s="52">
        <f t="shared" si="225"/>
        <v>1.0156863246443236E-2</v>
      </c>
      <c r="BF484" s="52">
        <f t="shared" si="225"/>
        <v>0.18952253589712353</v>
      </c>
      <c r="BG484" s="52">
        <f t="shared" si="225"/>
        <v>2.1590413853638649E-2</v>
      </c>
      <c r="BH484" s="52">
        <f t="shared" si="225"/>
        <v>1.2460718053830932E-3</v>
      </c>
      <c r="BI484" s="52">
        <f t="shared" si="225"/>
        <v>1.0372707061149199E-3</v>
      </c>
      <c r="BJ484" s="52">
        <f t="shared" si="225"/>
        <v>6.6341892351657154E-3</v>
      </c>
    </row>
    <row r="485" spans="4:62">
      <c r="D485" s="42">
        <f t="shared" si="226"/>
        <v>1</v>
      </c>
      <c r="E485" s="52">
        <f t="shared" si="232"/>
        <v>5.2183292740700125E-2</v>
      </c>
      <c r="F485" s="52">
        <f t="shared" si="233"/>
        <v>4.2450022971847162E-2</v>
      </c>
      <c r="G485" s="52">
        <f t="shared" si="234"/>
        <v>2.8524493352221333E-2</v>
      </c>
      <c r="H485" s="52">
        <f t="shared" si="235"/>
        <v>5.4245888740418184E-2</v>
      </c>
      <c r="I485" s="52">
        <f t="shared" si="236"/>
        <v>6.0818046594327747E-2</v>
      </c>
      <c r="J485" s="52">
        <f t="shared" si="237"/>
        <v>0.52148420691977304</v>
      </c>
      <c r="K485" s="52">
        <f t="shared" si="238"/>
        <v>0.12774700744031295</v>
      </c>
      <c r="L485" s="52">
        <f t="shared" si="239"/>
        <v>1.380135627818445E-2</v>
      </c>
      <c r="M485" s="52">
        <f t="shared" si="240"/>
        <v>1.5064757366700961E-2</v>
      </c>
      <c r="N485" s="52">
        <f t="shared" si="241"/>
        <v>3.4922583834640988E-2</v>
      </c>
      <c r="Q485" s="52">
        <f t="shared" si="228"/>
        <v>3.5584375520313412E-2</v>
      </c>
      <c r="R485" s="52">
        <f t="shared" si="206"/>
        <v>1.6179423340012121E-2</v>
      </c>
      <c r="S485" s="52">
        <f t="shared" si="206"/>
        <v>2.3015379016358899E-2</v>
      </c>
      <c r="T485" s="52">
        <f t="shared" si="206"/>
        <v>3.2730240064943669E-2</v>
      </c>
      <c r="U485" s="52">
        <f t="shared" si="206"/>
        <v>4.8491548161003345E-2</v>
      </c>
      <c r="V485" s="52">
        <f t="shared" si="206"/>
        <v>0.30109333428782542</v>
      </c>
      <c r="W485" s="52">
        <f t="shared" si="206"/>
        <v>9.9009928774074579E-2</v>
      </c>
      <c r="X485" s="52">
        <f t="shared" si="206"/>
        <v>1.2385986523687024E-2</v>
      </c>
      <c r="Y485" s="52">
        <f t="shared" si="206"/>
        <v>1.3922160790689883E-2</v>
      </c>
      <c r="Z485" s="52">
        <f t="shared" si="206"/>
        <v>2.8769695392359212E-2</v>
      </c>
      <c r="AA485" s="96"/>
      <c r="AB485" s="96"/>
      <c r="AC485" s="52">
        <f t="shared" si="229"/>
        <v>8.3945585320777436E-2</v>
      </c>
      <c r="AD485" s="52">
        <f t="shared" si="207"/>
        <v>7.791547509926991E-2</v>
      </c>
      <c r="AE485" s="52">
        <f t="shared" si="208"/>
        <v>3.4033607688083743E-2</v>
      </c>
      <c r="AF485" s="52">
        <f t="shared" si="209"/>
        <v>7.5589941922262371E-2</v>
      </c>
      <c r="AG485" s="52">
        <f t="shared" si="210"/>
        <v>7.2973085778599886E-2</v>
      </c>
      <c r="AH485" s="52">
        <f t="shared" si="211"/>
        <v>0.7475180940609476</v>
      </c>
      <c r="AI485" s="52">
        <f t="shared" si="212"/>
        <v>0.15018257944022489</v>
      </c>
      <c r="AJ485" s="52">
        <f t="shared" si="213"/>
        <v>1.521672603268188E-2</v>
      </c>
      <c r="AK485" s="52">
        <f t="shared" si="214"/>
        <v>1.6215995174624919E-2</v>
      </c>
      <c r="AL485" s="52">
        <f t="shared" si="215"/>
        <v>4.308080494416458E-2</v>
      </c>
      <c r="AO485" s="52">
        <f t="shared" si="242"/>
        <v>1.6598917220386714E-2</v>
      </c>
      <c r="AP485" s="52">
        <f t="shared" si="216"/>
        <v>2.6270599631835041E-2</v>
      </c>
      <c r="AQ485" s="52">
        <f t="shared" si="217"/>
        <v>5.5091143358624341E-3</v>
      </c>
      <c r="AR485" s="52">
        <f t="shared" si="218"/>
        <v>2.1515648675474515E-2</v>
      </c>
      <c r="AS485" s="52">
        <f t="shared" si="219"/>
        <v>1.2326498433324402E-2</v>
      </c>
      <c r="AT485" s="52">
        <f t="shared" si="220"/>
        <v>0.22039087263194762</v>
      </c>
      <c r="AU485" s="52">
        <f t="shared" si="221"/>
        <v>2.8737078666238369E-2</v>
      </c>
      <c r="AV485" s="52">
        <f t="shared" si="222"/>
        <v>1.415369754497426E-3</v>
      </c>
      <c r="AW485" s="52">
        <f t="shared" si="223"/>
        <v>1.1425965760110783E-3</v>
      </c>
      <c r="AX485" s="52">
        <f t="shared" si="224"/>
        <v>6.1528884422817759E-3</v>
      </c>
      <c r="BA485" s="52">
        <f t="shared" si="231"/>
        <v>3.176229258007731E-2</v>
      </c>
      <c r="BB485" s="52">
        <f t="shared" si="225"/>
        <v>3.5465452127422747E-2</v>
      </c>
      <c r="BC485" s="52">
        <f t="shared" si="225"/>
        <v>5.5091143358624098E-3</v>
      </c>
      <c r="BD485" s="52">
        <f t="shared" si="225"/>
        <v>2.1344053181844187E-2</v>
      </c>
      <c r="BE485" s="52">
        <f t="shared" si="225"/>
        <v>1.2155039184272139E-2</v>
      </c>
      <c r="BF485" s="52">
        <f t="shared" si="225"/>
        <v>0.22603388714117456</v>
      </c>
      <c r="BG485" s="52">
        <f t="shared" si="225"/>
        <v>2.2435571999911946E-2</v>
      </c>
      <c r="BH485" s="52">
        <f t="shared" si="225"/>
        <v>1.4153697544974295E-3</v>
      </c>
      <c r="BI485" s="52">
        <f t="shared" si="225"/>
        <v>1.151237807923958E-3</v>
      </c>
      <c r="BJ485" s="52">
        <f t="shared" si="225"/>
        <v>8.1582211095235918E-3</v>
      </c>
    </row>
    <row r="486" spans="4:62">
      <c r="D486" s="42">
        <f t="shared" si="226"/>
        <v>1.125</v>
      </c>
      <c r="E486" s="52">
        <f t="shared" si="232"/>
        <v>5.3629998712673939E-2</v>
      </c>
      <c r="F486" s="52">
        <f t="shared" si="233"/>
        <v>4.4751892541766529E-2</v>
      </c>
      <c r="G486" s="52">
        <f t="shared" si="234"/>
        <v>3.0954778806597937E-2</v>
      </c>
      <c r="H486" s="52">
        <f t="shared" si="235"/>
        <v>6.0451289396313231E-2</v>
      </c>
      <c r="I486" s="52">
        <f t="shared" si="236"/>
        <v>6.842241766171063E-2</v>
      </c>
      <c r="J486" s="52">
        <f t="shared" si="237"/>
        <v>0.59525277960536849</v>
      </c>
      <c r="K486" s="52">
        <f t="shared" si="238"/>
        <v>0.14503485787346337</v>
      </c>
      <c r="L486" s="52">
        <f t="shared" si="239"/>
        <v>1.5602224615698743E-2</v>
      </c>
      <c r="M486" s="52">
        <f t="shared" si="240"/>
        <v>1.6942920869488457E-2</v>
      </c>
      <c r="N486" s="52">
        <f t="shared" si="241"/>
        <v>3.96100945830433E-2</v>
      </c>
      <c r="Q486" s="52">
        <f t="shared" si="228"/>
        <v>3.6406427303722302E-2</v>
      </c>
      <c r="R486" s="52">
        <f t="shared" si="206"/>
        <v>1.7939984105357749E-2</v>
      </c>
      <c r="S486" s="52">
        <f t="shared" si="206"/>
        <v>2.5052225756883675E-2</v>
      </c>
      <c r="T486" s="52">
        <f t="shared" si="206"/>
        <v>3.5664434064863512E-2</v>
      </c>
      <c r="U486" s="52">
        <f t="shared" si="206"/>
        <v>5.40468498487452E-2</v>
      </c>
      <c r="V486" s="52">
        <f t="shared" si="206"/>
        <v>0.33695177576820545</v>
      </c>
      <c r="W486" s="52">
        <f t="shared" si="206"/>
        <v>0.1155895343452029</v>
      </c>
      <c r="X486" s="52">
        <f t="shared" si="206"/>
        <v>1.4017693609573775E-2</v>
      </c>
      <c r="Y486" s="52">
        <f t="shared" si="206"/>
        <v>1.5687501191503216E-2</v>
      </c>
      <c r="Z486" s="52">
        <f t="shared" si="206"/>
        <v>3.2369330964338104E-2</v>
      </c>
      <c r="AA486" s="96"/>
      <c r="AB486" s="96"/>
      <c r="AC486" s="52">
        <f t="shared" si="229"/>
        <v>8.6016945481316165E-2</v>
      </c>
      <c r="AD486" s="52">
        <f t="shared" si="207"/>
        <v>8.0763540971953429E-2</v>
      </c>
      <c r="AE486" s="52">
        <f t="shared" si="208"/>
        <v>3.6857418968156544E-2</v>
      </c>
      <c r="AF486" s="52">
        <f t="shared" si="209"/>
        <v>8.5088825296447887E-2</v>
      </c>
      <c r="AG486" s="52">
        <f t="shared" si="210"/>
        <v>8.2599366822483297E-2</v>
      </c>
      <c r="AH486" s="52">
        <f t="shared" si="211"/>
        <v>0.85875514557839472</v>
      </c>
      <c r="AI486" s="52">
        <f t="shared" si="212"/>
        <v>0.16811195985746344</v>
      </c>
      <c r="AJ486" s="52">
        <f t="shared" si="213"/>
        <v>1.7186755621823716E-2</v>
      </c>
      <c r="AK486" s="52">
        <f t="shared" si="214"/>
        <v>1.8207030888979087E-2</v>
      </c>
      <c r="AL486" s="52">
        <f t="shared" si="215"/>
        <v>4.9417167259768607E-2</v>
      </c>
      <c r="AO486" s="52">
        <f t="shared" si="242"/>
        <v>1.7223571408951636E-2</v>
      </c>
      <c r="AP486" s="52">
        <f t="shared" si="216"/>
        <v>2.681190843640878E-2</v>
      </c>
      <c r="AQ486" s="52">
        <f t="shared" si="217"/>
        <v>5.9025530497142618E-3</v>
      </c>
      <c r="AR486" s="52">
        <f t="shared" si="218"/>
        <v>2.4786855331449718E-2</v>
      </c>
      <c r="AS486" s="52">
        <f t="shared" si="219"/>
        <v>1.437556781296543E-2</v>
      </c>
      <c r="AT486" s="52">
        <f t="shared" si="220"/>
        <v>0.25830100383716303</v>
      </c>
      <c r="AU486" s="52">
        <f t="shared" si="221"/>
        <v>2.9445323528260473E-2</v>
      </c>
      <c r="AV486" s="52">
        <f t="shared" si="222"/>
        <v>1.5845310061249687E-3</v>
      </c>
      <c r="AW486" s="52">
        <f t="shared" si="223"/>
        <v>1.2554196779852415E-3</v>
      </c>
      <c r="AX486" s="52">
        <f t="shared" si="224"/>
        <v>7.2407636187051955E-3</v>
      </c>
      <c r="BA486" s="52">
        <f t="shared" si="231"/>
        <v>3.2386946768642226E-2</v>
      </c>
      <c r="BB486" s="52">
        <f t="shared" si="225"/>
        <v>3.60116484301869E-2</v>
      </c>
      <c r="BC486" s="52">
        <f t="shared" si="225"/>
        <v>5.9026401615586074E-3</v>
      </c>
      <c r="BD486" s="52">
        <f t="shared" si="225"/>
        <v>2.4637535900134656E-2</v>
      </c>
      <c r="BE486" s="52">
        <f t="shared" si="225"/>
        <v>1.4176949160772667E-2</v>
      </c>
      <c r="BF486" s="52">
        <f t="shared" si="225"/>
        <v>0.26350236597302623</v>
      </c>
      <c r="BG486" s="52">
        <f t="shared" si="225"/>
        <v>2.3077101984000065E-2</v>
      </c>
      <c r="BH486" s="52">
        <f t="shared" si="225"/>
        <v>1.5845310061249722E-3</v>
      </c>
      <c r="BI486" s="52">
        <f t="shared" si="225"/>
        <v>1.2641100194906302E-3</v>
      </c>
      <c r="BJ486" s="52">
        <f t="shared" si="225"/>
        <v>9.8070726767253077E-3</v>
      </c>
    </row>
    <row r="487" spans="4:62">
      <c r="D487" s="42">
        <f t="shared" si="226"/>
        <v>1.325</v>
      </c>
      <c r="E487" s="52">
        <f t="shared" si="232"/>
        <v>5.5805145473370808E-2</v>
      </c>
      <c r="F487" s="52">
        <f t="shared" si="233"/>
        <v>4.8396907950928998E-2</v>
      </c>
      <c r="G487" s="52">
        <f t="shared" si="234"/>
        <v>3.4708029942593685E-2</v>
      </c>
      <c r="H487" s="52">
        <f t="shared" si="235"/>
        <v>7.0182646910018034E-2</v>
      </c>
      <c r="I487" s="52">
        <f t="shared" si="236"/>
        <v>8.0531296665407953E-2</v>
      </c>
      <c r="J487" s="52">
        <f t="shared" si="237"/>
        <v>0.71695376150975965</v>
      </c>
      <c r="K487" s="52">
        <f t="shared" si="238"/>
        <v>0.17264730614071047</v>
      </c>
      <c r="L487" s="52">
        <f t="shared" si="239"/>
        <v>1.8473568335309033E-2</v>
      </c>
      <c r="M487" s="52">
        <f t="shared" si="240"/>
        <v>1.9940291016239103E-2</v>
      </c>
      <c r="N487" s="52">
        <f t="shared" si="241"/>
        <v>4.717117374981443E-2</v>
      </c>
      <c r="Q487" s="52">
        <f t="shared" si="228"/>
        <v>3.7645850025292839E-2</v>
      </c>
      <c r="R487" s="52">
        <f t="shared" si="206"/>
        <v>2.0754595230617429E-2</v>
      </c>
      <c r="S487" s="52">
        <f t="shared" si="206"/>
        <v>2.8162154772844426E-2</v>
      </c>
      <c r="T487" s="52">
        <f t="shared" si="206"/>
        <v>4.0140230468590943E-2</v>
      </c>
      <c r="U487" s="52">
        <f t="shared" si="206"/>
        <v>6.279583908181785E-2</v>
      </c>
      <c r="V487" s="52">
        <f t="shared" si="206"/>
        <v>0.39441705561261042</v>
      </c>
      <c r="W487" s="52">
        <f t="shared" si="206"/>
        <v>0.14206416445389383</v>
      </c>
      <c r="X487" s="52">
        <f t="shared" si="206"/>
        <v>1.6618854087585563E-2</v>
      </c>
      <c r="Y487" s="52">
        <f t="shared" si="206"/>
        <v>1.8505866252268011E-2</v>
      </c>
      <c r="Z487" s="52">
        <f t="shared" si="206"/>
        <v>3.8029056211397065E-2</v>
      </c>
      <c r="AA487" s="96"/>
      <c r="AB487" s="96"/>
      <c r="AC487" s="52">
        <f t="shared" si="229"/>
        <v>8.9127816281139374E-2</v>
      </c>
      <c r="AD487" s="52">
        <f t="shared" si="207"/>
        <v>8.5265469327612725E-2</v>
      </c>
      <c r="AE487" s="52">
        <f t="shared" si="208"/>
        <v>4.1255034701891471E-2</v>
      </c>
      <c r="AF487" s="52">
        <f t="shared" si="209"/>
        <v>0.10019656414283556</v>
      </c>
      <c r="AG487" s="52">
        <f t="shared" si="210"/>
        <v>9.7920905345483283E-2</v>
      </c>
      <c r="AH487" s="52">
        <f t="shared" si="211"/>
        <v>1.042262396096852</v>
      </c>
      <c r="AI487" s="52">
        <f t="shared" si="212"/>
        <v>0.19650038017708879</v>
      </c>
      <c r="AJ487" s="52">
        <f t="shared" si="213"/>
        <v>2.0328282583032507E-2</v>
      </c>
      <c r="AK487" s="52">
        <f t="shared" si="214"/>
        <v>2.1383993821994712E-2</v>
      </c>
      <c r="AL487" s="52">
        <f t="shared" si="215"/>
        <v>5.986886944505581E-2</v>
      </c>
      <c r="AO487" s="52">
        <f t="shared" si="242"/>
        <v>1.8159295448077969E-2</v>
      </c>
      <c r="AP487" s="52">
        <f t="shared" si="216"/>
        <v>2.764231272031157E-2</v>
      </c>
      <c r="AQ487" s="52">
        <f t="shared" si="217"/>
        <v>6.5458751697492594E-3</v>
      </c>
      <c r="AR487" s="52">
        <f t="shared" si="218"/>
        <v>3.0042416441427092E-2</v>
      </c>
      <c r="AS487" s="52">
        <f t="shared" si="219"/>
        <v>1.7735457583590103E-2</v>
      </c>
      <c r="AT487" s="52">
        <f t="shared" si="220"/>
        <v>0.32253670589714922</v>
      </c>
      <c r="AU487" s="52">
        <f t="shared" si="221"/>
        <v>3.0583141686816639E-2</v>
      </c>
      <c r="AV487" s="52">
        <f t="shared" si="222"/>
        <v>1.8547142477234706E-3</v>
      </c>
      <c r="AW487" s="52">
        <f t="shared" si="223"/>
        <v>1.4344247639710914E-3</v>
      </c>
      <c r="AX487" s="52">
        <f t="shared" si="224"/>
        <v>9.1421175384173645E-3</v>
      </c>
      <c r="BA487" s="52">
        <f t="shared" si="231"/>
        <v>3.3322670807768566E-2</v>
      </c>
      <c r="BB487" s="52">
        <f t="shared" si="225"/>
        <v>3.6868561376683727E-2</v>
      </c>
      <c r="BC487" s="52">
        <f t="shared" si="225"/>
        <v>6.5470047592977865E-3</v>
      </c>
      <c r="BD487" s="52">
        <f t="shared" si="225"/>
        <v>3.001391723281753E-2</v>
      </c>
      <c r="BE487" s="52">
        <f t="shared" si="225"/>
        <v>1.738960868007533E-2</v>
      </c>
      <c r="BF487" s="52">
        <f t="shared" si="225"/>
        <v>0.32530863458709236</v>
      </c>
      <c r="BG487" s="52">
        <f t="shared" si="225"/>
        <v>2.3853074036378319E-2</v>
      </c>
      <c r="BH487" s="52">
        <f t="shared" si="225"/>
        <v>1.854714247723474E-3</v>
      </c>
      <c r="BI487" s="52">
        <f t="shared" si="225"/>
        <v>1.4437028057556096E-3</v>
      </c>
      <c r="BJ487" s="52">
        <f t="shared" si="225"/>
        <v>1.269769569524138E-2</v>
      </c>
    </row>
    <row r="488" spans="4:62">
      <c r="D488" s="42">
        <f t="shared" si="226"/>
        <v>1.5249999999999999</v>
      </c>
      <c r="E488" s="52">
        <f t="shared" si="232"/>
        <v>5.781567934928665E-2</v>
      </c>
      <c r="F488" s="52">
        <f t="shared" si="233"/>
        <v>5.2000804904849381E-2</v>
      </c>
      <c r="G488" s="52">
        <f t="shared" si="234"/>
        <v>3.8301866334547512E-2</v>
      </c>
      <c r="H488" s="52">
        <f t="shared" si="235"/>
        <v>7.9639338039340951E-2</v>
      </c>
      <c r="I488" s="52">
        <f t="shared" si="236"/>
        <v>9.2513897312594864E-2</v>
      </c>
      <c r="J488" s="52">
        <f t="shared" si="237"/>
        <v>0.84305939529003937</v>
      </c>
      <c r="K488" s="52">
        <f t="shared" si="238"/>
        <v>0.20017313352759816</v>
      </c>
      <c r="L488" s="52">
        <f t="shared" si="239"/>
        <v>2.1323877828125483E-2</v>
      </c>
      <c r="M488" s="52">
        <f t="shared" si="240"/>
        <v>2.2922375206326319E-2</v>
      </c>
      <c r="N488" s="52">
        <f t="shared" si="241"/>
        <v>5.4807395442339639E-2</v>
      </c>
      <c r="Q488" s="52">
        <f t="shared" si="228"/>
        <v>3.8796079796117829E-2</v>
      </c>
      <c r="R488" s="52">
        <f t="shared" si="206"/>
        <v>2.356656248515197E-2</v>
      </c>
      <c r="S488" s="52">
        <f t="shared" si="206"/>
        <v>3.1096025129174636E-2</v>
      </c>
      <c r="T488" s="52">
        <f t="shared" si="206"/>
        <v>4.4357370960473222E-2</v>
      </c>
      <c r="U488" s="52">
        <f t="shared" si="206"/>
        <v>7.1358579262079891E-2</v>
      </c>
      <c r="V488" s="52">
        <f t="shared" si="206"/>
        <v>0.45216158446452381</v>
      </c>
      <c r="W488" s="52">
        <f t="shared" si="206"/>
        <v>0.16843999389818543</v>
      </c>
      <c r="X488" s="52">
        <f t="shared" si="206"/>
        <v>1.9199847483552083E-2</v>
      </c>
      <c r="Y488" s="52">
        <f t="shared" si="206"/>
        <v>2.1312345526530947E-2</v>
      </c>
      <c r="Z488" s="52">
        <f t="shared" si="206"/>
        <v>4.3553593209838315E-2</v>
      </c>
      <c r="AA488" s="96"/>
      <c r="AB488" s="96"/>
      <c r="AC488" s="52">
        <f t="shared" si="229"/>
        <v>9.1998654262146054E-2</v>
      </c>
      <c r="AD488" s="52">
        <f t="shared" si="207"/>
        <v>8.9707641612501582E-2</v>
      </c>
      <c r="AE488" s="52">
        <f t="shared" si="208"/>
        <v>4.5511995640848159E-2</v>
      </c>
      <c r="AF488" s="52">
        <f t="shared" si="209"/>
        <v>0.11510403835142353</v>
      </c>
      <c r="AG488" s="52">
        <f t="shared" si="210"/>
        <v>0.11306613915263997</v>
      </c>
      <c r="AH488" s="52">
        <f t="shared" si="211"/>
        <v>1.2324019905619981</v>
      </c>
      <c r="AI488" s="52">
        <f t="shared" si="212"/>
        <v>0.22454358263218049</v>
      </c>
      <c r="AJ488" s="52">
        <f t="shared" si="213"/>
        <v>2.344790817269889E-2</v>
      </c>
      <c r="AK488" s="52">
        <f t="shared" si="214"/>
        <v>2.4543463549219983E-2</v>
      </c>
      <c r="AL488" s="52">
        <f t="shared" si="215"/>
        <v>7.0696744488331589E-2</v>
      </c>
      <c r="AO488" s="52">
        <f t="shared" si="242"/>
        <v>1.9019599553168821E-2</v>
      </c>
      <c r="AP488" s="52">
        <f t="shared" si="216"/>
        <v>2.8434242419697411E-2</v>
      </c>
      <c r="AQ488" s="52">
        <f t="shared" si="217"/>
        <v>7.205841205372876E-3</v>
      </c>
      <c r="AR488" s="52">
        <f t="shared" si="218"/>
        <v>3.5281967078867729E-2</v>
      </c>
      <c r="AS488" s="52">
        <f t="shared" si="219"/>
        <v>2.1155318050514973E-2</v>
      </c>
      <c r="AT488" s="52">
        <f t="shared" si="220"/>
        <v>0.39089781082551556</v>
      </c>
      <c r="AU488" s="52">
        <f t="shared" si="221"/>
        <v>3.1733139629412738E-2</v>
      </c>
      <c r="AV488" s="52">
        <f t="shared" si="222"/>
        <v>2.1240303445734E-3</v>
      </c>
      <c r="AW488" s="52">
        <f t="shared" si="223"/>
        <v>1.6100296797953717E-3</v>
      </c>
      <c r="AX488" s="52">
        <f t="shared" si="224"/>
        <v>1.1253802232501324E-2</v>
      </c>
      <c r="BA488" s="52">
        <f t="shared" si="231"/>
        <v>3.4182974912859404E-2</v>
      </c>
      <c r="BB488" s="52">
        <f t="shared" si="225"/>
        <v>3.7706836707652201E-2</v>
      </c>
      <c r="BC488" s="52">
        <f t="shared" si="225"/>
        <v>7.2101293063006472E-3</v>
      </c>
      <c r="BD488" s="52">
        <f t="shared" si="225"/>
        <v>3.5464700312082584E-2</v>
      </c>
      <c r="BE488" s="52">
        <f t="shared" si="225"/>
        <v>2.0552241840045102E-2</v>
      </c>
      <c r="BF488" s="52">
        <f t="shared" si="225"/>
        <v>0.38934259527195869</v>
      </c>
      <c r="BG488" s="52">
        <f t="shared" si="225"/>
        <v>2.4370449104582331E-2</v>
      </c>
      <c r="BH488" s="52">
        <f t="shared" si="225"/>
        <v>2.124030344573407E-3</v>
      </c>
      <c r="BI488" s="52">
        <f t="shared" si="225"/>
        <v>1.6210883428936645E-3</v>
      </c>
      <c r="BJ488" s="52">
        <f t="shared" si="225"/>
        <v>1.588934904599195E-2</v>
      </c>
    </row>
    <row r="489" spans="4:62">
      <c r="D489" s="42">
        <f t="shared" si="226"/>
        <v>1.7249999999999999</v>
      </c>
      <c r="E489" s="52">
        <f t="shared" si="232"/>
        <v>5.9669743619608681E-2</v>
      </c>
      <c r="F489" s="52">
        <f t="shared" si="233"/>
        <v>5.5569240095347902E-2</v>
      </c>
      <c r="G489" s="52">
        <f t="shared" si="234"/>
        <v>4.1743916396263743E-2</v>
      </c>
      <c r="H489" s="52">
        <f t="shared" si="235"/>
        <v>8.8783629821975948E-2</v>
      </c>
      <c r="I489" s="52">
        <f t="shared" si="236"/>
        <v>0.1043053457783346</v>
      </c>
      <c r="J489" s="52">
        <f t="shared" si="237"/>
        <v>0.97340479682521708</v>
      </c>
      <c r="K489" s="52">
        <f t="shared" si="238"/>
        <v>0.2275756913302413</v>
      </c>
      <c r="L489" s="52">
        <f t="shared" si="239"/>
        <v>2.414269652267674E-2</v>
      </c>
      <c r="M489" s="52">
        <f t="shared" si="240"/>
        <v>2.5881954763785776E-2</v>
      </c>
      <c r="N489" s="52">
        <f t="shared" si="241"/>
        <v>6.2517063437699472E-2</v>
      </c>
      <c r="Q489" s="52">
        <f t="shared" si="228"/>
        <v>3.986182657170554E-2</v>
      </c>
      <c r="R489" s="52">
        <f t="shared" si="206"/>
        <v>2.637544728505796E-2</v>
      </c>
      <c r="S489" s="52">
        <f t="shared" si="206"/>
        <v>3.3862050941023063E-2</v>
      </c>
      <c r="T489" s="52">
        <f t="shared" si="206"/>
        <v>4.8327904313402996E-2</v>
      </c>
      <c r="U489" s="52">
        <f t="shared" si="206"/>
        <v>7.9716854151827249E-2</v>
      </c>
      <c r="V489" s="52">
        <f t="shared" si="206"/>
        <v>0.5103667509324944</v>
      </c>
      <c r="W489" s="52">
        <f t="shared" si="206"/>
        <v>0.19467320958406825</v>
      </c>
      <c r="X489" s="52">
        <f t="shared" si="206"/>
        <v>2.1750607331172848E-2</v>
      </c>
      <c r="Y489" s="52">
        <f t="shared" si="206"/>
        <v>2.4101478360030168E-2</v>
      </c>
      <c r="Z489" s="52">
        <f t="shared" si="206"/>
        <v>4.8927844364305279E-2</v>
      </c>
      <c r="AA489" s="96"/>
      <c r="AB489" s="96"/>
      <c r="AC489" s="52">
        <f t="shared" si="229"/>
        <v>9.4641036027202405E-2</v>
      </c>
      <c r="AD489" s="52">
        <f t="shared" si="207"/>
        <v>9.4098137386437186E-2</v>
      </c>
      <c r="AE489" s="52">
        <f t="shared" si="208"/>
        <v>4.9636434023938136E-2</v>
      </c>
      <c r="AF489" s="52">
        <f t="shared" si="209"/>
        <v>0.12970699525771875</v>
      </c>
      <c r="AG489" s="52">
        <f t="shared" si="210"/>
        <v>0.12794409825237063</v>
      </c>
      <c r="AH489" s="52">
        <f t="shared" si="211"/>
        <v>1.4289257051312807</v>
      </c>
      <c r="AI489" s="52">
        <f t="shared" si="212"/>
        <v>0.25226221167090562</v>
      </c>
      <c r="AJ489" s="52">
        <f t="shared" si="213"/>
        <v>2.653478571418064E-2</v>
      </c>
      <c r="AK489" s="52">
        <f t="shared" si="214"/>
        <v>2.7677077597155365E-2</v>
      </c>
      <c r="AL489" s="52">
        <f t="shared" si="215"/>
        <v>8.1886722511939583E-2</v>
      </c>
      <c r="AO489" s="52">
        <f t="shared" si="242"/>
        <v>1.9807917047903141E-2</v>
      </c>
      <c r="AP489" s="52">
        <f t="shared" si="216"/>
        <v>2.9193792810289942E-2</v>
      </c>
      <c r="AQ489" s="52">
        <f t="shared" si="217"/>
        <v>7.8818654552406803E-3</v>
      </c>
      <c r="AR489" s="52">
        <f t="shared" si="218"/>
        <v>4.0455725508572953E-2</v>
      </c>
      <c r="AS489" s="52">
        <f t="shared" si="219"/>
        <v>2.458849162650735E-2</v>
      </c>
      <c r="AT489" s="52">
        <f t="shared" si="220"/>
        <v>0.46303804589272268</v>
      </c>
      <c r="AU489" s="52">
        <f t="shared" si="221"/>
        <v>3.2902481746173051E-2</v>
      </c>
      <c r="AV489" s="52">
        <f t="shared" si="222"/>
        <v>2.3920891915038926E-3</v>
      </c>
      <c r="AW489" s="52">
        <f t="shared" si="223"/>
        <v>1.7804764037556084E-3</v>
      </c>
      <c r="AX489" s="52">
        <f t="shared" si="224"/>
        <v>1.3589219073394193E-2</v>
      </c>
      <c r="BA489" s="52">
        <f t="shared" si="231"/>
        <v>3.4971292407593724E-2</v>
      </c>
      <c r="BB489" s="52">
        <f t="shared" si="225"/>
        <v>3.8528897291089284E-2</v>
      </c>
      <c r="BC489" s="52">
        <f t="shared" si="225"/>
        <v>7.8925176276743933E-3</v>
      </c>
      <c r="BD489" s="52">
        <f t="shared" si="225"/>
        <v>4.0923365435742806E-2</v>
      </c>
      <c r="BE489" s="52">
        <f t="shared" si="225"/>
        <v>2.3638752474036032E-2</v>
      </c>
      <c r="BF489" s="52">
        <f t="shared" si="225"/>
        <v>0.45552090830606362</v>
      </c>
      <c r="BG489" s="52">
        <f t="shared" si="225"/>
        <v>2.468652034066432E-2</v>
      </c>
      <c r="BH489" s="52">
        <f t="shared" si="225"/>
        <v>2.3920891915038996E-3</v>
      </c>
      <c r="BI489" s="52">
        <f t="shared" si="225"/>
        <v>1.7951228333695883E-3</v>
      </c>
      <c r="BJ489" s="52">
        <f t="shared" si="225"/>
        <v>1.9369659074240111E-2</v>
      </c>
    </row>
    <row r="490" spans="4:62">
      <c r="D490" s="42">
        <f t="shared" si="226"/>
        <v>2</v>
      </c>
      <c r="E490" s="52">
        <f t="shared" si="232"/>
        <v>6.1978452050184596E-2</v>
      </c>
      <c r="F490" s="52">
        <f t="shared" si="233"/>
        <v>6.0426758973957703E-2</v>
      </c>
      <c r="G490" s="52">
        <f t="shared" si="234"/>
        <v>4.6242493134640641E-2</v>
      </c>
      <c r="H490" s="52">
        <f t="shared" si="235"/>
        <v>0.10078106344457712</v>
      </c>
      <c r="I490" s="52">
        <f t="shared" si="236"/>
        <v>0.12009124087323708</v>
      </c>
      <c r="J490" s="52">
        <f t="shared" si="237"/>
        <v>1.1591990725520978</v>
      </c>
      <c r="K490" s="52">
        <f t="shared" si="238"/>
        <v>0.26498285585701409</v>
      </c>
      <c r="L490" s="52">
        <f t="shared" si="239"/>
        <v>2.79483640698358E-2</v>
      </c>
      <c r="M490" s="52">
        <f t="shared" si="240"/>
        <v>2.9901436613150714E-2</v>
      </c>
      <c r="N490" s="52">
        <f t="shared" si="241"/>
        <v>7.3232294153935992E-2</v>
      </c>
      <c r="Q490" s="52">
        <f t="shared" si="228"/>
        <v>4.1197797081684126E-2</v>
      </c>
      <c r="R490" s="52">
        <f t="shared" si="206"/>
        <v>3.0230946525988251E-2</v>
      </c>
      <c r="S490" s="52">
        <f t="shared" si="206"/>
        <v>3.7406191539161394E-2</v>
      </c>
      <c r="T490" s="52">
        <f t="shared" si="206"/>
        <v>5.3406625768299541E-2</v>
      </c>
      <c r="U490" s="52">
        <f t="shared" si="206"/>
        <v>9.0842504240191482E-2</v>
      </c>
      <c r="V490" s="52">
        <f t="shared" si="206"/>
        <v>0.59145881098564534</v>
      </c>
      <c r="W490" s="52">
        <f t="shared" si="206"/>
        <v>0.23042887368640716</v>
      </c>
      <c r="X490" s="52">
        <f t="shared" si="206"/>
        <v>2.5190529495904137E-2</v>
      </c>
      <c r="Y490" s="52">
        <f t="shared" si="206"/>
        <v>2.7898005558164327E-2</v>
      </c>
      <c r="Z490" s="52">
        <f t="shared" si="206"/>
        <v>5.6045445975957363E-2</v>
      </c>
      <c r="AA490" s="96"/>
      <c r="AB490" s="96"/>
      <c r="AC490" s="52">
        <f t="shared" si="229"/>
        <v>9.7922482378375655E-2</v>
      </c>
      <c r="AD490" s="52">
        <f t="shared" si="207"/>
        <v>0.10006346784899572</v>
      </c>
      <c r="AE490" s="52">
        <f t="shared" si="208"/>
        <v>5.5105152635532693E-2</v>
      </c>
      <c r="AF490" s="52">
        <f t="shared" si="209"/>
        <v>0.14910531575085409</v>
      </c>
      <c r="AG490" s="52">
        <f t="shared" si="210"/>
        <v>0.14780420644079273</v>
      </c>
      <c r="AH490" s="52">
        <f t="shared" si="211"/>
        <v>1.7090377780135793</v>
      </c>
      <c r="AI490" s="52">
        <f t="shared" si="212"/>
        <v>0.28987680513466202</v>
      </c>
      <c r="AJ490" s="52">
        <f t="shared" si="213"/>
        <v>3.0706198643767477E-2</v>
      </c>
      <c r="AK490" s="52">
        <f t="shared" si="214"/>
        <v>3.1928368257047389E-2</v>
      </c>
      <c r="AL490" s="52">
        <f t="shared" si="215"/>
        <v>9.7834012930780145E-2</v>
      </c>
      <c r="AO490" s="52">
        <f t="shared" si="242"/>
        <v>2.078065496850047E-2</v>
      </c>
      <c r="AP490" s="52">
        <f t="shared" si="216"/>
        <v>3.0195812447969452E-2</v>
      </c>
      <c r="AQ490" s="52">
        <f t="shared" si="217"/>
        <v>8.836301595479247E-3</v>
      </c>
      <c r="AR490" s="52">
        <f t="shared" si="218"/>
        <v>4.7374437676277574E-2</v>
      </c>
      <c r="AS490" s="52">
        <f t="shared" si="219"/>
        <v>2.9248736633045599E-2</v>
      </c>
      <c r="AT490" s="52">
        <f t="shared" si="220"/>
        <v>0.56774026156645241</v>
      </c>
      <c r="AU490" s="52">
        <f t="shared" si="221"/>
        <v>3.4553982170606928E-2</v>
      </c>
      <c r="AV490" s="52">
        <f t="shared" si="222"/>
        <v>2.7578345739316633E-3</v>
      </c>
      <c r="AW490" s="52">
        <f t="shared" si="223"/>
        <v>2.0034310549863869E-3</v>
      </c>
      <c r="AX490" s="52">
        <f t="shared" si="224"/>
        <v>1.7186848177978629E-2</v>
      </c>
      <c r="BA490" s="52">
        <f t="shared" si="231"/>
        <v>3.5944030328191059E-2</v>
      </c>
      <c r="BB490" s="52">
        <f t="shared" si="225"/>
        <v>3.9636708875038021E-2</v>
      </c>
      <c r="BC490" s="52">
        <f t="shared" si="225"/>
        <v>8.862659500892052E-3</v>
      </c>
      <c r="BD490" s="52">
        <f t="shared" si="225"/>
        <v>4.8324252306276974E-2</v>
      </c>
      <c r="BE490" s="52">
        <f t="shared" si="225"/>
        <v>2.7712965567555647E-2</v>
      </c>
      <c r="BF490" s="52">
        <f t="shared" si="225"/>
        <v>0.5498387054614815</v>
      </c>
      <c r="BG490" s="52">
        <f t="shared" si="225"/>
        <v>2.4893949277647931E-2</v>
      </c>
      <c r="BH490" s="52">
        <f t="shared" si="225"/>
        <v>2.7578345739316772E-3</v>
      </c>
      <c r="BI490" s="52">
        <f t="shared" si="225"/>
        <v>2.0269316438966747E-3</v>
      </c>
      <c r="BJ490" s="52">
        <f t="shared" si="225"/>
        <v>2.4601718776844153E-2</v>
      </c>
    </row>
    <row r="491" spans="4:62">
      <c r="D491" s="42">
        <f t="shared" si="226"/>
        <v>2.25</v>
      </c>
      <c r="E491" s="52">
        <f t="shared" si="232"/>
        <v>6.3849259549327034E-2</v>
      </c>
      <c r="F491" s="52">
        <f t="shared" si="233"/>
        <v>6.4800485343592312E-2</v>
      </c>
      <c r="G491" s="52">
        <f t="shared" si="234"/>
        <v>5.010937550268578E-2</v>
      </c>
      <c r="H491" s="52">
        <f t="shared" si="235"/>
        <v>0.11105532530272244</v>
      </c>
      <c r="I491" s="52">
        <f t="shared" si="236"/>
        <v>0.13391541072582219</v>
      </c>
      <c r="J491" s="52">
        <f t="shared" si="237"/>
        <v>1.3343578192931254</v>
      </c>
      <c r="K491" s="52">
        <f t="shared" si="238"/>
        <v>0.29865647404007245</v>
      </c>
      <c r="L491" s="52">
        <f t="shared" si="239"/>
        <v>3.132161534452238E-2</v>
      </c>
      <c r="M491" s="52">
        <f t="shared" si="240"/>
        <v>3.3494133599789595E-2</v>
      </c>
      <c r="N491" s="52">
        <f t="shared" si="241"/>
        <v>8.3082570578284026E-2</v>
      </c>
      <c r="Q491" s="52">
        <f t="shared" si="228"/>
        <v>4.2290069819939761E-2</v>
      </c>
      <c r="R491" s="52">
        <f t="shared" ref="R491:R554" si="243">R490+R313/$R$192</f>
        <v>3.3727366116055583E-2</v>
      </c>
      <c r="S491" s="52">
        <f t="shared" ref="S491:S554" si="244">S490+S313/$R$192</f>
        <v>4.0381687396134146E-2</v>
      </c>
      <c r="T491" s="52">
        <f t="shared" ref="T491:T554" si="245">T490+T313/$R$192</f>
        <v>5.7661532362057295E-2</v>
      </c>
      <c r="U491" s="52">
        <f t="shared" ref="U491:U554" si="246">U490+U313/$R$192</f>
        <v>0.10056036149682257</v>
      </c>
      <c r="V491" s="52">
        <f t="shared" ref="V491:V554" si="247">V490+V313/$R$192</f>
        <v>0.66650678664897178</v>
      </c>
      <c r="W491" s="52">
        <f t="shared" ref="W491:W554" si="248">W490+W313/$R$192</f>
        <v>0.26254727473323031</v>
      </c>
      <c r="X491" s="52">
        <f t="shared" ref="X491:X554" si="249">X490+X313/$R$192</f>
        <v>2.823484987005526E-2</v>
      </c>
      <c r="Y491" s="52">
        <f t="shared" ref="Y491:Y554" si="250">Y490+Y313/$R$192</f>
        <v>3.1301888812608258E-2</v>
      </c>
      <c r="Z491" s="52">
        <f t="shared" ref="Z491:Z554" si="251">Z490+Z313/$R$192</f>
        <v>6.222107788356409E-2</v>
      </c>
      <c r="AA491" s="96"/>
      <c r="AB491" s="96"/>
      <c r="AC491" s="52">
        <f t="shared" si="229"/>
        <v>0.10057182463840489</v>
      </c>
      <c r="AD491" s="52">
        <f t="shared" si="207"/>
        <v>0.10542490542696697</v>
      </c>
      <c r="AE491" s="52">
        <f t="shared" si="208"/>
        <v>5.9885955315349092E-2</v>
      </c>
      <c r="AF491" s="52">
        <f t="shared" si="209"/>
        <v>0.16590213018197467</v>
      </c>
      <c r="AG491" s="52">
        <f t="shared" si="210"/>
        <v>0.1651239262647316</v>
      </c>
      <c r="AH491" s="52">
        <f t="shared" si="211"/>
        <v>1.9731035418478093</v>
      </c>
      <c r="AI491" s="52">
        <f t="shared" si="212"/>
        <v>0.32359860808243363</v>
      </c>
      <c r="AJ491" s="52">
        <f t="shared" si="213"/>
        <v>3.4408380818989517E-2</v>
      </c>
      <c r="AK491" s="52">
        <f t="shared" si="214"/>
        <v>3.5722582481104749E-2</v>
      </c>
      <c r="AL491" s="52">
        <f t="shared" si="215"/>
        <v>0.11286576275072539</v>
      </c>
      <c r="AO491" s="52">
        <f t="shared" si="242"/>
        <v>2.1559189729387272E-2</v>
      </c>
      <c r="AP491" s="52">
        <f t="shared" si="216"/>
        <v>3.1073119227536729E-2</v>
      </c>
      <c r="AQ491" s="52">
        <f t="shared" si="217"/>
        <v>9.7276881065516338E-3</v>
      </c>
      <c r="AR491" s="52">
        <f t="shared" si="218"/>
        <v>5.3393792940665145E-2</v>
      </c>
      <c r="AS491" s="52">
        <f t="shared" si="219"/>
        <v>3.3355049228999623E-2</v>
      </c>
      <c r="AT491" s="52">
        <f t="shared" si="220"/>
        <v>0.66785103264415357</v>
      </c>
      <c r="AU491" s="52">
        <f t="shared" si="221"/>
        <v>3.6109199306842144E-2</v>
      </c>
      <c r="AV491" s="52">
        <f t="shared" si="222"/>
        <v>3.0867654744671201E-3</v>
      </c>
      <c r="AW491" s="52">
        <f t="shared" si="223"/>
        <v>2.1922447871813369E-3</v>
      </c>
      <c r="AX491" s="52">
        <f t="shared" si="224"/>
        <v>2.0861492694719937E-2</v>
      </c>
      <c r="BA491" s="52">
        <f t="shared" si="231"/>
        <v>3.6722565089077855E-2</v>
      </c>
      <c r="BB491" s="52">
        <f t="shared" ref="BB491:BB554" si="252">AD491-F491</f>
        <v>4.0624420083374663E-2</v>
      </c>
      <c r="BC491" s="52">
        <f t="shared" ref="BC491:BC554" si="253">AE491-G491</f>
        <v>9.7765798126633122E-3</v>
      </c>
      <c r="BD491" s="52">
        <f t="shared" ref="BD491:BD554" si="254">AF491-H491</f>
        <v>5.4846804879252226E-2</v>
      </c>
      <c r="BE491" s="52">
        <f t="shared" ref="BE491:BE554" si="255">AG491-I491</f>
        <v>3.1208515538909409E-2</v>
      </c>
      <c r="BF491" s="52">
        <f t="shared" ref="BF491:BF554" si="256">AH491-J491</f>
        <v>0.63874572255468398</v>
      </c>
      <c r="BG491" s="52">
        <f t="shared" ref="BG491:BG554" si="257">AI491-K491</f>
        <v>2.4942134042361175E-2</v>
      </c>
      <c r="BH491" s="52">
        <f t="shared" ref="BH491:BH554" si="258">AJ491-L491</f>
        <v>3.0867654744671374E-3</v>
      </c>
      <c r="BI491" s="52">
        <f t="shared" ref="BI491:BI554" si="259">AK491-M491</f>
        <v>2.2284488813151537E-3</v>
      </c>
      <c r="BJ491" s="52">
        <f t="shared" ref="BJ491:BJ554" si="260">AL491-N491</f>
        <v>2.9783192172441367E-2</v>
      </c>
    </row>
    <row r="492" spans="4:62">
      <c r="D492" s="42">
        <f t="shared" si="226"/>
        <v>2.5</v>
      </c>
      <c r="E492" s="52">
        <f t="shared" si="232"/>
        <v>6.5517919870151237E-2</v>
      </c>
      <c r="F492" s="52">
        <f t="shared" si="233"/>
        <v>6.9140712754582098E-2</v>
      </c>
      <c r="G492" s="52">
        <f t="shared" si="234"/>
        <v>5.3778053405228371E-2</v>
      </c>
      <c r="H492" s="52">
        <f t="shared" si="235"/>
        <v>0.12067806138590068</v>
      </c>
      <c r="I492" s="52">
        <f t="shared" si="236"/>
        <v>0.14714459841097352</v>
      </c>
      <c r="J492" s="52">
        <f t="shared" si="237"/>
        <v>1.5150855282852524</v>
      </c>
      <c r="K492" s="52">
        <f t="shared" si="238"/>
        <v>0.3319550011105365</v>
      </c>
      <c r="L492" s="52">
        <f t="shared" si="239"/>
        <v>3.4597259070178389E-2</v>
      </c>
      <c r="M492" s="52">
        <f t="shared" si="240"/>
        <v>3.7017636321817114E-2</v>
      </c>
      <c r="N492" s="52">
        <f t="shared" si="241"/>
        <v>9.3030104391708196E-2</v>
      </c>
      <c r="Q492" s="52">
        <f t="shared" si="228"/>
        <v>4.3274336555254617E-2</v>
      </c>
      <c r="R492" s="52">
        <f t="shared" si="243"/>
        <v>3.7213496462893243E-2</v>
      </c>
      <c r="S492" s="52">
        <f t="shared" si="244"/>
        <v>4.3137859957836117E-2</v>
      </c>
      <c r="T492" s="52">
        <f t="shared" si="245"/>
        <v>6.1594182726176561E-2</v>
      </c>
      <c r="U492" s="52">
        <f t="shared" si="246"/>
        <v>0.10987491153560029</v>
      </c>
      <c r="V492" s="52">
        <f t="shared" si="247"/>
        <v>0.7430813011672226</v>
      </c>
      <c r="W492" s="52">
        <f t="shared" si="248"/>
        <v>0.29422980648690999</v>
      </c>
      <c r="X492" s="52">
        <f t="shared" si="249"/>
        <v>3.1185704196610719E-2</v>
      </c>
      <c r="Y492" s="52">
        <f t="shared" si="250"/>
        <v>3.4651967360590265E-2</v>
      </c>
      <c r="Z492" s="52">
        <f t="shared" si="251"/>
        <v>6.8096310175409167E-2</v>
      </c>
      <c r="AA492" s="96"/>
      <c r="AB492" s="96"/>
      <c r="AC492" s="52">
        <f t="shared" si="229"/>
        <v>0.10292487854473845</v>
      </c>
      <c r="AD492" s="52">
        <f t="shared" si="207"/>
        <v>0.11073744283067416</v>
      </c>
      <c r="AE492" s="52">
        <f t="shared" si="208"/>
        <v>6.4498528636409869E-2</v>
      </c>
      <c r="AF492" s="52">
        <f t="shared" si="209"/>
        <v>0.18175373859048635</v>
      </c>
      <c r="AG492" s="52">
        <f t="shared" si="210"/>
        <v>0.18161476139597732</v>
      </c>
      <c r="AH492" s="52">
        <f t="shared" si="211"/>
        <v>2.2455549250458469</v>
      </c>
      <c r="AI492" s="52">
        <f t="shared" si="212"/>
        <v>0.35689951123297131</v>
      </c>
      <c r="AJ492" s="52">
        <f t="shared" si="213"/>
        <v>3.8008813943746077E-2</v>
      </c>
      <c r="AK492" s="52">
        <f t="shared" si="214"/>
        <v>3.9437205638055937E-2</v>
      </c>
      <c r="AL492" s="52">
        <f t="shared" si="215"/>
        <v>0.12837314547153672</v>
      </c>
      <c r="AO492" s="52">
        <f t="shared" si="242"/>
        <v>2.224358331489662E-2</v>
      </c>
      <c r="AP492" s="52">
        <f t="shared" si="216"/>
        <v>3.1927216291688855E-2</v>
      </c>
      <c r="AQ492" s="52">
        <f t="shared" si="217"/>
        <v>1.0640193447392254E-2</v>
      </c>
      <c r="AR492" s="52">
        <f t="shared" si="218"/>
        <v>5.9083878659724115E-2</v>
      </c>
      <c r="AS492" s="52">
        <f t="shared" si="219"/>
        <v>3.7269686875373229E-2</v>
      </c>
      <c r="AT492" s="52">
        <f t="shared" si="220"/>
        <v>0.77200422711802985</v>
      </c>
      <c r="AU492" s="52">
        <f t="shared" si="221"/>
        <v>3.7725194623626501E-2</v>
      </c>
      <c r="AV492" s="52">
        <f t="shared" si="222"/>
        <v>3.4115548735676703E-3</v>
      </c>
      <c r="AW492" s="52">
        <f t="shared" si="223"/>
        <v>2.3656689612268494E-3</v>
      </c>
      <c r="AX492" s="52">
        <f t="shared" si="224"/>
        <v>2.4933794216299029E-2</v>
      </c>
      <c r="BA492" s="52">
        <f t="shared" si="231"/>
        <v>3.740695867458721E-2</v>
      </c>
      <c r="BB492" s="52">
        <f t="shared" si="252"/>
        <v>4.1596730076092062E-2</v>
      </c>
      <c r="BC492" s="52">
        <f t="shared" si="253"/>
        <v>1.0720475231181498E-2</v>
      </c>
      <c r="BD492" s="52">
        <f t="shared" si="254"/>
        <v>6.1075677204585677E-2</v>
      </c>
      <c r="BE492" s="52">
        <f t="shared" si="255"/>
        <v>3.4470162985003799E-2</v>
      </c>
      <c r="BF492" s="52">
        <f t="shared" si="256"/>
        <v>0.73046939676059441</v>
      </c>
      <c r="BG492" s="52">
        <f t="shared" si="257"/>
        <v>2.4944510122434815E-2</v>
      </c>
      <c r="BH492" s="52">
        <f t="shared" si="258"/>
        <v>3.4115548735676876E-3</v>
      </c>
      <c r="BI492" s="52">
        <f t="shared" si="259"/>
        <v>2.4195693162388232E-3</v>
      </c>
      <c r="BJ492" s="52">
        <f t="shared" si="260"/>
        <v>3.5343041079828524E-2</v>
      </c>
    </row>
    <row r="493" spans="4:62">
      <c r="D493" s="42">
        <f t="shared" si="226"/>
        <v>2.75</v>
      </c>
      <c r="E493" s="52">
        <f t="shared" si="232"/>
        <v>6.6998480702844337E-2</v>
      </c>
      <c r="F493" s="52">
        <f t="shared" si="233"/>
        <v>7.3452590445964389E-2</v>
      </c>
      <c r="G493" s="52">
        <f t="shared" si="234"/>
        <v>5.7261751376796712E-2</v>
      </c>
      <c r="H493" s="52">
        <f t="shared" si="235"/>
        <v>0.12961408904673591</v>
      </c>
      <c r="I493" s="52">
        <f t="shared" si="236"/>
        <v>0.15970586530234909</v>
      </c>
      <c r="J493" s="52">
        <f t="shared" si="237"/>
        <v>1.7010113849183142</v>
      </c>
      <c r="K493" s="52">
        <f t="shared" si="238"/>
        <v>0.36483334191017397</v>
      </c>
      <c r="L493" s="52">
        <f t="shared" si="239"/>
        <v>3.7763383800059849E-2</v>
      </c>
      <c r="M493" s="52">
        <f t="shared" si="240"/>
        <v>4.0463616946755473E-2</v>
      </c>
      <c r="N493" s="52">
        <f t="shared" si="241"/>
        <v>0.10306843770711313</v>
      </c>
      <c r="Q493" s="52">
        <f t="shared" si="228"/>
        <v>4.4158370890195503E-2</v>
      </c>
      <c r="R493" s="52">
        <f t="shared" si="243"/>
        <v>4.068729288219429E-2</v>
      </c>
      <c r="S493" s="52">
        <f t="shared" si="244"/>
        <v>4.5689339371041464E-2</v>
      </c>
      <c r="T493" s="52">
        <f t="shared" si="245"/>
        <v>6.5226072924527645E-2</v>
      </c>
      <c r="U493" s="52">
        <f t="shared" si="246"/>
        <v>0.11876703728329782</v>
      </c>
      <c r="V493" s="52">
        <f t="shared" si="247"/>
        <v>0.82140047601928268</v>
      </c>
      <c r="W493" s="52">
        <f t="shared" si="248"/>
        <v>0.32542404271127229</v>
      </c>
      <c r="X493" s="52">
        <f t="shared" si="249"/>
        <v>3.4031833040118926E-2</v>
      </c>
      <c r="Y493" s="52">
        <f t="shared" si="250"/>
        <v>3.7941447704165639E-2</v>
      </c>
      <c r="Z493" s="52">
        <f t="shared" si="251"/>
        <v>7.3657508562173749E-2</v>
      </c>
      <c r="AA493" s="96"/>
      <c r="AB493" s="96"/>
      <c r="AC493" s="52">
        <f t="shared" si="229"/>
        <v>0.10500196587518378</v>
      </c>
      <c r="AD493" s="52">
        <f t="shared" si="207"/>
        <v>0.1160085943108404</v>
      </c>
      <c r="AE493" s="52">
        <f t="shared" si="208"/>
        <v>6.8955191515413586E-2</v>
      </c>
      <c r="AF493" s="52">
        <f t="shared" si="209"/>
        <v>0.1965462705790261</v>
      </c>
      <c r="AG493" s="52">
        <f t="shared" si="210"/>
        <v>0.19717686372690876</v>
      </c>
      <c r="AH493" s="52">
        <f t="shared" si="211"/>
        <v>2.5258335640645928</v>
      </c>
      <c r="AI493" s="52">
        <f t="shared" si="212"/>
        <v>0.38980766567143282</v>
      </c>
      <c r="AJ493" s="52">
        <f t="shared" si="213"/>
        <v>4.1494934560000786E-2</v>
      </c>
      <c r="AK493" s="52">
        <f t="shared" si="214"/>
        <v>4.306265743440809E-2</v>
      </c>
      <c r="AL493" s="52">
        <f t="shared" si="215"/>
        <v>0.14432449081867502</v>
      </c>
      <c r="AO493" s="52">
        <f t="shared" si="242"/>
        <v>2.2840109812648834E-2</v>
      </c>
      <c r="AP493" s="52">
        <f t="shared" si="216"/>
        <v>3.2765297563770099E-2</v>
      </c>
      <c r="AQ493" s="52">
        <f t="shared" si="217"/>
        <v>1.1572412005755248E-2</v>
      </c>
      <c r="AR493" s="52">
        <f t="shared" si="218"/>
        <v>6.4388016122208264E-2</v>
      </c>
      <c r="AS493" s="52">
        <f t="shared" si="219"/>
        <v>4.0938828019051271E-2</v>
      </c>
      <c r="AT493" s="52">
        <f t="shared" si="220"/>
        <v>0.87961090889903149</v>
      </c>
      <c r="AU493" s="52">
        <f t="shared" si="221"/>
        <v>3.9409299198901682E-2</v>
      </c>
      <c r="AV493" s="52">
        <f t="shared" si="222"/>
        <v>3.7315507599409228E-3</v>
      </c>
      <c r="AW493" s="52">
        <f t="shared" si="223"/>
        <v>2.5221692425898348E-3</v>
      </c>
      <c r="AX493" s="52">
        <f t="shared" si="224"/>
        <v>2.9410929144939382E-2</v>
      </c>
      <c r="BA493" s="52">
        <f t="shared" si="231"/>
        <v>3.8003485172339438E-2</v>
      </c>
      <c r="BB493" s="52">
        <f t="shared" si="252"/>
        <v>4.2556003864876013E-2</v>
      </c>
      <c r="BC493" s="52">
        <f t="shared" si="253"/>
        <v>1.1693440138616874E-2</v>
      </c>
      <c r="BD493" s="52">
        <f t="shared" si="254"/>
        <v>6.6932181532290191E-2</v>
      </c>
      <c r="BE493" s="52">
        <f t="shared" si="255"/>
        <v>3.7470998424559671E-2</v>
      </c>
      <c r="BF493" s="52">
        <f t="shared" si="256"/>
        <v>0.82482217914627864</v>
      </c>
      <c r="BG493" s="52">
        <f t="shared" si="257"/>
        <v>2.4974323761258854E-2</v>
      </c>
      <c r="BH493" s="52">
        <f t="shared" si="258"/>
        <v>3.7315507599409367E-3</v>
      </c>
      <c r="BI493" s="52">
        <f t="shared" si="259"/>
        <v>2.5990404876526166E-3</v>
      </c>
      <c r="BJ493" s="52">
        <f t="shared" si="260"/>
        <v>4.1256053111561886E-2</v>
      </c>
    </row>
    <row r="494" spans="4:62">
      <c r="D494" s="42">
        <f t="shared" si="226"/>
        <v>3</v>
      </c>
      <c r="E494" s="52">
        <f t="shared" si="232"/>
        <v>6.8304762854598133E-2</v>
      </c>
      <c r="F494" s="52">
        <f t="shared" si="233"/>
        <v>7.7740116935748962E-2</v>
      </c>
      <c r="G494" s="52">
        <f t="shared" si="234"/>
        <v>6.0573685172143107E-2</v>
      </c>
      <c r="H494" s="52">
        <f t="shared" si="235"/>
        <v>0.13783945521204699</v>
      </c>
      <c r="I494" s="52">
        <f t="shared" si="236"/>
        <v>0.17154174889803067</v>
      </c>
      <c r="J494" s="52">
        <f t="shared" si="237"/>
        <v>1.8917642236035463</v>
      </c>
      <c r="K494" s="52">
        <f t="shared" si="238"/>
        <v>0.39725637267488362</v>
      </c>
      <c r="L494" s="52">
        <f t="shared" si="239"/>
        <v>4.081063151501909E-2</v>
      </c>
      <c r="M494" s="52">
        <f t="shared" si="240"/>
        <v>4.3825592900242134E-2</v>
      </c>
      <c r="N494" s="52">
        <f t="shared" si="241"/>
        <v>0.11319109220620958</v>
      </c>
      <c r="Q494" s="52">
        <f t="shared" si="228"/>
        <v>4.4949719776039662E-2</v>
      </c>
      <c r="R494" s="52">
        <f t="shared" si="243"/>
        <v>4.4146703298954565E-2</v>
      </c>
      <c r="S494" s="52">
        <f t="shared" si="244"/>
        <v>4.8050748812079533E-2</v>
      </c>
      <c r="T494" s="52">
        <f t="shared" si="245"/>
        <v>6.857868902565821E-2</v>
      </c>
      <c r="U494" s="52">
        <f t="shared" si="246"/>
        <v>0.12722292904147048</v>
      </c>
      <c r="V494" s="52">
        <f t="shared" si="247"/>
        <v>0.90165279701664414</v>
      </c>
      <c r="W494" s="52">
        <f t="shared" si="248"/>
        <v>0.35608915982137346</v>
      </c>
      <c r="X494" s="52">
        <f t="shared" si="249"/>
        <v>3.6764472094694613E-2</v>
      </c>
      <c r="Y494" s="52">
        <f t="shared" si="250"/>
        <v>4.1164861995258539E-2</v>
      </c>
      <c r="Z494" s="52">
        <f t="shared" si="251"/>
        <v>7.8895843681868347E-2</v>
      </c>
      <c r="AA494" s="96"/>
      <c r="AB494" s="96"/>
      <c r="AC494" s="52">
        <f t="shared" si="229"/>
        <v>0.10682318129284719</v>
      </c>
      <c r="AD494" s="52">
        <f t="shared" si="207"/>
        <v>0.12124419636254764</v>
      </c>
      <c r="AE494" s="52">
        <f t="shared" si="208"/>
        <v>7.3267823725555986E-2</v>
      </c>
      <c r="AF494" s="52">
        <f t="shared" si="209"/>
        <v>0.21019113382424948</v>
      </c>
      <c r="AG494" s="52">
        <f t="shared" si="210"/>
        <v>0.21173254665147179</v>
      </c>
      <c r="AH494" s="52">
        <f t="shared" si="211"/>
        <v>2.8133805662005211</v>
      </c>
      <c r="AI494" s="52">
        <f t="shared" si="212"/>
        <v>0.4223511501169418</v>
      </c>
      <c r="AJ494" s="52">
        <f t="shared" si="213"/>
        <v>4.4856790935343574E-2</v>
      </c>
      <c r="AK494" s="52">
        <f t="shared" si="214"/>
        <v>4.659148084406152E-2</v>
      </c>
      <c r="AL494" s="52">
        <f t="shared" si="215"/>
        <v>0.16068809839003279</v>
      </c>
      <c r="AO494" s="52">
        <f t="shared" si="242"/>
        <v>2.3355043078558471E-2</v>
      </c>
      <c r="AP494" s="52">
        <f t="shared" si="216"/>
        <v>3.3593413636794398E-2</v>
      </c>
      <c r="AQ494" s="52">
        <f t="shared" si="217"/>
        <v>1.2522936360063575E-2</v>
      </c>
      <c r="AR494" s="52">
        <f t="shared" si="218"/>
        <v>6.9260766186388781E-2</v>
      </c>
      <c r="AS494" s="52">
        <f t="shared" si="219"/>
        <v>4.4318819856560193E-2</v>
      </c>
      <c r="AT494" s="52">
        <f t="shared" si="220"/>
        <v>0.99011142658690221</v>
      </c>
      <c r="AU494" s="52">
        <f t="shared" si="221"/>
        <v>4.116721285351016E-2</v>
      </c>
      <c r="AV494" s="52">
        <f t="shared" si="222"/>
        <v>4.0461594203244772E-3</v>
      </c>
      <c r="AW494" s="52">
        <f t="shared" si="223"/>
        <v>2.660730904983595E-3</v>
      </c>
      <c r="AX494" s="52">
        <f t="shared" si="224"/>
        <v>3.4295248524341237E-2</v>
      </c>
      <c r="BA494" s="52">
        <f t="shared" si="231"/>
        <v>3.8518418438249061E-2</v>
      </c>
      <c r="BB494" s="52">
        <f t="shared" si="252"/>
        <v>4.3504079426798681E-2</v>
      </c>
      <c r="BC494" s="52">
        <f t="shared" si="253"/>
        <v>1.2694138553412879E-2</v>
      </c>
      <c r="BD494" s="52">
        <f t="shared" si="254"/>
        <v>7.2351678612202486E-2</v>
      </c>
      <c r="BE494" s="52">
        <f t="shared" si="255"/>
        <v>4.0190797753441115E-2</v>
      </c>
      <c r="BF494" s="52">
        <f t="shared" si="256"/>
        <v>0.92161634259697478</v>
      </c>
      <c r="BG494" s="52">
        <f t="shared" si="257"/>
        <v>2.509477744205818E-2</v>
      </c>
      <c r="BH494" s="52">
        <f t="shared" si="258"/>
        <v>4.0461594203244841E-3</v>
      </c>
      <c r="BI494" s="52">
        <f t="shared" si="259"/>
        <v>2.7658879438193854E-3</v>
      </c>
      <c r="BJ494" s="52">
        <f t="shared" si="260"/>
        <v>4.7497006183823201E-2</v>
      </c>
    </row>
    <row r="495" spans="4:62">
      <c r="D495" s="42">
        <f t="shared" si="226"/>
        <v>3.25</v>
      </c>
      <c r="E495" s="52">
        <f t="shared" si="232"/>
        <v>6.9450363674342958E-2</v>
      </c>
      <c r="F495" s="52">
        <f t="shared" si="233"/>
        <v>8.2006146733477739E-2</v>
      </c>
      <c r="G495" s="52">
        <f t="shared" si="234"/>
        <v>6.3727068192361971E-2</v>
      </c>
      <c r="H495" s="52">
        <f t="shared" si="235"/>
        <v>0.14534145363295151</v>
      </c>
      <c r="I495" s="52">
        <f t="shared" si="236"/>
        <v>0.18261028518188904</v>
      </c>
      <c r="J495" s="52">
        <f t="shared" si="237"/>
        <v>2.0869727758422041</v>
      </c>
      <c r="K495" s="52">
        <f t="shared" si="238"/>
        <v>0.42919899282740342</v>
      </c>
      <c r="L495" s="52">
        <f t="shared" si="239"/>
        <v>4.373220296142747E-2</v>
      </c>
      <c r="M495" s="52">
        <f t="shared" si="240"/>
        <v>4.7098932464728994E-2</v>
      </c>
      <c r="N495" s="52">
        <f t="shared" si="241"/>
        <v>0.12339158372845549</v>
      </c>
      <c r="Q495" s="52">
        <f t="shared" si="228"/>
        <v>4.5655705483347318E-2</v>
      </c>
      <c r="R495" s="52">
        <f t="shared" si="243"/>
        <v>4.7589673552156604E-2</v>
      </c>
      <c r="S495" s="52">
        <f t="shared" si="244"/>
        <v>5.0236709629171615E-2</v>
      </c>
      <c r="T495" s="52">
        <f t="shared" si="245"/>
        <v>7.1673514481756809E-2</v>
      </c>
      <c r="U495" s="52">
        <f t="shared" si="246"/>
        <v>0.13523410024394511</v>
      </c>
      <c r="V495" s="52">
        <f t="shared" si="247"/>
        <v>0.98399722389814492</v>
      </c>
      <c r="W495" s="52">
        <f t="shared" si="248"/>
        <v>0.38619598647916592</v>
      </c>
      <c r="X495" s="52">
        <f t="shared" si="249"/>
        <v>3.9377357015116868E-2</v>
      </c>
      <c r="Y495" s="52">
        <f t="shared" si="250"/>
        <v>4.431807331017526E-2</v>
      </c>
      <c r="Z495" s="52">
        <f t="shared" si="251"/>
        <v>8.3807301232175543E-2</v>
      </c>
      <c r="AA495" s="96"/>
      <c r="AB495" s="96"/>
      <c r="AC495" s="52">
        <f t="shared" si="229"/>
        <v>0.10840839722502919</v>
      </c>
      <c r="AD495" s="52">
        <f t="shared" si="207"/>
        <v>0.12644841597872974</v>
      </c>
      <c r="AE495" s="52">
        <f t="shared" si="208"/>
        <v>7.7447873617281476E-2</v>
      </c>
      <c r="AF495" s="52">
        <f t="shared" si="209"/>
        <v>0.2226250418045202</v>
      </c>
      <c r="AG495" s="52">
        <f t="shared" si="210"/>
        <v>0.22522631329216306</v>
      </c>
      <c r="AH495" s="52">
        <f t="shared" si="211"/>
        <v>3.1076368836025567</v>
      </c>
      <c r="AI495" s="52">
        <f t="shared" si="212"/>
        <v>0.45455802309608767</v>
      </c>
      <c r="AJ495" s="52">
        <f t="shared" si="213"/>
        <v>4.8087048907738079E-2</v>
      </c>
      <c r="AK495" s="52">
        <f t="shared" si="214"/>
        <v>5.0018348037312775E-2</v>
      </c>
      <c r="AL495" s="52">
        <f t="shared" si="215"/>
        <v>0.17743225895140621</v>
      </c>
      <c r="AO495" s="52">
        <f t="shared" si="242"/>
        <v>2.3794658190995639E-2</v>
      </c>
      <c r="AP495" s="52">
        <f t="shared" si="216"/>
        <v>3.4416473181321135E-2</v>
      </c>
      <c r="AQ495" s="52">
        <f t="shared" si="217"/>
        <v>1.3490358563190356E-2</v>
      </c>
      <c r="AR495" s="52">
        <f t="shared" si="218"/>
        <v>7.3667939151194697E-2</v>
      </c>
      <c r="AS495" s="52">
        <f t="shared" si="219"/>
        <v>4.7376184937943933E-2</v>
      </c>
      <c r="AT495" s="52">
        <f t="shared" si="220"/>
        <v>1.1029755519440592</v>
      </c>
      <c r="AU495" s="52">
        <f t="shared" si="221"/>
        <v>4.3003006348237505E-2</v>
      </c>
      <c r="AV495" s="52">
        <f t="shared" si="222"/>
        <v>4.3548459463106023E-3</v>
      </c>
      <c r="AW495" s="52">
        <f t="shared" si="223"/>
        <v>2.7808591545537345E-3</v>
      </c>
      <c r="AX495" s="52">
        <f t="shared" si="224"/>
        <v>3.9584282496279946E-2</v>
      </c>
      <c r="BA495" s="52">
        <f t="shared" si="231"/>
        <v>3.8958033550686236E-2</v>
      </c>
      <c r="BB495" s="52">
        <f t="shared" si="252"/>
        <v>4.4442269245252006E-2</v>
      </c>
      <c r="BC495" s="52">
        <f t="shared" si="253"/>
        <v>1.3720805424919505E-2</v>
      </c>
      <c r="BD495" s="52">
        <f t="shared" si="254"/>
        <v>7.728358817156869E-2</v>
      </c>
      <c r="BE495" s="52">
        <f t="shared" si="255"/>
        <v>4.2616028110274012E-2</v>
      </c>
      <c r="BF495" s="52">
        <f t="shared" si="256"/>
        <v>1.0206641077603527</v>
      </c>
      <c r="BG495" s="52">
        <f t="shared" si="257"/>
        <v>2.5359030268684246E-2</v>
      </c>
      <c r="BH495" s="52">
        <f t="shared" si="258"/>
        <v>4.3548459463106093E-3</v>
      </c>
      <c r="BI495" s="52">
        <f t="shared" si="259"/>
        <v>2.9194155725837806E-3</v>
      </c>
      <c r="BJ495" s="52">
        <f t="shared" si="260"/>
        <v>5.4040675222950724E-2</v>
      </c>
    </row>
    <row r="496" spans="4:62">
      <c r="D496" s="42">
        <f t="shared" si="226"/>
        <v>3.5</v>
      </c>
      <c r="E496" s="52">
        <f t="shared" si="232"/>
        <v>7.0448657923774499E-2</v>
      </c>
      <c r="F496" s="52">
        <f t="shared" si="233"/>
        <v>8.6252392219735005E-2</v>
      </c>
      <c r="G496" s="52">
        <f t="shared" si="234"/>
        <v>6.6735113207338714E-2</v>
      </c>
      <c r="H496" s="52">
        <f t="shared" si="235"/>
        <v>0.15211862952086336</v>
      </c>
      <c r="I496" s="52">
        <f t="shared" si="236"/>
        <v>0.19288501476216136</v>
      </c>
      <c r="J496" s="52">
        <f t="shared" si="237"/>
        <v>2.2862657430653139</v>
      </c>
      <c r="K496" s="52">
        <f t="shared" si="238"/>
        <v>0.46064613950886907</v>
      </c>
      <c r="L496" s="52">
        <f t="shared" si="239"/>
        <v>4.6523859130405916E-2</v>
      </c>
      <c r="M496" s="52">
        <f t="shared" si="240"/>
        <v>5.0280856341313157E-2</v>
      </c>
      <c r="N496" s="52">
        <f t="shared" si="241"/>
        <v>0.13366342644421267</v>
      </c>
      <c r="Q496" s="52">
        <f t="shared" si="228"/>
        <v>4.6283426106878675E-2</v>
      </c>
      <c r="R496" s="52">
        <f t="shared" si="243"/>
        <v>5.101414889242406E-2</v>
      </c>
      <c r="S496" s="52">
        <f t="shared" si="244"/>
        <v>5.2261842691624157E-2</v>
      </c>
      <c r="T496" s="52">
        <f t="shared" si="245"/>
        <v>7.4532032061048969E-2</v>
      </c>
      <c r="U496" s="52">
        <f t="shared" si="246"/>
        <v>0.14279739176011297</v>
      </c>
      <c r="V496" s="52">
        <f t="shared" si="247"/>
        <v>1.0685632217889658</v>
      </c>
      <c r="W496" s="52">
        <f t="shared" si="248"/>
        <v>0.41572701748452362</v>
      </c>
      <c r="X496" s="52">
        <f t="shared" si="249"/>
        <v>4.1866724753918574E-2</v>
      </c>
      <c r="Y496" s="52">
        <f t="shared" si="250"/>
        <v>4.7398277124761114E-2</v>
      </c>
      <c r="Z496" s="52">
        <f t="shared" si="251"/>
        <v>8.8392684721961268E-2</v>
      </c>
      <c r="AA496" s="96"/>
      <c r="AB496" s="96"/>
      <c r="AC496" s="52">
        <f t="shared" si="229"/>
        <v>0.10977726510036093</v>
      </c>
      <c r="AD496" s="52">
        <f t="shared" si="207"/>
        <v>0.13162375295673931</v>
      </c>
      <c r="AE496" s="52">
        <f t="shared" si="208"/>
        <v>8.1506360220167579E-2</v>
      </c>
      <c r="AF496" s="52">
        <f t="shared" si="209"/>
        <v>0.23381002134552437</v>
      </c>
      <c r="AG496" s="52">
        <f t="shared" si="210"/>
        <v>0.23762486422343165</v>
      </c>
      <c r="AH496" s="52">
        <f t="shared" si="211"/>
        <v>3.4080434230873804</v>
      </c>
      <c r="AI496" s="52">
        <f t="shared" si="212"/>
        <v>0.48645633749802025</v>
      </c>
      <c r="AJ496" s="52">
        <f t="shared" si="213"/>
        <v>5.1180993506893264E-2</v>
      </c>
      <c r="AK496" s="52">
        <f t="shared" si="214"/>
        <v>5.3340062032843125E-2</v>
      </c>
      <c r="AL496" s="52">
        <f t="shared" si="215"/>
        <v>0.19452526068826068</v>
      </c>
      <c r="AO496" s="52">
        <f t="shared" si="242"/>
        <v>2.4165231816895824E-2</v>
      </c>
      <c r="AP496" s="52">
        <f t="shared" si="216"/>
        <v>3.5238243327310945E-2</v>
      </c>
      <c r="AQ496" s="52">
        <f t="shared" si="217"/>
        <v>1.4473270515714558E-2</v>
      </c>
      <c r="AR496" s="52">
        <f t="shared" si="218"/>
        <v>7.7586597459814388E-2</v>
      </c>
      <c r="AS496" s="52">
        <f t="shared" si="219"/>
        <v>5.0087623002048387E-2</v>
      </c>
      <c r="AT496" s="52">
        <f t="shared" si="220"/>
        <v>1.2177025212763481</v>
      </c>
      <c r="AU496" s="52">
        <f t="shared" si="221"/>
        <v>4.4919122024345448E-2</v>
      </c>
      <c r="AV496" s="52">
        <f t="shared" si="222"/>
        <v>4.6571343764873416E-3</v>
      </c>
      <c r="AW496" s="52">
        <f t="shared" si="223"/>
        <v>2.8825792165520434E-3</v>
      </c>
      <c r="AX496" s="52">
        <f t="shared" si="224"/>
        <v>4.5270741722251401E-2</v>
      </c>
      <c r="BA496" s="52">
        <f t="shared" si="231"/>
        <v>3.9328607176586428E-2</v>
      </c>
      <c r="BB496" s="52">
        <f t="shared" si="252"/>
        <v>4.5371360737004304E-2</v>
      </c>
      <c r="BC496" s="52">
        <f t="shared" si="253"/>
        <v>1.4771247012828864E-2</v>
      </c>
      <c r="BD496" s="52">
        <f t="shared" si="254"/>
        <v>8.1691391824661008E-2</v>
      </c>
      <c r="BE496" s="52">
        <f t="shared" si="255"/>
        <v>4.4739849461270298E-2</v>
      </c>
      <c r="BF496" s="52">
        <f t="shared" si="256"/>
        <v>1.1217776800220665</v>
      </c>
      <c r="BG496" s="52">
        <f t="shared" si="257"/>
        <v>2.5810197989151185E-2</v>
      </c>
      <c r="BH496" s="52">
        <f t="shared" si="258"/>
        <v>4.6571343764873485E-3</v>
      </c>
      <c r="BI496" s="52">
        <f t="shared" si="259"/>
        <v>3.0592056915299676E-3</v>
      </c>
      <c r="BJ496" s="52">
        <f t="shared" si="260"/>
        <v>6.0861834244048008E-2</v>
      </c>
    </row>
    <row r="497" spans="4:62">
      <c r="D497" s="42">
        <f t="shared" si="226"/>
        <v>3.75</v>
      </c>
      <c r="E497" s="52">
        <f t="shared" si="232"/>
        <v>7.1312797997813912E-2</v>
      </c>
      <c r="F497" s="52">
        <f t="shared" si="233"/>
        <v>9.0479424173129916E-2</v>
      </c>
      <c r="G497" s="52">
        <f t="shared" si="234"/>
        <v>6.9611032817539331E-2</v>
      </c>
      <c r="H497" s="52">
        <f t="shared" si="235"/>
        <v>0.15818078078300862</v>
      </c>
      <c r="I497" s="52">
        <f t="shared" si="236"/>
        <v>0.20235498454244971</v>
      </c>
      <c r="J497" s="52">
        <f t="shared" si="237"/>
        <v>2.4892718179433566</v>
      </c>
      <c r="K497" s="52">
        <f t="shared" si="238"/>
        <v>0.49159279164720121</v>
      </c>
      <c r="L497" s="52">
        <f t="shared" si="239"/>
        <v>4.918392166548035E-2</v>
      </c>
      <c r="M497" s="52">
        <f t="shared" si="240"/>
        <v>5.3370438083841357E-2</v>
      </c>
      <c r="N497" s="52">
        <f t="shared" si="241"/>
        <v>0.14400013404730672</v>
      </c>
      <c r="Q497" s="52">
        <f t="shared" si="228"/>
        <v>4.6839755694540672E-2</v>
      </c>
      <c r="R497" s="52">
        <f t="shared" si="243"/>
        <v>5.4418074404518499E-2</v>
      </c>
      <c r="S497" s="52">
        <f t="shared" si="244"/>
        <v>5.4140768743367498E-2</v>
      </c>
      <c r="T497" s="52">
        <f t="shared" si="245"/>
        <v>7.7175724353118896E-2</v>
      </c>
      <c r="U497" s="52">
        <f t="shared" si="246"/>
        <v>0.14991497306492133</v>
      </c>
      <c r="V497" s="52">
        <f t="shared" si="247"/>
        <v>1.1554507702600698</v>
      </c>
      <c r="W497" s="52">
        <f t="shared" si="248"/>
        <v>0.44467641765584082</v>
      </c>
      <c r="X497" s="52">
        <f t="shared" si="249"/>
        <v>4.4231313929280341E-2</v>
      </c>
      <c r="Y497" s="52">
        <f t="shared" si="250"/>
        <v>5.0404001725715505E-2</v>
      </c>
      <c r="Z497" s="52">
        <f t="shared" si="251"/>
        <v>9.2657616214314689E-2</v>
      </c>
      <c r="AA497" s="96"/>
      <c r="AB497" s="96"/>
      <c r="AC497" s="52">
        <f t="shared" si="229"/>
        <v>0.11094921566077776</v>
      </c>
      <c r="AD497" s="52">
        <f t="shared" si="207"/>
        <v>0.13677104054401609</v>
      </c>
      <c r="AE497" s="52">
        <f t="shared" si="208"/>
        <v>8.5453873815748621E-2</v>
      </c>
      <c r="AF497" s="52">
        <f t="shared" si="209"/>
        <v>0.24373341465070089</v>
      </c>
      <c r="AG497" s="52">
        <f t="shared" si="210"/>
        <v>0.24891709956511385</v>
      </c>
      <c r="AH497" s="52">
        <f t="shared" si="211"/>
        <v>3.7140410782652018</v>
      </c>
      <c r="AI497" s="52">
        <f t="shared" si="212"/>
        <v>0.51807414463679291</v>
      </c>
      <c r="AJ497" s="52">
        <f t="shared" si="213"/>
        <v>5.4136529401680365E-2</v>
      </c>
      <c r="AK497" s="52">
        <f t="shared" si="214"/>
        <v>5.655555715618147E-2</v>
      </c>
      <c r="AL497" s="52">
        <f t="shared" si="215"/>
        <v>0.21193539103442077</v>
      </c>
      <c r="AO497" s="52">
        <f t="shared" si="242"/>
        <v>2.447304230327324E-2</v>
      </c>
      <c r="AP497" s="52">
        <f t="shared" si="216"/>
        <v>3.6061349768611417E-2</v>
      </c>
      <c r="AQ497" s="52">
        <f t="shared" si="217"/>
        <v>1.5470264074171833E-2</v>
      </c>
      <c r="AR497" s="52">
        <f t="shared" si="218"/>
        <v>8.1005056429889727E-2</v>
      </c>
      <c r="AS497" s="52">
        <f t="shared" si="219"/>
        <v>5.2440011477528387E-2</v>
      </c>
      <c r="AT497" s="52">
        <f t="shared" si="220"/>
        <v>1.3338210476832868</v>
      </c>
      <c r="AU497" s="52">
        <f t="shared" si="221"/>
        <v>4.6916373991360394E-2</v>
      </c>
      <c r="AV497" s="52">
        <f t="shared" si="222"/>
        <v>4.9526077362000084E-3</v>
      </c>
      <c r="AW497" s="52">
        <f t="shared" si="223"/>
        <v>2.9664363581258513E-3</v>
      </c>
      <c r="AX497" s="52">
        <f t="shared" si="224"/>
        <v>5.1342517832992027E-2</v>
      </c>
      <c r="BA497" s="52">
        <f t="shared" si="231"/>
        <v>3.9636417662963844E-2</v>
      </c>
      <c r="BB497" s="52">
        <f t="shared" si="252"/>
        <v>4.6291616370886177E-2</v>
      </c>
      <c r="BC497" s="52">
        <f t="shared" si="253"/>
        <v>1.584284099820929E-2</v>
      </c>
      <c r="BD497" s="52">
        <f t="shared" si="254"/>
        <v>8.5552633867692268E-2</v>
      </c>
      <c r="BE497" s="52">
        <f t="shared" si="255"/>
        <v>4.6562115022664136E-2</v>
      </c>
      <c r="BF497" s="52">
        <f t="shared" si="256"/>
        <v>1.2247692603218452</v>
      </c>
      <c r="BG497" s="52">
        <f t="shared" si="257"/>
        <v>2.64813529895917E-2</v>
      </c>
      <c r="BH497" s="52">
        <f t="shared" si="258"/>
        <v>4.9526077362000154E-3</v>
      </c>
      <c r="BI497" s="52">
        <f t="shared" si="259"/>
        <v>3.1851190723401132E-3</v>
      </c>
      <c r="BJ497" s="52">
        <f t="shared" si="260"/>
        <v>6.7935256987114057E-2</v>
      </c>
    </row>
    <row r="498" spans="4:62">
      <c r="D498" s="42">
        <f t="shared" si="226"/>
        <v>4</v>
      </c>
      <c r="E498" s="52">
        <f t="shared" si="232"/>
        <v>7.2055713980131789E-2</v>
      </c>
      <c r="F498" s="52">
        <f t="shared" si="233"/>
        <v>9.4686671918272486E-2</v>
      </c>
      <c r="G498" s="52">
        <f t="shared" si="234"/>
        <v>7.2368039577912158E-2</v>
      </c>
      <c r="H498" s="52">
        <f t="shared" si="235"/>
        <v>0.16354895834897473</v>
      </c>
      <c r="I498" s="52">
        <f t="shared" si="236"/>
        <v>0.21102474817301278</v>
      </c>
      <c r="J498" s="52">
        <f t="shared" si="237"/>
        <v>2.6956196906018537</v>
      </c>
      <c r="K498" s="52">
        <f t="shared" si="238"/>
        <v>0.52204397109433465</v>
      </c>
      <c r="L498" s="52">
        <f t="shared" si="239"/>
        <v>5.1713272974381948E-2</v>
      </c>
      <c r="M498" s="52">
        <f t="shared" si="240"/>
        <v>5.6368604219208397E-2</v>
      </c>
      <c r="N498" s="52">
        <f t="shared" si="241"/>
        <v>0.15439522009561529</v>
      </c>
      <c r="Q498" s="52">
        <f t="shared" si="228"/>
        <v>4.7331344280214106E-2</v>
      </c>
      <c r="R498" s="52">
        <f t="shared" si="243"/>
        <v>5.7799395126474307E-2</v>
      </c>
      <c r="S498" s="52">
        <f t="shared" si="244"/>
        <v>5.5888108495525821E-2</v>
      </c>
      <c r="T498" s="52">
        <f t="shared" si="245"/>
        <v>7.962607390092509E-2</v>
      </c>
      <c r="U498" s="52">
        <f t="shared" si="246"/>
        <v>0.15659434255569352</v>
      </c>
      <c r="V498" s="52">
        <f t="shared" si="247"/>
        <v>1.2447303659449611</v>
      </c>
      <c r="W498" s="52">
        <f t="shared" si="248"/>
        <v>0.47305002291196863</v>
      </c>
      <c r="X498" s="52">
        <f t="shared" si="249"/>
        <v>4.6472364925731979E-2</v>
      </c>
      <c r="Y498" s="52">
        <f t="shared" si="250"/>
        <v>5.333510832499945E-2</v>
      </c>
      <c r="Z498" s="52">
        <f t="shared" si="251"/>
        <v>9.661253652617606E-2</v>
      </c>
      <c r="AA498" s="96"/>
      <c r="AB498" s="96"/>
      <c r="AC498" s="52">
        <f t="shared" si="229"/>
        <v>0.11194345903974008</v>
      </c>
      <c r="AD498" s="52">
        <f t="shared" si="207"/>
        <v>0.14188944561913824</v>
      </c>
      <c r="AE498" s="52">
        <f t="shared" si="208"/>
        <v>8.9300576093859163E-2</v>
      </c>
      <c r="AF498" s="52">
        <f t="shared" si="209"/>
        <v>0.25240787984162266</v>
      </c>
      <c r="AG498" s="52">
        <f t="shared" si="210"/>
        <v>0.25911411954480523</v>
      </c>
      <c r="AH498" s="52">
        <f t="shared" si="211"/>
        <v>4.0250707389098341</v>
      </c>
      <c r="AI498" s="52">
        <f t="shared" si="212"/>
        <v>0.54943949538608694</v>
      </c>
      <c r="AJ498" s="52">
        <f t="shared" si="213"/>
        <v>5.6954181023031923E-2</v>
      </c>
      <c r="AK498" s="52">
        <f t="shared" si="214"/>
        <v>5.9665899166519334E-2</v>
      </c>
      <c r="AL498" s="52">
        <f t="shared" si="215"/>
        <v>0.22963093720538399</v>
      </c>
      <c r="AO498" s="52">
        <f t="shared" si="242"/>
        <v>2.4724369699917682E-2</v>
      </c>
      <c r="AP498" s="52">
        <f t="shared" si="216"/>
        <v>3.6887276791798179E-2</v>
      </c>
      <c r="AQ498" s="52">
        <f t="shared" si="217"/>
        <v>1.6479931082386337E-2</v>
      </c>
      <c r="AR498" s="52">
        <f t="shared" si="218"/>
        <v>8.3922884448049642E-2</v>
      </c>
      <c r="AS498" s="52">
        <f t="shared" si="219"/>
        <v>5.4430405617319266E-2</v>
      </c>
      <c r="AT498" s="52">
        <f t="shared" si="220"/>
        <v>1.4508893246568926</v>
      </c>
      <c r="AU498" s="52">
        <f t="shared" si="221"/>
        <v>4.8993948182366021E-2</v>
      </c>
      <c r="AV498" s="52">
        <f t="shared" si="222"/>
        <v>5.2409080486499685E-3</v>
      </c>
      <c r="AW498" s="52">
        <f t="shared" si="223"/>
        <v>3.0334958942089471E-3</v>
      </c>
      <c r="AX498" s="52">
        <f t="shared" si="224"/>
        <v>5.7782683569439233E-2</v>
      </c>
      <c r="BA498" s="52">
        <f t="shared" si="231"/>
        <v>3.9887745059608293E-2</v>
      </c>
      <c r="BB498" s="52">
        <f t="shared" si="252"/>
        <v>4.7202773700865758E-2</v>
      </c>
      <c r="BC498" s="52">
        <f t="shared" si="253"/>
        <v>1.6932536515947005E-2</v>
      </c>
      <c r="BD498" s="52">
        <f t="shared" si="254"/>
        <v>8.885892149264793E-2</v>
      </c>
      <c r="BE498" s="52">
        <f t="shared" si="255"/>
        <v>4.808937137179245E-2</v>
      </c>
      <c r="BF498" s="52">
        <f t="shared" si="256"/>
        <v>1.3294510483079804</v>
      </c>
      <c r="BG498" s="52">
        <f t="shared" si="257"/>
        <v>2.7395524291752293E-2</v>
      </c>
      <c r="BH498" s="52">
        <f t="shared" si="258"/>
        <v>5.2409080486499754E-3</v>
      </c>
      <c r="BI498" s="52">
        <f t="shared" si="259"/>
        <v>3.2972949473109373E-3</v>
      </c>
      <c r="BJ498" s="52">
        <f t="shared" si="260"/>
        <v>7.5235717109768702E-2</v>
      </c>
    </row>
    <row r="499" spans="4:62">
      <c r="D499" s="42">
        <f t="shared" si="226"/>
        <v>4.25</v>
      </c>
      <c r="E499" s="52">
        <f t="shared" si="232"/>
        <v>7.2690113657055522E-2</v>
      </c>
      <c r="F499" s="52">
        <f t="shared" si="233"/>
        <v>9.887242336736933E-2</v>
      </c>
      <c r="G499" s="52">
        <f t="shared" si="234"/>
        <v>7.50193460311607E-2</v>
      </c>
      <c r="H499" s="52">
        <f t="shared" si="235"/>
        <v>0.16825546625626575</v>
      </c>
      <c r="I499" s="52">
        <f t="shared" si="236"/>
        <v>0.21891436617168675</v>
      </c>
      <c r="J499" s="52">
        <f t="shared" si="237"/>
        <v>2.9049380504289961</v>
      </c>
      <c r="K499" s="52">
        <f t="shared" si="238"/>
        <v>0.55201474294362607</v>
      </c>
      <c r="L499" s="52">
        <f t="shared" si="239"/>
        <v>5.4115356259565657E-2</v>
      </c>
      <c r="M499" s="52">
        <f t="shared" si="240"/>
        <v>5.9278134280600532E-2</v>
      </c>
      <c r="N499" s="52">
        <f t="shared" si="241"/>
        <v>0.16484219810826278</v>
      </c>
      <c r="Q499" s="52">
        <f t="shared" si="228"/>
        <v>4.7764617892082264E-2</v>
      </c>
      <c r="R499" s="52">
        <f t="shared" si="243"/>
        <v>6.1156056083170679E-2</v>
      </c>
      <c r="S499" s="52">
        <f t="shared" si="244"/>
        <v>5.7518482650640072E-2</v>
      </c>
      <c r="T499" s="52">
        <f t="shared" si="245"/>
        <v>8.1904563235260547E-2</v>
      </c>
      <c r="U499" s="52">
        <f t="shared" si="246"/>
        <v>0.16284832763756957</v>
      </c>
      <c r="V499" s="52">
        <f t="shared" si="247"/>
        <v>1.3364430232972251</v>
      </c>
      <c r="W499" s="52">
        <f t="shared" si="248"/>
        <v>0.50086534057330012</v>
      </c>
      <c r="X499" s="52">
        <f t="shared" si="249"/>
        <v>4.8593619921579873E-2</v>
      </c>
      <c r="Y499" s="52">
        <f t="shared" si="250"/>
        <v>5.6192791091583906E-2</v>
      </c>
      <c r="Z499" s="52">
        <f t="shared" si="251"/>
        <v>0.10027270528169292</v>
      </c>
      <c r="AA499" s="96"/>
      <c r="AB499" s="96"/>
      <c r="AC499" s="52">
        <f t="shared" si="229"/>
        <v>0.11277898478171938</v>
      </c>
      <c r="AD499" s="52">
        <f t="shared" si="207"/>
        <v>0.14697646874265502</v>
      </c>
      <c r="AE499" s="52">
        <f t="shared" si="208"/>
        <v>9.3056200195366076E-2</v>
      </c>
      <c r="AF499" s="52">
        <f t="shared" si="209"/>
        <v>0.25987139110017698</v>
      </c>
      <c r="AG499" s="52">
        <f t="shared" si="210"/>
        <v>0.26824922464757173</v>
      </c>
      <c r="AH499" s="52">
        <f t="shared" si="211"/>
        <v>4.3405732936836321</v>
      </c>
      <c r="AI499" s="52">
        <f t="shared" si="212"/>
        <v>0.5805804404963808</v>
      </c>
      <c r="AJ499" s="52">
        <f t="shared" si="213"/>
        <v>5.9637092597551448E-2</v>
      </c>
      <c r="AK499" s="52">
        <f t="shared" si="214"/>
        <v>6.2674285291680162E-2</v>
      </c>
      <c r="AL499" s="52">
        <f t="shared" si="215"/>
        <v>0.24758018635340029</v>
      </c>
      <c r="AO499" s="52">
        <f t="shared" si="242"/>
        <v>2.4925495764973257E-2</v>
      </c>
      <c r="AP499" s="52">
        <f t="shared" si="216"/>
        <v>3.7716367284198651E-2</v>
      </c>
      <c r="AQ499" s="52">
        <f t="shared" si="217"/>
        <v>1.7500863380520627E-2</v>
      </c>
      <c r="AR499" s="52">
        <f t="shared" si="218"/>
        <v>8.6350903021005204E-2</v>
      </c>
      <c r="AS499" s="52">
        <f t="shared" si="219"/>
        <v>5.606603853411718E-2</v>
      </c>
      <c r="AT499" s="52">
        <f t="shared" si="220"/>
        <v>1.568495027131771</v>
      </c>
      <c r="AU499" s="52">
        <f t="shared" si="221"/>
        <v>5.1149402370325947E-2</v>
      </c>
      <c r="AV499" s="52">
        <f t="shared" si="222"/>
        <v>5.5217363379857845E-3</v>
      </c>
      <c r="AW499" s="52">
        <f t="shared" si="223"/>
        <v>3.0853431890166261E-3</v>
      </c>
      <c r="AX499" s="52">
        <f t="shared" si="224"/>
        <v>6.456949282656986E-2</v>
      </c>
      <c r="BA499" s="52">
        <f t="shared" si="231"/>
        <v>4.0088871124663861E-2</v>
      </c>
      <c r="BB499" s="52">
        <f t="shared" si="252"/>
        <v>4.8104045375285689E-2</v>
      </c>
      <c r="BC499" s="52">
        <f t="shared" si="253"/>
        <v>1.8036854164205376E-2</v>
      </c>
      <c r="BD499" s="52">
        <f t="shared" si="254"/>
        <v>9.1615924843911234E-2</v>
      </c>
      <c r="BE499" s="52">
        <f t="shared" si="255"/>
        <v>4.933485847588498E-2</v>
      </c>
      <c r="BF499" s="52">
        <f t="shared" si="256"/>
        <v>1.435635243254636</v>
      </c>
      <c r="BG499" s="52">
        <f t="shared" si="257"/>
        <v>2.8565697552754732E-2</v>
      </c>
      <c r="BH499" s="52">
        <f t="shared" si="258"/>
        <v>5.5217363379857914E-3</v>
      </c>
      <c r="BI499" s="52">
        <f t="shared" si="259"/>
        <v>3.3961510110796303E-3</v>
      </c>
      <c r="BJ499" s="52">
        <f t="shared" si="260"/>
        <v>8.2737988245137506E-2</v>
      </c>
    </row>
    <row r="500" spans="4:62">
      <c r="D500" s="42">
        <f t="shared" si="226"/>
        <v>4.5</v>
      </c>
      <c r="E500" s="52">
        <f t="shared" si="232"/>
        <v>7.3228482521031896E-2</v>
      </c>
      <c r="F500" s="52">
        <f t="shared" si="233"/>
        <v>0.10303382503192424</v>
      </c>
      <c r="G500" s="52">
        <f t="shared" si="234"/>
        <v>7.7578164716688339E-2</v>
      </c>
      <c r="H500" s="52">
        <f t="shared" si="235"/>
        <v>0.17234386167251226</v>
      </c>
      <c r="I500" s="52">
        <f t="shared" si="236"/>
        <v>0.2260594059560303</v>
      </c>
      <c r="J500" s="52">
        <f t="shared" si="237"/>
        <v>3.1168555865998395</v>
      </c>
      <c r="K500" s="52">
        <f t="shared" si="238"/>
        <v>0.58153021561832352</v>
      </c>
      <c r="L500" s="52">
        <f t="shared" si="239"/>
        <v>5.6396175526504361E-2</v>
      </c>
      <c r="M500" s="52">
        <f t="shared" si="240"/>
        <v>6.21036608166586E-2</v>
      </c>
      <c r="N500" s="52">
        <f t="shared" si="241"/>
        <v>0.1753345815933324</v>
      </c>
      <c r="Q500" s="52">
        <f t="shared" si="228"/>
        <v>4.8145778554736479E-2</v>
      </c>
      <c r="R500" s="52">
        <f t="shared" si="243"/>
        <v>6.4486002295784883E-2</v>
      </c>
      <c r="S500" s="52">
        <f t="shared" si="244"/>
        <v>5.9046511909004132E-2</v>
      </c>
      <c r="T500" s="52">
        <f t="shared" si="245"/>
        <v>8.4032674883742733E-2</v>
      </c>
      <c r="U500" s="52">
        <f t="shared" si="246"/>
        <v>0.16869508474645434</v>
      </c>
      <c r="V500" s="52">
        <f t="shared" si="247"/>
        <v>1.4306002748101836</v>
      </c>
      <c r="W500" s="52">
        <f t="shared" si="248"/>
        <v>0.52815154944541531</v>
      </c>
      <c r="X500" s="52">
        <f t="shared" si="249"/>
        <v>5.0601322896342144E-2</v>
      </c>
      <c r="Y500" s="52">
        <f t="shared" si="250"/>
        <v>5.8979577160240985E-2</v>
      </c>
      <c r="Z500" s="52">
        <f t="shared" si="251"/>
        <v>0.10365820092640869</v>
      </c>
      <c r="AA500" s="96"/>
      <c r="AB500" s="96"/>
      <c r="AC500" s="52">
        <f t="shared" si="229"/>
        <v>0.11347456184701792</v>
      </c>
      <c r="AD500" s="52">
        <f t="shared" si="207"/>
        <v>0.15202794417137111</v>
      </c>
      <c r="AE500" s="52">
        <f t="shared" si="208"/>
        <v>9.6730050723864619E-2</v>
      </c>
      <c r="AF500" s="52">
        <f t="shared" si="209"/>
        <v>0.26618723870552818</v>
      </c>
      <c r="AG500" s="52">
        <f t="shared" si="210"/>
        <v>0.2763779156554404</v>
      </c>
      <c r="AH500" s="52">
        <f t="shared" si="211"/>
        <v>4.6599896309276767</v>
      </c>
      <c r="AI500" s="52">
        <f t="shared" si="212"/>
        <v>0.61152503068365249</v>
      </c>
      <c r="AJ500" s="52">
        <f t="shared" si="213"/>
        <v>6.2191028156666578E-2</v>
      </c>
      <c r="AK500" s="52">
        <f t="shared" si="214"/>
        <v>6.5586044237734772E-2</v>
      </c>
      <c r="AL500" s="52">
        <f t="shared" si="215"/>
        <v>0.26575142561243881</v>
      </c>
      <c r="AO500" s="52">
        <f t="shared" si="242"/>
        <v>2.5082703966295417E-2</v>
      </c>
      <c r="AP500" s="52">
        <f t="shared" si="216"/>
        <v>3.8547822736139353E-2</v>
      </c>
      <c r="AQ500" s="52">
        <f t="shared" si="217"/>
        <v>1.8531652807684207E-2</v>
      </c>
      <c r="AR500" s="52">
        <f t="shared" si="218"/>
        <v>8.8311186788769522E-2</v>
      </c>
      <c r="AS500" s="52">
        <f t="shared" si="219"/>
        <v>5.7364321209575964E-2</v>
      </c>
      <c r="AT500" s="52">
        <f t="shared" si="220"/>
        <v>1.6862553117896559</v>
      </c>
      <c r="AU500" s="52">
        <f t="shared" si="221"/>
        <v>5.3378666172908207E-2</v>
      </c>
      <c r="AV500" s="52">
        <f t="shared" si="222"/>
        <v>5.7948526301622172E-3</v>
      </c>
      <c r="AW500" s="52">
        <f t="shared" si="223"/>
        <v>3.1240836564176144E-3</v>
      </c>
      <c r="AX500" s="52">
        <f t="shared" si="224"/>
        <v>7.1676380666923709E-2</v>
      </c>
      <c r="BA500" s="52">
        <f t="shared" si="231"/>
        <v>4.024607932598602E-2</v>
      </c>
      <c r="BB500" s="52">
        <f t="shared" si="252"/>
        <v>4.8994119139446873E-2</v>
      </c>
      <c r="BC500" s="52">
        <f t="shared" si="253"/>
        <v>1.915188600717628E-2</v>
      </c>
      <c r="BD500" s="52">
        <f t="shared" si="254"/>
        <v>9.3843377033015929E-2</v>
      </c>
      <c r="BE500" s="52">
        <f t="shared" si="255"/>
        <v>5.0318509699410097E-2</v>
      </c>
      <c r="BF500" s="52">
        <f t="shared" si="256"/>
        <v>1.5431340443278372</v>
      </c>
      <c r="BG500" s="52">
        <f t="shared" si="257"/>
        <v>2.9994815065328972E-2</v>
      </c>
      <c r="BH500" s="52">
        <f t="shared" si="258"/>
        <v>5.7948526301622172E-3</v>
      </c>
      <c r="BI500" s="52">
        <f t="shared" si="259"/>
        <v>3.4823834210761725E-3</v>
      </c>
      <c r="BJ500" s="52">
        <f t="shared" si="260"/>
        <v>9.0416844019106407E-2</v>
      </c>
    </row>
    <row r="501" spans="4:62">
      <c r="D501" s="42">
        <f t="shared" si="226"/>
        <v>4.75</v>
      </c>
      <c r="E501" s="52">
        <f t="shared" si="232"/>
        <v>7.368308377148397E-2</v>
      </c>
      <c r="F501" s="52">
        <f t="shared" si="233"/>
        <v>0.10716688202603236</v>
      </c>
      <c r="G501" s="52">
        <f t="shared" si="234"/>
        <v>8.0057708173007253E-2</v>
      </c>
      <c r="H501" s="52">
        <f t="shared" si="235"/>
        <v>0.17586895490118359</v>
      </c>
      <c r="I501" s="52">
        <f t="shared" si="236"/>
        <v>0.23251094185180621</v>
      </c>
      <c r="J501" s="52">
        <f t="shared" si="237"/>
        <v>3.3310009882279763</v>
      </c>
      <c r="K501" s="52">
        <f t="shared" si="238"/>
        <v>0.61062554089620691</v>
      </c>
      <c r="L501" s="52">
        <f t="shared" si="239"/>
        <v>5.8564295585934865E-2</v>
      </c>
      <c r="M501" s="52">
        <f t="shared" si="240"/>
        <v>6.4851669393999237E-2</v>
      </c>
      <c r="N501" s="52">
        <f t="shared" si="241"/>
        <v>0.18586588405576396</v>
      </c>
      <c r="Q501" s="52">
        <f t="shared" si="228"/>
        <v>4.8480804289706671E-2</v>
      </c>
      <c r="R501" s="52">
        <f t="shared" si="243"/>
        <v>6.7787178784453173E-2</v>
      </c>
      <c r="S501" s="52">
        <f t="shared" si="244"/>
        <v>6.048681697032298E-2</v>
      </c>
      <c r="T501" s="52">
        <f t="shared" si="245"/>
        <v>8.603189137315953E-2</v>
      </c>
      <c r="U501" s="52">
        <f t="shared" si="246"/>
        <v>0.17415809935515925</v>
      </c>
      <c r="V501" s="52">
        <f t="shared" si="247"/>
        <v>1.5271841710806826</v>
      </c>
      <c r="W501" s="52">
        <f t="shared" si="248"/>
        <v>0.55494949984229514</v>
      </c>
      <c r="X501" s="52">
        <f t="shared" si="249"/>
        <v>5.2504219632756387E-2</v>
      </c>
      <c r="Y501" s="52">
        <f t="shared" si="250"/>
        <v>6.169932663397476E-2</v>
      </c>
      <c r="Z501" s="52">
        <f t="shared" si="251"/>
        <v>0.10679392073101877</v>
      </c>
      <c r="AA501" s="96"/>
      <c r="AB501" s="96"/>
      <c r="AC501" s="52">
        <f t="shared" si="229"/>
        <v>0.11404873861295187</v>
      </c>
      <c r="AD501" s="52">
        <f t="shared" si="207"/>
        <v>0.15703803986236448</v>
      </c>
      <c r="AE501" s="52">
        <f t="shared" si="208"/>
        <v>0.10033100374888577</v>
      </c>
      <c r="AF501" s="52">
        <f t="shared" si="209"/>
        <v>0.2714440290436087</v>
      </c>
      <c r="AG501" s="52">
        <f t="shared" si="210"/>
        <v>0.28357789365772451</v>
      </c>
      <c r="AH501" s="52">
        <f t="shared" si="211"/>
        <v>4.9827606388904018</v>
      </c>
      <c r="AI501" s="52">
        <f t="shared" si="212"/>
        <v>0.64230131665421208</v>
      </c>
      <c r="AJ501" s="52">
        <f t="shared" si="213"/>
        <v>6.4624371539113337E-2</v>
      </c>
      <c r="AK501" s="52">
        <f t="shared" si="214"/>
        <v>6.8408636191639963E-2</v>
      </c>
      <c r="AL501" s="52">
        <f t="shared" si="215"/>
        <v>0.28411294211119748</v>
      </c>
      <c r="AO501" s="52">
        <f t="shared" si="242"/>
        <v>2.52022794817773E-2</v>
      </c>
      <c r="AP501" s="52">
        <f t="shared" si="216"/>
        <v>3.9379703241579189E-2</v>
      </c>
      <c r="AQ501" s="52">
        <f t="shared" si="217"/>
        <v>1.9570891202684272E-2</v>
      </c>
      <c r="AR501" s="52">
        <f t="shared" si="218"/>
        <v>8.9837063528024064E-2</v>
      </c>
      <c r="AS501" s="52">
        <f t="shared" si="219"/>
        <v>5.8352842496646962E-2</v>
      </c>
      <c r="AT501" s="52">
        <f t="shared" si="220"/>
        <v>1.8038168171472937</v>
      </c>
      <c r="AU501" s="52">
        <f t="shared" si="221"/>
        <v>5.5676041053911773E-2</v>
      </c>
      <c r="AV501" s="52">
        <f t="shared" si="222"/>
        <v>6.0600759531784787E-3</v>
      </c>
      <c r="AW501" s="52">
        <f t="shared" si="223"/>
        <v>3.1523427600244763E-3</v>
      </c>
      <c r="AX501" s="52">
        <f t="shared" si="224"/>
        <v>7.9071963324745184E-2</v>
      </c>
      <c r="BA501" s="52">
        <f t="shared" si="231"/>
        <v>4.0365654841467896E-2</v>
      </c>
      <c r="BB501" s="52">
        <f t="shared" si="252"/>
        <v>4.9871157836332114E-2</v>
      </c>
      <c r="BC501" s="52">
        <f t="shared" si="253"/>
        <v>2.0273295575878522E-2</v>
      </c>
      <c r="BD501" s="52">
        <f t="shared" si="254"/>
        <v>9.5575074142425109E-2</v>
      </c>
      <c r="BE501" s="52">
        <f t="shared" si="255"/>
        <v>5.1066951805918304E-2</v>
      </c>
      <c r="BF501" s="52">
        <f t="shared" si="256"/>
        <v>1.6517596506624255</v>
      </c>
      <c r="BG501" s="52">
        <f t="shared" si="257"/>
        <v>3.1675775758005176E-2</v>
      </c>
      <c r="BH501" s="52">
        <f t="shared" si="258"/>
        <v>6.0600759531784718E-3</v>
      </c>
      <c r="BI501" s="52">
        <f t="shared" si="259"/>
        <v>3.556966797640726E-3</v>
      </c>
      <c r="BJ501" s="52">
        <f t="shared" si="260"/>
        <v>9.8247058055433517E-2</v>
      </c>
    </row>
    <row r="502" spans="4:62">
      <c r="D502" s="42">
        <f t="shared" si="226"/>
        <v>5</v>
      </c>
      <c r="E502" s="52">
        <f t="shared" si="232"/>
        <v>7.406595831502169E-2</v>
      </c>
      <c r="F502" s="52">
        <f t="shared" si="233"/>
        <v>0.11126645806730782</v>
      </c>
      <c r="G502" s="52">
        <f t="shared" si="234"/>
        <v>8.2471188938388326E-2</v>
      </c>
      <c r="H502" s="52">
        <f t="shared" si="235"/>
        <v>0.17889680938304239</v>
      </c>
      <c r="I502" s="52">
        <f t="shared" si="236"/>
        <v>0.23833555509520229</v>
      </c>
      <c r="J502" s="52">
        <f t="shared" si="237"/>
        <v>3.547002944409313</v>
      </c>
      <c r="K502" s="52">
        <f t="shared" si="238"/>
        <v>0.63934591391644646</v>
      </c>
      <c r="L502" s="52">
        <f t="shared" si="239"/>
        <v>6.0630842054463986E-2</v>
      </c>
      <c r="M502" s="52">
        <f t="shared" si="240"/>
        <v>6.753049859790744E-2</v>
      </c>
      <c r="N502" s="52">
        <f t="shared" si="241"/>
        <v>0.19642961899960296</v>
      </c>
      <c r="Q502" s="52">
        <f t="shared" si="228"/>
        <v>4.8775449115594567E-2</v>
      </c>
      <c r="R502" s="52">
        <f t="shared" si="243"/>
        <v>7.1057530569019256E-2</v>
      </c>
      <c r="S502" s="52">
        <f t="shared" si="244"/>
        <v>6.1854018534146973E-2</v>
      </c>
      <c r="T502" s="52">
        <f t="shared" si="245"/>
        <v>8.7923695230081686E-2</v>
      </c>
      <c r="U502" s="52">
        <f t="shared" si="246"/>
        <v>0.1792661859750401</v>
      </c>
      <c r="V502" s="52">
        <f t="shared" si="247"/>
        <v>1.62614728082763</v>
      </c>
      <c r="W502" s="52">
        <f t="shared" si="248"/>
        <v>0.58131171359275824</v>
      </c>
      <c r="X502" s="52">
        <f t="shared" si="249"/>
        <v>5.4313557717319765E-2</v>
      </c>
      <c r="Y502" s="52">
        <f t="shared" si="250"/>
        <v>6.4357232584692364E-2</v>
      </c>
      <c r="Z502" s="52">
        <f t="shared" si="251"/>
        <v>0.10970958079236058</v>
      </c>
      <c r="AA502" s="96"/>
      <c r="AB502" s="96"/>
      <c r="AC502" s="52">
        <f t="shared" si="229"/>
        <v>0.1145198428741394</v>
      </c>
      <c r="AD502" s="52">
        <f t="shared" si="207"/>
        <v>0.16199925747411684</v>
      </c>
      <c r="AE502" s="52">
        <f t="shared" si="208"/>
        <v>0.10386750680677724</v>
      </c>
      <c r="AF502" s="52">
        <f t="shared" si="209"/>
        <v>0.27575568460952327</v>
      </c>
      <c r="AG502" s="52">
        <f t="shared" si="210"/>
        <v>0.28994906005369814</v>
      </c>
      <c r="AH502" s="52">
        <f t="shared" si="211"/>
        <v>5.3083272057935842</v>
      </c>
      <c r="AI502" s="52">
        <f t="shared" si="212"/>
        <v>0.67293734911165803</v>
      </c>
      <c r="AJ502" s="52">
        <f t="shared" si="213"/>
        <v>6.6948126391608201E-2</v>
      </c>
      <c r="AK502" s="52">
        <f t="shared" si="214"/>
        <v>7.1151652821961175E-2</v>
      </c>
      <c r="AL502" s="52">
        <f t="shared" si="215"/>
        <v>0.30263302297685735</v>
      </c>
      <c r="AO502" s="52">
        <f t="shared" si="242"/>
        <v>2.5290509199427123E-2</v>
      </c>
      <c r="AP502" s="52">
        <f t="shared" si="216"/>
        <v>4.0208927498288569E-2</v>
      </c>
      <c r="AQ502" s="52">
        <f t="shared" si="217"/>
        <v>2.0617170404241353E-2</v>
      </c>
      <c r="AR502" s="52">
        <f t="shared" si="218"/>
        <v>9.0973114152960707E-2</v>
      </c>
      <c r="AS502" s="52">
        <f t="shared" si="219"/>
        <v>5.9069369120162196E-2</v>
      </c>
      <c r="AT502" s="52">
        <f t="shared" si="220"/>
        <v>1.9208556635816829</v>
      </c>
      <c r="AU502" s="52">
        <f t="shared" si="221"/>
        <v>5.8034200323688223E-2</v>
      </c>
      <c r="AV502" s="52">
        <f t="shared" si="222"/>
        <v>6.3172843371442217E-3</v>
      </c>
      <c r="AW502" s="52">
        <f t="shared" si="223"/>
        <v>3.1732660132150758E-3</v>
      </c>
      <c r="AX502" s="52">
        <f t="shared" si="224"/>
        <v>8.6720038207242375E-2</v>
      </c>
      <c r="BA502" s="52">
        <f t="shared" si="231"/>
        <v>4.0453884559117706E-2</v>
      </c>
      <c r="BB502" s="52">
        <f t="shared" si="252"/>
        <v>5.0732799406809012E-2</v>
      </c>
      <c r="BC502" s="52">
        <f t="shared" si="253"/>
        <v>2.1396317868388914E-2</v>
      </c>
      <c r="BD502" s="52">
        <f t="shared" si="254"/>
        <v>9.6858875226480873E-2</v>
      </c>
      <c r="BE502" s="52">
        <f t="shared" si="255"/>
        <v>5.1613504958495843E-2</v>
      </c>
      <c r="BF502" s="52">
        <f t="shared" si="256"/>
        <v>1.7613242613842712</v>
      </c>
      <c r="BG502" s="52">
        <f t="shared" si="257"/>
        <v>3.3591435195211572E-2</v>
      </c>
      <c r="BH502" s="52">
        <f t="shared" si="258"/>
        <v>6.3172843371442147E-3</v>
      </c>
      <c r="BI502" s="52">
        <f t="shared" si="259"/>
        <v>3.6211542240537353E-3</v>
      </c>
      <c r="BJ502" s="52">
        <f t="shared" si="260"/>
        <v>0.10620340397725439</v>
      </c>
    </row>
    <row r="503" spans="4:62">
      <c r="D503" s="42">
        <f t="shared" si="226"/>
        <v>5.25</v>
      </c>
      <c r="E503" s="52">
        <f t="shared" si="232"/>
        <v>7.4388924765493289E-2</v>
      </c>
      <c r="F503" s="52">
        <f t="shared" si="233"/>
        <v>0.11532627547714501</v>
      </c>
      <c r="G503" s="52">
        <f t="shared" si="234"/>
        <v>8.4831819551036927E-2</v>
      </c>
      <c r="H503" s="52">
        <f t="shared" si="235"/>
        <v>0.18150474169651098</v>
      </c>
      <c r="I503" s="52">
        <f t="shared" si="236"/>
        <v>0.24361533383340861</v>
      </c>
      <c r="J503" s="52">
        <f t="shared" si="237"/>
        <v>3.764490144234677</v>
      </c>
      <c r="K503" s="52">
        <f t="shared" si="238"/>
        <v>0.66774657318151009</v>
      </c>
      <c r="L503" s="52">
        <f t="shared" si="239"/>
        <v>6.2609501354731673E-2</v>
      </c>
      <c r="M503" s="52">
        <f t="shared" si="240"/>
        <v>7.0150340032526598E-2</v>
      </c>
      <c r="N503" s="52">
        <f t="shared" si="241"/>
        <v>0.2070192999286406</v>
      </c>
      <c r="Q503" s="52">
        <f t="shared" si="228"/>
        <v>4.9035243048107059E-2</v>
      </c>
      <c r="R503" s="52">
        <f t="shared" si="243"/>
        <v>7.4295002669244672E-2</v>
      </c>
      <c r="S503" s="52">
        <f t="shared" si="244"/>
        <v>6.3162737299985755E-2</v>
      </c>
      <c r="T503" s="52">
        <f t="shared" si="245"/>
        <v>8.9729568981023008E-2</v>
      </c>
      <c r="U503" s="52">
        <f t="shared" si="246"/>
        <v>0.18405348815643241</v>
      </c>
      <c r="V503" s="52">
        <f t="shared" si="247"/>
        <v>1.727412690897383</v>
      </c>
      <c r="W503" s="52">
        <f t="shared" si="248"/>
        <v>0.60730238404224457</v>
      </c>
      <c r="X503" s="52">
        <f t="shared" si="249"/>
        <v>5.6043086540433912E-2</v>
      </c>
      <c r="Y503" s="52">
        <f t="shared" si="250"/>
        <v>6.6959821053389074E-2</v>
      </c>
      <c r="Z503" s="52">
        <f t="shared" si="251"/>
        <v>0.11243971603367339</v>
      </c>
      <c r="AA503" s="96"/>
      <c r="AB503" s="96"/>
      <c r="AC503" s="52">
        <f t="shared" si="229"/>
        <v>0.1149059818425701</v>
      </c>
      <c r="AD503" s="52">
        <f t="shared" si="207"/>
        <v>0.1669024323668318</v>
      </c>
      <c r="AE503" s="52">
        <f t="shared" si="208"/>
        <v>0.10734757890094584</v>
      </c>
      <c r="AF503" s="52">
        <f t="shared" si="209"/>
        <v>0.27926144400814901</v>
      </c>
      <c r="AG503" s="52">
        <f t="shared" si="210"/>
        <v>0.29561351655328238</v>
      </c>
      <c r="AH503" s="52">
        <f t="shared" si="211"/>
        <v>5.6361302198513439</v>
      </c>
      <c r="AI503" s="52">
        <f t="shared" si="212"/>
        <v>0.70346117875882774</v>
      </c>
      <c r="AJ503" s="52">
        <f t="shared" si="213"/>
        <v>6.9175916169029419E-2</v>
      </c>
      <c r="AK503" s="52">
        <f t="shared" si="214"/>
        <v>7.3826817279070159E-2</v>
      </c>
      <c r="AL503" s="52">
        <f t="shared" si="215"/>
        <v>0.32127995533616399</v>
      </c>
      <c r="AO503" s="52">
        <f t="shared" si="242"/>
        <v>2.535368171738623E-2</v>
      </c>
      <c r="AP503" s="52">
        <f t="shared" si="216"/>
        <v>4.1031272807900337E-2</v>
      </c>
      <c r="AQ503" s="52">
        <f t="shared" si="217"/>
        <v>2.1669082251051172E-2</v>
      </c>
      <c r="AR503" s="52">
        <f t="shared" si="218"/>
        <v>9.1775172715487977E-2</v>
      </c>
      <c r="AS503" s="52">
        <f t="shared" si="219"/>
        <v>5.9561845676976199E-2</v>
      </c>
      <c r="AT503" s="52">
        <f t="shared" si="220"/>
        <v>2.037077453337294</v>
      </c>
      <c r="AU503" s="52">
        <f t="shared" si="221"/>
        <v>6.0444189139265525E-2</v>
      </c>
      <c r="AV503" s="52">
        <f t="shared" si="222"/>
        <v>6.5664148142977607E-3</v>
      </c>
      <c r="AW503" s="52">
        <f t="shared" si="223"/>
        <v>3.1905189791375244E-3</v>
      </c>
      <c r="AX503" s="52">
        <f t="shared" si="224"/>
        <v>9.4579583894967206E-2</v>
      </c>
      <c r="BA503" s="52">
        <f t="shared" si="231"/>
        <v>4.0517057077076812E-2</v>
      </c>
      <c r="BB503" s="52">
        <f t="shared" si="252"/>
        <v>5.1576156889686794E-2</v>
      </c>
      <c r="BC503" s="52">
        <f t="shared" si="253"/>
        <v>2.2515759349908918E-2</v>
      </c>
      <c r="BD503" s="52">
        <f t="shared" si="254"/>
        <v>9.7756702311638022E-2</v>
      </c>
      <c r="BE503" s="52">
        <f t="shared" si="255"/>
        <v>5.1998182719873776E-2</v>
      </c>
      <c r="BF503" s="52">
        <f t="shared" si="256"/>
        <v>1.8716400756166669</v>
      </c>
      <c r="BG503" s="52">
        <f t="shared" si="257"/>
        <v>3.5714605577317649E-2</v>
      </c>
      <c r="BH503" s="52">
        <f t="shared" si="258"/>
        <v>6.5664148142977469E-3</v>
      </c>
      <c r="BI503" s="52">
        <f t="shared" si="259"/>
        <v>3.6764772465435608E-3</v>
      </c>
      <c r="BJ503" s="52">
        <f t="shared" si="260"/>
        <v>0.11426065540752339</v>
      </c>
    </row>
    <row r="504" spans="4:62">
      <c r="D504" s="42">
        <f t="shared" si="226"/>
        <v>5.5</v>
      </c>
      <c r="E504" s="52">
        <f t="shared" si="232"/>
        <v>7.4663579443997763E-2</v>
      </c>
      <c r="F504" s="52">
        <f t="shared" si="233"/>
        <v>0.11933891518079211</v>
      </c>
      <c r="G504" s="52">
        <f t="shared" si="234"/>
        <v>8.715281254914059E-2</v>
      </c>
      <c r="H504" s="52">
        <f t="shared" si="235"/>
        <v>0.18378132155776283</v>
      </c>
      <c r="I504" s="52">
        <f t="shared" si="236"/>
        <v>0.24844787312476649</v>
      </c>
      <c r="J504" s="52">
        <f t="shared" si="237"/>
        <v>3.9830912767934401</v>
      </c>
      <c r="K504" s="52">
        <f t="shared" si="238"/>
        <v>0.69589280055769465</v>
      </c>
      <c r="L504" s="52">
        <f t="shared" si="239"/>
        <v>6.4516520715454773E-2</v>
      </c>
      <c r="M504" s="52">
        <f t="shared" si="240"/>
        <v>7.2723238320910641E-2</v>
      </c>
      <c r="N504" s="52">
        <f t="shared" si="241"/>
        <v>0.2176284403465959</v>
      </c>
      <c r="Q504" s="52">
        <f t="shared" si="228"/>
        <v>4.9265492100064492E-2</v>
      </c>
      <c r="R504" s="52">
        <f t="shared" si="243"/>
        <v>7.7497540104867882E-2</v>
      </c>
      <c r="S504" s="52">
        <f t="shared" si="244"/>
        <v>6.4427593967338201E-2</v>
      </c>
      <c r="T504" s="52">
        <f t="shared" si="245"/>
        <v>9.1470995152482262E-2</v>
      </c>
      <c r="U504" s="52">
        <f t="shared" si="246"/>
        <v>0.18855947848876681</v>
      </c>
      <c r="V504" s="52">
        <f t="shared" si="247"/>
        <v>1.8308740062653162</v>
      </c>
      <c r="W504" s="52">
        <f t="shared" si="248"/>
        <v>0.63299737605330952</v>
      </c>
      <c r="X504" s="52">
        <f t="shared" si="249"/>
        <v>5.770905729644369E-2</v>
      </c>
      <c r="Y504" s="52">
        <f t="shared" si="250"/>
        <v>6.9514951050199378E-2</v>
      </c>
      <c r="Z504" s="52">
        <f t="shared" si="251"/>
        <v>0.11502368020466638</v>
      </c>
      <c r="AA504" s="96"/>
      <c r="AB504" s="96"/>
      <c r="AC504" s="52">
        <f t="shared" si="229"/>
        <v>0.11522504214762161</v>
      </c>
      <c r="AD504" s="52">
        <f t="shared" si="207"/>
        <v>0.17173673360252439</v>
      </c>
      <c r="AE504" s="52">
        <f t="shared" si="208"/>
        <v>0.11077881050192438</v>
      </c>
      <c r="AF504" s="52">
        <f t="shared" si="209"/>
        <v>0.28212586195428319</v>
      </c>
      <c r="AG504" s="52">
        <f t="shared" si="210"/>
        <v>0.30071556517722026</v>
      </c>
      <c r="AH504" s="52">
        <f t="shared" si="211"/>
        <v>5.9656105692756078</v>
      </c>
      <c r="AI504" s="52">
        <f t="shared" si="212"/>
        <v>0.73390085629834489</v>
      </c>
      <c r="AJ504" s="52">
        <f t="shared" si="213"/>
        <v>7.1323984134465834E-2</v>
      </c>
      <c r="AK504" s="52">
        <f t="shared" si="214"/>
        <v>7.6447984195199006E-2</v>
      </c>
      <c r="AL504" s="52">
        <f t="shared" si="215"/>
        <v>0.34002202631573825</v>
      </c>
      <c r="AO504" s="52">
        <f t="shared" si="242"/>
        <v>2.539808734393327E-2</v>
      </c>
      <c r="AP504" s="52">
        <f t="shared" si="216"/>
        <v>4.1841375075924225E-2</v>
      </c>
      <c r="AQ504" s="52">
        <f t="shared" si="217"/>
        <v>2.2725218581802389E-2</v>
      </c>
      <c r="AR504" s="52">
        <f t="shared" si="218"/>
        <v>9.2310326405280571E-2</v>
      </c>
      <c r="AS504" s="52">
        <f t="shared" si="219"/>
        <v>5.9888394635999681E-2</v>
      </c>
      <c r="AT504" s="52">
        <f t="shared" si="220"/>
        <v>2.1522172705281237</v>
      </c>
      <c r="AU504" s="52">
        <f t="shared" si="221"/>
        <v>6.2895424504385122E-2</v>
      </c>
      <c r="AV504" s="52">
        <f t="shared" si="222"/>
        <v>6.8074634190110825E-3</v>
      </c>
      <c r="AW504" s="52">
        <f t="shared" si="223"/>
        <v>3.2082872707112631E-3</v>
      </c>
      <c r="AX504" s="52">
        <f t="shared" si="224"/>
        <v>0.10260476014192951</v>
      </c>
      <c r="BA504" s="52">
        <f t="shared" si="231"/>
        <v>4.0561462703623846E-2</v>
      </c>
      <c r="BB504" s="52">
        <f t="shared" si="252"/>
        <v>5.2397818421732287E-2</v>
      </c>
      <c r="BC504" s="52">
        <f t="shared" si="253"/>
        <v>2.3625997952783792E-2</v>
      </c>
      <c r="BD504" s="52">
        <f t="shared" si="254"/>
        <v>9.8344540396520352E-2</v>
      </c>
      <c r="BE504" s="52">
        <f t="shared" si="255"/>
        <v>5.2267692052453768E-2</v>
      </c>
      <c r="BF504" s="52">
        <f t="shared" si="256"/>
        <v>1.9825192924821677</v>
      </c>
      <c r="BG504" s="52">
        <f t="shared" si="257"/>
        <v>3.8008055740650248E-2</v>
      </c>
      <c r="BH504" s="52">
        <f t="shared" si="258"/>
        <v>6.8074634190110617E-3</v>
      </c>
      <c r="BI504" s="52">
        <f t="shared" si="259"/>
        <v>3.7247458742883655E-3</v>
      </c>
      <c r="BJ504" s="52">
        <f t="shared" si="260"/>
        <v>0.12239358596914235</v>
      </c>
    </row>
    <row r="505" spans="4:62">
      <c r="D505" s="42">
        <f t="shared" si="226"/>
        <v>5.75</v>
      </c>
      <c r="E505" s="52">
        <f t="shared" si="232"/>
        <v>7.4901296378887844E-2</v>
      </c>
      <c r="F505" s="52">
        <f t="shared" si="233"/>
        <v>0.12329581670737179</v>
      </c>
      <c r="G505" s="52">
        <f t="shared" si="234"/>
        <v>8.9447380470881965E-2</v>
      </c>
      <c r="H505" s="52">
        <f t="shared" si="235"/>
        <v>0.18582637182074507</v>
      </c>
      <c r="I505" s="52">
        <f t="shared" si="236"/>
        <v>0.25294627493880673</v>
      </c>
      <c r="J505" s="52">
        <f t="shared" si="237"/>
        <v>4.2024350311745584</v>
      </c>
      <c r="K505" s="52">
        <f t="shared" si="238"/>
        <v>0.72385992127527343</v>
      </c>
      <c r="L505" s="52">
        <f t="shared" si="239"/>
        <v>6.6370708171438808E-2</v>
      </c>
      <c r="M505" s="52">
        <f t="shared" si="240"/>
        <v>7.5263091105038274E-2</v>
      </c>
      <c r="N505" s="52">
        <f t="shared" si="241"/>
        <v>0.2282505537571673</v>
      </c>
      <c r="Q505" s="52">
        <f t="shared" si="228"/>
        <v>4.9471278281402756E-2</v>
      </c>
      <c r="R505" s="52">
        <f t="shared" si="243"/>
        <v>8.0663087895620905E-2</v>
      </c>
      <c r="S505" s="52">
        <f t="shared" si="244"/>
        <v>6.5663209235700321E-2</v>
      </c>
      <c r="T505" s="52">
        <f t="shared" si="245"/>
        <v>9.3169456270954257E-2</v>
      </c>
      <c r="U505" s="52">
        <f t="shared" si="246"/>
        <v>0.19282895860059948</v>
      </c>
      <c r="V505" s="52">
        <f t="shared" si="247"/>
        <v>1.9363953500362767</v>
      </c>
      <c r="W505" s="52">
        <f t="shared" si="248"/>
        <v>0.65848422600576073</v>
      </c>
      <c r="X505" s="52">
        <f t="shared" si="249"/>
        <v>5.9330222983647554E-2</v>
      </c>
      <c r="Y505" s="52">
        <f t="shared" si="250"/>
        <v>7.2031814554411003E-2</v>
      </c>
      <c r="Z505" s="52">
        <f t="shared" si="251"/>
        <v>0.11750564588153643</v>
      </c>
      <c r="AA505" s="96"/>
      <c r="AB505" s="96"/>
      <c r="AC505" s="52">
        <f t="shared" si="229"/>
        <v>0.11549468983606349</v>
      </c>
      <c r="AD505" s="52">
        <f t="shared" si="207"/>
        <v>0.17648966394504614</v>
      </c>
      <c r="AE505" s="52">
        <f t="shared" si="208"/>
        <v>0.11416836354739004</v>
      </c>
      <c r="AF505" s="52">
        <f t="shared" si="209"/>
        <v>0.28453880927267861</v>
      </c>
      <c r="AG505" s="52">
        <f t="shared" si="210"/>
        <v>0.30542170825712051</v>
      </c>
      <c r="AH505" s="52">
        <f t="shared" si="211"/>
        <v>6.2962091422776743</v>
      </c>
      <c r="AI505" s="52">
        <f t="shared" si="212"/>
        <v>0.76428443243277289</v>
      </c>
      <c r="AJ505" s="52">
        <f t="shared" si="213"/>
        <v>7.3411193359230034E-2</v>
      </c>
      <c r="AK505" s="52">
        <f t="shared" si="214"/>
        <v>7.9031139684454924E-2</v>
      </c>
      <c r="AL505" s="52">
        <f t="shared" si="215"/>
        <v>0.35882752304216514</v>
      </c>
      <c r="AO505" s="52">
        <f t="shared" si="242"/>
        <v>2.5430018097485088E-2</v>
      </c>
      <c r="AP505" s="52">
        <f t="shared" si="216"/>
        <v>4.2632728811750883E-2</v>
      </c>
      <c r="AQ505" s="52">
        <f t="shared" si="217"/>
        <v>2.3784171235181645E-2</v>
      </c>
      <c r="AR505" s="52">
        <f t="shared" si="218"/>
        <v>9.2656915549790816E-2</v>
      </c>
      <c r="AS505" s="52">
        <f t="shared" si="219"/>
        <v>6.0117316338207244E-2</v>
      </c>
      <c r="AT505" s="52">
        <f t="shared" si="220"/>
        <v>2.2660396811382819</v>
      </c>
      <c r="AU505" s="52">
        <f t="shared" si="221"/>
        <v>6.5375695269512701E-2</v>
      </c>
      <c r="AV505" s="52">
        <f t="shared" si="222"/>
        <v>7.0404851877912539E-3</v>
      </c>
      <c r="AW505" s="52">
        <f t="shared" si="223"/>
        <v>3.2312765506272711E-3</v>
      </c>
      <c r="AX505" s="52">
        <f t="shared" si="224"/>
        <v>0.11074490787563086</v>
      </c>
      <c r="BA505" s="52">
        <f t="shared" si="231"/>
        <v>4.059339345717565E-2</v>
      </c>
      <c r="BB505" s="52">
        <f t="shared" si="252"/>
        <v>5.3193847237674355E-2</v>
      </c>
      <c r="BC505" s="52">
        <f t="shared" si="253"/>
        <v>2.472098307650808E-2</v>
      </c>
      <c r="BD505" s="52">
        <f t="shared" si="254"/>
        <v>9.8712437451933532E-2</v>
      </c>
      <c r="BE505" s="52">
        <f t="shared" si="255"/>
        <v>5.247543331831378E-2</v>
      </c>
      <c r="BF505" s="52">
        <f t="shared" si="256"/>
        <v>2.0937741111031158</v>
      </c>
      <c r="BG505" s="52">
        <f t="shared" si="257"/>
        <v>4.0424511157499454E-2</v>
      </c>
      <c r="BH505" s="52">
        <f t="shared" si="258"/>
        <v>7.0404851877912261E-3</v>
      </c>
      <c r="BI505" s="52">
        <f t="shared" si="259"/>
        <v>3.7680485794166496E-3</v>
      </c>
      <c r="BJ505" s="52">
        <f t="shared" si="260"/>
        <v>0.13057696928499785</v>
      </c>
    </row>
    <row r="506" spans="4:62">
      <c r="D506" s="42">
        <f t="shared" si="226"/>
        <v>6</v>
      </c>
      <c r="E506" s="52">
        <f t="shared" si="232"/>
        <v>7.5113227305770719E-2</v>
      </c>
      <c r="F506" s="52">
        <f t="shared" si="233"/>
        <v>0.12718727818988707</v>
      </c>
      <c r="G506" s="52">
        <f t="shared" si="234"/>
        <v>9.1728735854442342E-2</v>
      </c>
      <c r="H506" s="52">
        <f t="shared" si="235"/>
        <v>0.18775096847718398</v>
      </c>
      <c r="I506" s="52">
        <f t="shared" si="236"/>
        <v>0.25723914815625937</v>
      </c>
      <c r="J506" s="52">
        <f t="shared" si="237"/>
        <v>4.4221500964668685</v>
      </c>
      <c r="K506" s="52">
        <f t="shared" si="238"/>
        <v>0.75173330392853721</v>
      </c>
      <c r="L506" s="52">
        <f t="shared" si="239"/>
        <v>6.8193432563581111E-2</v>
      </c>
      <c r="M506" s="52">
        <f t="shared" si="240"/>
        <v>7.778564904581696E-2</v>
      </c>
      <c r="N506" s="52">
        <f t="shared" si="241"/>
        <v>0.23887915366404744</v>
      </c>
      <c r="Q506" s="52">
        <f t="shared" si="228"/>
        <v>4.9657459599173795E-2</v>
      </c>
      <c r="R506" s="52">
        <f t="shared" si="243"/>
        <v>8.3789591061233931E-2</v>
      </c>
      <c r="S506" s="52">
        <f t="shared" si="244"/>
        <v>6.688420380456736E-2</v>
      </c>
      <c r="T506" s="52">
        <f t="shared" si="245"/>
        <v>9.4846434862932746E-2</v>
      </c>
      <c r="U506" s="52">
        <f t="shared" si="246"/>
        <v>0.19691205915962032</v>
      </c>
      <c r="V506" s="52">
        <f t="shared" si="247"/>
        <v>2.0438113634447159</v>
      </c>
      <c r="W506" s="52">
        <f t="shared" si="248"/>
        <v>0.68386214179669647</v>
      </c>
      <c r="X506" s="52">
        <f t="shared" si="249"/>
        <v>6.0927838404300327E-2</v>
      </c>
      <c r="Y506" s="52">
        <f t="shared" si="250"/>
        <v>7.4520936514468825E-2</v>
      </c>
      <c r="Z506" s="52">
        <f t="shared" si="251"/>
        <v>0.11993460446697271</v>
      </c>
      <c r="AA506" s="96"/>
      <c r="AB506" s="96"/>
      <c r="AC506" s="52">
        <f t="shared" si="229"/>
        <v>0.11573237037205819</v>
      </c>
      <c r="AD506" s="52">
        <f t="shared" si="207"/>
        <v>0.18114705986009216</v>
      </c>
      <c r="AE506" s="52">
        <f t="shared" si="208"/>
        <v>0.1175229714421696</v>
      </c>
      <c r="AF506" s="52">
        <f t="shared" si="209"/>
        <v>0.28671547289805216</v>
      </c>
      <c r="AG506" s="52">
        <f t="shared" si="210"/>
        <v>0.30992064843546885</v>
      </c>
      <c r="AH506" s="52">
        <f t="shared" si="211"/>
        <v>6.6273668270686645</v>
      </c>
      <c r="AI506" s="52">
        <f t="shared" si="212"/>
        <v>0.79463995786465835</v>
      </c>
      <c r="AJ506" s="52">
        <f t="shared" si="213"/>
        <v>7.5459026722861866E-2</v>
      </c>
      <c r="AK506" s="52">
        <f t="shared" si="214"/>
        <v>8.159440134282428E-2</v>
      </c>
      <c r="AL506" s="52">
        <f t="shared" si="215"/>
        <v>0.37766473264201961</v>
      </c>
      <c r="AO506" s="52">
        <f t="shared" si="242"/>
        <v>2.5455767706596924E-2</v>
      </c>
      <c r="AP506" s="52">
        <f t="shared" si="216"/>
        <v>4.3397687128653134E-2</v>
      </c>
      <c r="AQ506" s="52">
        <f t="shared" si="217"/>
        <v>2.4844532049874982E-2</v>
      </c>
      <c r="AR506" s="52">
        <f t="shared" si="218"/>
        <v>9.2904533614251231E-2</v>
      </c>
      <c r="AS506" s="52">
        <f t="shared" si="219"/>
        <v>6.032708899663905E-2</v>
      </c>
      <c r="AT506" s="52">
        <f t="shared" si="220"/>
        <v>2.3783387330221526</v>
      </c>
      <c r="AU506" s="52">
        <f t="shared" si="221"/>
        <v>6.7871162131840745E-2</v>
      </c>
      <c r="AV506" s="52">
        <f t="shared" si="222"/>
        <v>7.2655941592807832E-3</v>
      </c>
      <c r="AW506" s="52">
        <f t="shared" si="223"/>
        <v>3.2647125313481351E-3</v>
      </c>
      <c r="AX506" s="52">
        <f t="shared" si="224"/>
        <v>0.11894454919707473</v>
      </c>
      <c r="BA506" s="52">
        <f t="shared" si="231"/>
        <v>4.0619143066287472E-2</v>
      </c>
      <c r="BB506" s="52">
        <f t="shared" si="252"/>
        <v>5.3959781670205098E-2</v>
      </c>
      <c r="BC506" s="52">
        <f t="shared" si="253"/>
        <v>2.5794235587727254E-2</v>
      </c>
      <c r="BD506" s="52">
        <f t="shared" si="254"/>
        <v>9.8964504420868182E-2</v>
      </c>
      <c r="BE506" s="52">
        <f t="shared" si="255"/>
        <v>5.2681500279209481E-2</v>
      </c>
      <c r="BF506" s="52">
        <f t="shared" si="256"/>
        <v>2.205216730601796</v>
      </c>
      <c r="BG506" s="52">
        <f t="shared" si="257"/>
        <v>4.2906653936121142E-2</v>
      </c>
      <c r="BH506" s="52">
        <f t="shared" si="258"/>
        <v>7.2655941592807555E-3</v>
      </c>
      <c r="BI506" s="52">
        <f t="shared" si="259"/>
        <v>3.8087522970073201E-3</v>
      </c>
      <c r="BJ506" s="52">
        <f t="shared" si="260"/>
        <v>0.13878557897797217</v>
      </c>
    </row>
    <row r="507" spans="4:62">
      <c r="D507" s="42">
        <f t="shared" si="226"/>
        <v>6.25</v>
      </c>
      <c r="E507" s="52">
        <f t="shared" si="232"/>
        <v>7.5307847172724401E-2</v>
      </c>
      <c r="F507" s="52">
        <f t="shared" si="233"/>
        <v>0.13100383612776323</v>
      </c>
      <c r="G507" s="52">
        <f t="shared" si="234"/>
        <v>9.4007335423164889E-2</v>
      </c>
      <c r="H507" s="52">
        <f t="shared" si="235"/>
        <v>0.18964681651352283</v>
      </c>
      <c r="I507" s="52">
        <f t="shared" si="236"/>
        <v>0.26143234897222672</v>
      </c>
      <c r="J507" s="52">
        <f t="shared" si="237"/>
        <v>4.6419482939764469</v>
      </c>
      <c r="K507" s="52">
        <f t="shared" si="238"/>
        <v>0.77958888235003709</v>
      </c>
      <c r="L507" s="52">
        <f t="shared" si="239"/>
        <v>7.0002232004259021E-2</v>
      </c>
      <c r="M507" s="52">
        <f t="shared" si="240"/>
        <v>8.0303761037418098E-2</v>
      </c>
      <c r="N507" s="52">
        <f t="shared" si="241"/>
        <v>0.24950378136273405</v>
      </c>
      <c r="Q507" s="52">
        <f t="shared" si="228"/>
        <v>4.9827791560108435E-2</v>
      </c>
      <c r="R507" s="52">
        <f t="shared" si="243"/>
        <v>8.6873779630556897E-2</v>
      </c>
      <c r="S507" s="52">
        <f t="shared" si="244"/>
        <v>6.8103084226359328E-2</v>
      </c>
      <c r="T507" s="52">
        <f t="shared" si="245"/>
        <v>9.6518721550128472E-2</v>
      </c>
      <c r="U507" s="52">
        <f t="shared" si="246"/>
        <v>0.20085132422976146</v>
      </c>
      <c r="V507" s="52">
        <f t="shared" si="247"/>
        <v>2.1529787991278262</v>
      </c>
      <c r="W507" s="52">
        <f t="shared" si="248"/>
        <v>0.70921851316961548</v>
      </c>
      <c r="X507" s="52">
        <f t="shared" si="249"/>
        <v>6.2519203094960452E-2</v>
      </c>
      <c r="Y507" s="52">
        <f t="shared" si="250"/>
        <v>7.6991184319605832E-2</v>
      </c>
      <c r="Z507" s="52">
        <f t="shared" si="251"/>
        <v>0.12235674324695242</v>
      </c>
      <c r="AA507" s="96"/>
      <c r="AB507" s="96"/>
      <c r="AC507" s="52">
        <f t="shared" si="229"/>
        <v>0.11595127814503092</v>
      </c>
      <c r="AD507" s="52">
        <f t="shared" si="207"/>
        <v>0.18569598716652155</v>
      </c>
      <c r="AE507" s="52">
        <f t="shared" si="208"/>
        <v>0.12084789850630698</v>
      </c>
      <c r="AF507" s="52">
        <f t="shared" si="209"/>
        <v>0.2888348822835341</v>
      </c>
      <c r="AG507" s="52">
        <f t="shared" si="210"/>
        <v>0.31436599744751409</v>
      </c>
      <c r="AH507" s="52">
        <f t="shared" si="211"/>
        <v>6.9585948845203207</v>
      </c>
      <c r="AI507" s="52">
        <f t="shared" si="212"/>
        <v>0.8249947433347391</v>
      </c>
      <c r="AJ507" s="52">
        <f t="shared" si="213"/>
        <v>7.7485260913557535E-2</v>
      </c>
      <c r="AK507" s="52">
        <f t="shared" si="214"/>
        <v>8.4152827932728394E-2</v>
      </c>
      <c r="AL507" s="52">
        <f t="shared" si="215"/>
        <v>0.39649184925941311</v>
      </c>
      <c r="AO507" s="52">
        <f t="shared" si="242"/>
        <v>2.5480055612615966E-2</v>
      </c>
      <c r="AP507" s="52">
        <f t="shared" si="216"/>
        <v>4.4130056497206332E-2</v>
      </c>
      <c r="AQ507" s="52">
        <f t="shared" si="217"/>
        <v>2.5904251196805561E-2</v>
      </c>
      <c r="AR507" s="52">
        <f t="shared" si="218"/>
        <v>9.3128094963394359E-2</v>
      </c>
      <c r="AS507" s="52">
        <f t="shared" si="219"/>
        <v>6.0581024742465267E-2</v>
      </c>
      <c r="AT507" s="52">
        <f t="shared" si="220"/>
        <v>2.4889694948486207</v>
      </c>
      <c r="AU507" s="52">
        <f t="shared" si="221"/>
        <v>7.037036918042161E-2</v>
      </c>
      <c r="AV507" s="52">
        <f t="shared" si="222"/>
        <v>7.4830289092985697E-3</v>
      </c>
      <c r="AW507" s="52">
        <f t="shared" si="223"/>
        <v>3.3125767178122656E-3</v>
      </c>
      <c r="AX507" s="52">
        <f t="shared" si="224"/>
        <v>0.12714703811578162</v>
      </c>
      <c r="BA507" s="52">
        <f t="shared" si="231"/>
        <v>4.0643430972306521E-2</v>
      </c>
      <c r="BB507" s="52">
        <f t="shared" si="252"/>
        <v>5.4692151038758324E-2</v>
      </c>
      <c r="BC507" s="52">
        <f t="shared" si="253"/>
        <v>2.6840563083142088E-2</v>
      </c>
      <c r="BD507" s="52">
        <f t="shared" si="254"/>
        <v>9.9188065770011269E-2</v>
      </c>
      <c r="BE507" s="52">
        <f t="shared" si="255"/>
        <v>5.2933648475287365E-2</v>
      </c>
      <c r="BF507" s="52">
        <f t="shared" si="256"/>
        <v>2.3166465905438738</v>
      </c>
      <c r="BG507" s="52">
        <f t="shared" si="257"/>
        <v>4.5405860984702007E-2</v>
      </c>
      <c r="BH507" s="52">
        <f t="shared" si="258"/>
        <v>7.4830289092985142E-3</v>
      </c>
      <c r="BI507" s="52">
        <f t="shared" si="259"/>
        <v>3.8490668953102963E-3</v>
      </c>
      <c r="BJ507" s="52">
        <f t="shared" si="260"/>
        <v>0.14698806789667906</v>
      </c>
    </row>
    <row r="508" spans="4:62">
      <c r="D508" s="42">
        <f t="shared" si="226"/>
        <v>6.5</v>
      </c>
      <c r="E508" s="52">
        <f t="shared" si="232"/>
        <v>7.5488573743095741E-2</v>
      </c>
      <c r="F508" s="52">
        <f t="shared" si="233"/>
        <v>0.13473808202395426</v>
      </c>
      <c r="G508" s="52">
        <f t="shared" si="234"/>
        <v>9.6288124270717076E-2</v>
      </c>
      <c r="H508" s="52">
        <f t="shared" si="235"/>
        <v>0.19155187472193175</v>
      </c>
      <c r="I508" s="52">
        <f t="shared" si="236"/>
        <v>0.26556555232895385</v>
      </c>
      <c r="J508" s="52">
        <f t="shared" si="237"/>
        <v>4.8617077094439072</v>
      </c>
      <c r="K508" s="52">
        <f t="shared" si="238"/>
        <v>0.80747032969680743</v>
      </c>
      <c r="L508" s="52">
        <f t="shared" si="239"/>
        <v>7.1803568740686427E-2</v>
      </c>
      <c r="M508" s="52">
        <f t="shared" si="240"/>
        <v>8.2822001748634744E-2</v>
      </c>
      <c r="N508" s="52">
        <f t="shared" si="241"/>
        <v>0.26010641229540593</v>
      </c>
      <c r="Q508" s="52">
        <f t="shared" si="228"/>
        <v>4.9984123340807013E-2</v>
      </c>
      <c r="R508" s="52">
        <f t="shared" si="243"/>
        <v>8.9910064608751269E-2</v>
      </c>
      <c r="S508" s="52">
        <f t="shared" si="244"/>
        <v>6.9328128759346047E-2</v>
      </c>
      <c r="T508" s="52">
        <f t="shared" si="245"/>
        <v>9.8193723144686662E-2</v>
      </c>
      <c r="U508" s="52">
        <f t="shared" si="246"/>
        <v>0.20466701928192549</v>
      </c>
      <c r="V508" s="52">
        <f t="shared" si="247"/>
        <v>2.2638379416887617</v>
      </c>
      <c r="W508" s="52">
        <f t="shared" si="248"/>
        <v>0.73460153153775165</v>
      </c>
      <c r="X508" s="52">
        <f t="shared" si="249"/>
        <v>6.4110370322184293E-2</v>
      </c>
      <c r="Y508" s="52">
        <f t="shared" si="250"/>
        <v>7.9446332948420517E-2</v>
      </c>
      <c r="Z508" s="52">
        <f t="shared" si="251"/>
        <v>0.12480601140740157</v>
      </c>
      <c r="AA508" s="96"/>
      <c r="AB508" s="96"/>
      <c r="AC508" s="52">
        <f t="shared" si="229"/>
        <v>0.11615639950507503</v>
      </c>
      <c r="AD508" s="52">
        <f t="shared" si="207"/>
        <v>0.19012819398070926</v>
      </c>
      <c r="AE508" s="52">
        <f t="shared" si="208"/>
        <v>0.12414604226741284</v>
      </c>
      <c r="AF508" s="52">
        <f t="shared" si="209"/>
        <v>0.29096999710579374</v>
      </c>
      <c r="AG508" s="52">
        <f t="shared" si="210"/>
        <v>0.3188115847995257</v>
      </c>
      <c r="AH508" s="52">
        <f t="shared" si="211"/>
        <v>7.2895453208257184</v>
      </c>
      <c r="AI508" s="52">
        <f t="shared" si="212"/>
        <v>0.85537461966014372</v>
      </c>
      <c r="AJ508" s="52">
        <f t="shared" si="213"/>
        <v>7.9496767159188492E-2</v>
      </c>
      <c r="AK508" s="52">
        <f t="shared" si="214"/>
        <v>8.671251857361835E-2</v>
      </c>
      <c r="AL508" s="52">
        <f t="shared" si="215"/>
        <v>0.41524784296430772</v>
      </c>
      <c r="AO508" s="52">
        <f t="shared" si="242"/>
        <v>2.5504450402288728E-2</v>
      </c>
      <c r="AP508" s="52">
        <f t="shared" si="216"/>
        <v>4.4828017415202995E-2</v>
      </c>
      <c r="AQ508" s="52">
        <f t="shared" si="217"/>
        <v>2.6959995511371029E-2</v>
      </c>
      <c r="AR508" s="52">
        <f t="shared" si="218"/>
        <v>9.3358151577245085E-2</v>
      </c>
      <c r="AS508" s="52">
        <f t="shared" si="219"/>
        <v>6.0898533047028358E-2</v>
      </c>
      <c r="AT508" s="52">
        <f t="shared" si="220"/>
        <v>2.5978697677551454</v>
      </c>
      <c r="AU508" s="52">
        <f t="shared" si="221"/>
        <v>7.2868798159055781E-2</v>
      </c>
      <c r="AV508" s="52">
        <f t="shared" si="222"/>
        <v>7.693198418502134E-3</v>
      </c>
      <c r="AW508" s="52">
        <f t="shared" si="223"/>
        <v>3.3756688002142266E-3</v>
      </c>
      <c r="AX508" s="52">
        <f t="shared" si="224"/>
        <v>0.13530040088800438</v>
      </c>
      <c r="BA508" s="52">
        <f t="shared" si="231"/>
        <v>4.066782576197929E-2</v>
      </c>
      <c r="BB508" s="52">
        <f t="shared" si="252"/>
        <v>5.5390111956755E-2</v>
      </c>
      <c r="BC508" s="52">
        <f t="shared" si="253"/>
        <v>2.7857917996695764E-2</v>
      </c>
      <c r="BD508" s="52">
        <f t="shared" si="254"/>
        <v>9.9418122383861995E-2</v>
      </c>
      <c r="BE508" s="52">
        <f t="shared" si="255"/>
        <v>5.3246032470571858E-2</v>
      </c>
      <c r="BF508" s="52">
        <f t="shared" si="256"/>
        <v>2.4278376113818112</v>
      </c>
      <c r="BG508" s="52">
        <f t="shared" si="257"/>
        <v>4.7904289963336288E-2</v>
      </c>
      <c r="BH508" s="52">
        <f t="shared" si="258"/>
        <v>7.6931984185020647E-3</v>
      </c>
      <c r="BI508" s="52">
        <f t="shared" si="259"/>
        <v>3.8905168249836058E-3</v>
      </c>
      <c r="BJ508" s="52">
        <f t="shared" si="260"/>
        <v>0.15514143066890179</v>
      </c>
    </row>
    <row r="509" spans="4:62">
      <c r="D509" s="42">
        <f t="shared" si="226"/>
        <v>6.75</v>
      </c>
      <c r="E509" s="52">
        <f t="shared" si="232"/>
        <v>7.5656333236656909E-2</v>
      </c>
      <c r="F509" s="52">
        <f t="shared" si="233"/>
        <v>0.13838393793425108</v>
      </c>
      <c r="G509" s="52">
        <f t="shared" si="234"/>
        <v>9.8573291675928598E-2</v>
      </c>
      <c r="H509" s="52">
        <f t="shared" si="235"/>
        <v>0.19347535327448084</v>
      </c>
      <c r="I509" s="52">
        <f t="shared" si="236"/>
        <v>0.26964275805705673</v>
      </c>
      <c r="J509" s="52">
        <f t="shared" si="237"/>
        <v>5.0813895608271338</v>
      </c>
      <c r="K509" s="52">
        <f t="shared" si="238"/>
        <v>0.83540351489411913</v>
      </c>
      <c r="L509" s="52">
        <f t="shared" si="239"/>
        <v>7.3597940286480035E-2</v>
      </c>
      <c r="M509" s="52">
        <f t="shared" si="240"/>
        <v>8.5340499899082434E-2</v>
      </c>
      <c r="N509" s="52">
        <f t="shared" si="241"/>
        <v>0.27066599610371878</v>
      </c>
      <c r="Q509" s="52">
        <f t="shared" si="228"/>
        <v>5.0127388286618599E-2</v>
      </c>
      <c r="R509" s="52">
        <f t="shared" si="243"/>
        <v>9.2891919405276774E-2</v>
      </c>
      <c r="S509" s="52">
        <f t="shared" si="244"/>
        <v>7.0565501514722281E-2</v>
      </c>
      <c r="T509" s="52">
        <f t="shared" si="245"/>
        <v>9.9874154553969779E-2</v>
      </c>
      <c r="U509" s="52">
        <f t="shared" si="246"/>
        <v>0.20836738231731095</v>
      </c>
      <c r="V509" s="52">
        <f t="shared" si="247"/>
        <v>2.3763757553587164</v>
      </c>
      <c r="W509" s="52">
        <f t="shared" si="248"/>
        <v>0.76003784389632245</v>
      </c>
      <c r="X509" s="52">
        <f t="shared" si="249"/>
        <v>6.5701353250200947E-2</v>
      </c>
      <c r="Y509" s="52">
        <f t="shared" si="250"/>
        <v>8.1887389012667719E-2</v>
      </c>
      <c r="Z509" s="52">
        <f t="shared" si="251"/>
        <v>0.12730902641719949</v>
      </c>
      <c r="AA509" s="96"/>
      <c r="AB509" s="96"/>
      <c r="AC509" s="52">
        <f t="shared" si="229"/>
        <v>0.11634865354638577</v>
      </c>
      <c r="AD509" s="52">
        <f t="shared" si="207"/>
        <v>0.19443805100477737</v>
      </c>
      <c r="AE509" s="52">
        <f t="shared" si="208"/>
        <v>0.12741918827902263</v>
      </c>
      <c r="AF509" s="52">
        <f t="shared" si="209"/>
        <v>0.29313652280160879</v>
      </c>
      <c r="AG509" s="52">
        <f t="shared" si="210"/>
        <v>0.32325764883147023</v>
      </c>
      <c r="AH509" s="52">
        <f t="shared" si="211"/>
        <v>7.6199405148386035</v>
      </c>
      <c r="AI509" s="52">
        <f t="shared" si="212"/>
        <v>0.88580467769619631</v>
      </c>
      <c r="AJ509" s="52">
        <f t="shared" si="213"/>
        <v>8.1494527322759053E-2</v>
      </c>
      <c r="AK509" s="52">
        <f t="shared" si="214"/>
        <v>8.9274737316480043E-2</v>
      </c>
      <c r="AL509" s="52">
        <f t="shared" si="215"/>
        <v>0.43386399557113547</v>
      </c>
      <c r="AO509" s="52">
        <f t="shared" si="242"/>
        <v>2.552894495003831E-2</v>
      </c>
      <c r="AP509" s="52">
        <f t="shared" si="216"/>
        <v>4.5492018528974304E-2</v>
      </c>
      <c r="AQ509" s="52">
        <f t="shared" si="217"/>
        <v>2.8007790161206317E-2</v>
      </c>
      <c r="AR509" s="52">
        <f t="shared" si="218"/>
        <v>9.3601198720511064E-2</v>
      </c>
      <c r="AS509" s="52">
        <f t="shared" si="219"/>
        <v>6.1275375739745785E-2</v>
      </c>
      <c r="AT509" s="52">
        <f t="shared" si="220"/>
        <v>2.7050138054684174</v>
      </c>
      <c r="AU509" s="52">
        <f t="shared" si="221"/>
        <v>7.5365670997796674E-2</v>
      </c>
      <c r="AV509" s="52">
        <f t="shared" si="222"/>
        <v>7.8965870362790874E-3</v>
      </c>
      <c r="AW509" s="52">
        <f t="shared" si="223"/>
        <v>3.4531108864147148E-3</v>
      </c>
      <c r="AX509" s="52">
        <f t="shared" si="224"/>
        <v>0.14335696968651929</v>
      </c>
      <c r="BA509" s="52">
        <f t="shared" si="231"/>
        <v>4.0692320309728858E-2</v>
      </c>
      <c r="BB509" s="52">
        <f t="shared" si="252"/>
        <v>5.6054113070526296E-2</v>
      </c>
      <c r="BC509" s="52">
        <f t="shared" si="253"/>
        <v>2.8845896603094029E-2</v>
      </c>
      <c r="BD509" s="52">
        <f t="shared" si="254"/>
        <v>9.9661169527127946E-2</v>
      </c>
      <c r="BE509" s="52">
        <f t="shared" si="255"/>
        <v>5.3614890774413504E-2</v>
      </c>
      <c r="BF509" s="52">
        <f t="shared" si="256"/>
        <v>2.5385509540114697</v>
      </c>
      <c r="BG509" s="52">
        <f t="shared" si="257"/>
        <v>5.0401162802077182E-2</v>
      </c>
      <c r="BH509" s="52">
        <f t="shared" si="258"/>
        <v>7.896587036279018E-3</v>
      </c>
      <c r="BI509" s="52">
        <f t="shared" si="259"/>
        <v>3.9342374173976097E-3</v>
      </c>
      <c r="BJ509" s="52">
        <f t="shared" si="260"/>
        <v>0.1631979994674167</v>
      </c>
    </row>
    <row r="510" spans="4:62">
      <c r="D510" s="42">
        <f t="shared" si="226"/>
        <v>7</v>
      </c>
      <c r="E510" s="52">
        <f t="shared" si="232"/>
        <v>7.5812051873180047E-2</v>
      </c>
      <c r="F510" s="52">
        <f t="shared" si="233"/>
        <v>0.14193549514202403</v>
      </c>
      <c r="G510" s="52">
        <f t="shared" si="234"/>
        <v>0.10086502691762911</v>
      </c>
      <c r="H510" s="52">
        <f t="shared" si="235"/>
        <v>0.19542646234324018</v>
      </c>
      <c r="I510" s="52">
        <f t="shared" si="236"/>
        <v>0.27366796598715143</v>
      </c>
      <c r="J510" s="52">
        <f t="shared" si="237"/>
        <v>5.3009550660840103</v>
      </c>
      <c r="K510" s="52">
        <f t="shared" si="238"/>
        <v>0.86341430686724285</v>
      </c>
      <c r="L510" s="52">
        <f t="shared" si="239"/>
        <v>7.5385844155256551E-2</v>
      </c>
      <c r="M510" s="52">
        <f t="shared" si="240"/>
        <v>8.785938420837669E-2</v>
      </c>
      <c r="N510" s="52">
        <f t="shared" si="241"/>
        <v>0.28116261811853249</v>
      </c>
      <c r="Q510" s="52">
        <f t="shared" si="228"/>
        <v>5.025851974289227E-2</v>
      </c>
      <c r="R510" s="52">
        <f t="shared" si="243"/>
        <v>9.5813150303806757E-2</v>
      </c>
      <c r="S510" s="52">
        <f t="shared" si="244"/>
        <v>7.1821366603682796E-2</v>
      </c>
      <c r="T510" s="52">
        <f t="shared" si="245"/>
        <v>0.10156273068534029</v>
      </c>
      <c r="U510" s="52">
        <f t="shared" si="246"/>
        <v>0.21196065133711628</v>
      </c>
      <c r="V510" s="52">
        <f t="shared" si="247"/>
        <v>2.4905792043688839</v>
      </c>
      <c r="W510" s="52">
        <f t="shared" si="248"/>
        <v>0.78555409724054537</v>
      </c>
      <c r="X510" s="52">
        <f t="shared" si="249"/>
        <v>6.7292165043239496E-2</v>
      </c>
      <c r="Y510" s="52">
        <f t="shared" si="250"/>
        <v>8.4315359124102249E-2</v>
      </c>
      <c r="Z510" s="52">
        <f t="shared" si="251"/>
        <v>0.12989179145131743</v>
      </c>
      <c r="AA510" s="96"/>
      <c r="AB510" s="96"/>
      <c r="AC510" s="52">
        <f t="shared" si="229"/>
        <v>0.11652895936315837</v>
      </c>
      <c r="AD510" s="52">
        <f t="shared" si="207"/>
        <v>0.1986199345217933</v>
      </c>
      <c r="AE510" s="52">
        <f t="shared" si="208"/>
        <v>0.13066912209467177</v>
      </c>
      <c r="AF510" s="52">
        <f t="shared" si="209"/>
        <v>0.29535016480775694</v>
      </c>
      <c r="AG510" s="52">
        <f t="shared" si="210"/>
        <v>0.32770442788331405</v>
      </c>
      <c r="AH510" s="52">
        <f t="shared" si="211"/>
        <v>7.949502845412721</v>
      </c>
      <c r="AI510" s="52">
        <f t="shared" si="212"/>
        <v>0.91631000829822096</v>
      </c>
      <c r="AJ510" s="52">
        <f t="shared" si="213"/>
        <v>8.3479523267273537E-2</v>
      </c>
      <c r="AK510" s="52">
        <f t="shared" si="214"/>
        <v>9.1840748212299331E-2</v>
      </c>
      <c r="AL510" s="52">
        <f t="shared" si="215"/>
        <v>0.45227447456664499</v>
      </c>
      <c r="AO510" s="52">
        <f t="shared" si="242"/>
        <v>2.5553532130287777E-2</v>
      </c>
      <c r="AP510" s="52">
        <f t="shared" si="216"/>
        <v>4.6122344838217269E-2</v>
      </c>
      <c r="AQ510" s="52">
        <f t="shared" si="217"/>
        <v>2.9043660313946312E-2</v>
      </c>
      <c r="AR510" s="52">
        <f t="shared" si="218"/>
        <v>9.3863731657899893E-2</v>
      </c>
      <c r="AS510" s="52">
        <f t="shared" si="219"/>
        <v>6.170731465003515E-2</v>
      </c>
      <c r="AT510" s="52">
        <f t="shared" si="220"/>
        <v>2.8103758617151264</v>
      </c>
      <c r="AU510" s="52">
        <f t="shared" si="221"/>
        <v>7.7860209626697485E-2</v>
      </c>
      <c r="AV510" s="52">
        <f t="shared" si="222"/>
        <v>8.0936791120170548E-3</v>
      </c>
      <c r="AW510" s="52">
        <f t="shared" si="223"/>
        <v>3.5440250842744409E-3</v>
      </c>
      <c r="AX510" s="52">
        <f t="shared" si="224"/>
        <v>0.15127082666721506</v>
      </c>
      <c r="BA510" s="52">
        <f t="shared" si="231"/>
        <v>4.0716907489978318E-2</v>
      </c>
      <c r="BB510" s="52">
        <f t="shared" si="252"/>
        <v>5.6684439379769275E-2</v>
      </c>
      <c r="BC510" s="52">
        <f t="shared" si="253"/>
        <v>2.9804095177042661E-2</v>
      </c>
      <c r="BD510" s="52">
        <f t="shared" si="254"/>
        <v>9.9923702464516762E-2</v>
      </c>
      <c r="BE510" s="52">
        <f t="shared" si="255"/>
        <v>5.4036461896162624E-2</v>
      </c>
      <c r="BF510" s="52">
        <f t="shared" si="256"/>
        <v>2.6485477793287107</v>
      </c>
      <c r="BG510" s="52">
        <f t="shared" si="257"/>
        <v>5.2895701430978104E-2</v>
      </c>
      <c r="BH510" s="52">
        <f t="shared" si="258"/>
        <v>8.0936791120169854E-3</v>
      </c>
      <c r="BI510" s="52">
        <f t="shared" si="259"/>
        <v>3.9813640039226411E-3</v>
      </c>
      <c r="BJ510" s="52">
        <f t="shared" si="260"/>
        <v>0.1711118564481125</v>
      </c>
    </row>
    <row r="511" spans="4:62">
      <c r="D511" s="42">
        <f t="shared" si="226"/>
        <v>7.25</v>
      </c>
      <c r="E511" s="52">
        <f t="shared" si="232"/>
        <v>7.5956655872437315E-2</v>
      </c>
      <c r="F511" s="52">
        <f t="shared" si="233"/>
        <v>0.14538701415822297</v>
      </c>
      <c r="G511" s="52">
        <f t="shared" si="234"/>
        <v>0.10316551927464827</v>
      </c>
      <c r="H511" s="52">
        <f t="shared" si="235"/>
        <v>0.19741441210027985</v>
      </c>
      <c r="I511" s="52">
        <f t="shared" si="236"/>
        <v>0.277645175949854</v>
      </c>
      <c r="J511" s="52">
        <f t="shared" si="237"/>
        <v>5.5203654431724205</v>
      </c>
      <c r="K511" s="52">
        <f t="shared" si="238"/>
        <v>0.8915285745414494</v>
      </c>
      <c r="L511" s="52">
        <f t="shared" si="239"/>
        <v>7.7167777860632669E-2</v>
      </c>
      <c r="M511" s="52">
        <f t="shared" si="240"/>
        <v>9.0378783396133033E-2</v>
      </c>
      <c r="N511" s="52">
        <f t="shared" si="241"/>
        <v>0.29157749935991145</v>
      </c>
      <c r="Q511" s="52">
        <f t="shared" si="228"/>
        <v>5.037845105497709E-2</v>
      </c>
      <c r="R511" s="52">
        <f t="shared" si="243"/>
        <v>9.8667896462228163E-2</v>
      </c>
      <c r="S511" s="52">
        <f t="shared" si="244"/>
        <v>7.3101888137422369E-2</v>
      </c>
      <c r="T511" s="52">
        <f t="shared" si="245"/>
        <v>0.10326216644616065</v>
      </c>
      <c r="U511" s="52">
        <f t="shared" si="246"/>
        <v>0.21545506434253997</v>
      </c>
      <c r="V511" s="52">
        <f t="shared" si="247"/>
        <v>2.6064352529504582</v>
      </c>
      <c r="W511" s="52">
        <f t="shared" si="248"/>
        <v>0.81117693856563766</v>
      </c>
      <c r="X511" s="52">
        <f t="shared" si="249"/>
        <v>6.8882818865529022E-2</v>
      </c>
      <c r="Y511" s="52">
        <f t="shared" si="250"/>
        <v>8.6731249894478946E-2</v>
      </c>
      <c r="Z511" s="52">
        <f t="shared" si="251"/>
        <v>0.13257969539081846</v>
      </c>
      <c r="AA511" s="96"/>
      <c r="AB511" s="96"/>
      <c r="AC511" s="52">
        <f t="shared" si="229"/>
        <v>0.11669823604958808</v>
      </c>
      <c r="AD511" s="52">
        <f t="shared" si="207"/>
        <v>0.20266822639576978</v>
      </c>
      <c r="AE511" s="52">
        <f t="shared" si="208"/>
        <v>0.13389762926789572</v>
      </c>
      <c r="AF511" s="52">
        <f t="shared" si="209"/>
        <v>0.2976266285610159</v>
      </c>
      <c r="AG511" s="52">
        <f t="shared" si="210"/>
        <v>0.33215216029502365</v>
      </c>
      <c r="AH511" s="52">
        <f t="shared" si="211"/>
        <v>8.2779546914018152</v>
      </c>
      <c r="AI511" s="52">
        <f t="shared" si="212"/>
        <v>0.94691570232154165</v>
      </c>
      <c r="AJ511" s="52">
        <f t="shared" si="213"/>
        <v>8.5452736855736261E-2</v>
      </c>
      <c r="AK511" s="52">
        <f t="shared" si="214"/>
        <v>9.4411815312062095E-2</v>
      </c>
      <c r="AL511" s="52">
        <f t="shared" si="215"/>
        <v>0.47041633310990183</v>
      </c>
      <c r="AO511" s="52">
        <f t="shared" si="242"/>
        <v>2.5578204817460225E-2</v>
      </c>
      <c r="AP511" s="52">
        <f t="shared" si="216"/>
        <v>4.6719117695994808E-2</v>
      </c>
      <c r="AQ511" s="52">
        <f t="shared" si="217"/>
        <v>3.0063631137225905E-2</v>
      </c>
      <c r="AR511" s="52">
        <f t="shared" si="218"/>
        <v>9.4152245654119199E-2</v>
      </c>
      <c r="AS511" s="52">
        <f t="shared" si="219"/>
        <v>6.2190111607314025E-2</v>
      </c>
      <c r="AT511" s="52">
        <f t="shared" si="220"/>
        <v>2.9139301902219623</v>
      </c>
      <c r="AU511" s="52">
        <f t="shared" si="221"/>
        <v>8.0351635975811742E-2</v>
      </c>
      <c r="AV511" s="52">
        <f t="shared" si="222"/>
        <v>8.2849589951036473E-3</v>
      </c>
      <c r="AW511" s="52">
        <f t="shared" si="223"/>
        <v>3.6475335016540877E-3</v>
      </c>
      <c r="AX511" s="52">
        <f t="shared" si="224"/>
        <v>0.15899780396909299</v>
      </c>
      <c r="BA511" s="52">
        <f t="shared" si="231"/>
        <v>4.0741580177150766E-2</v>
      </c>
      <c r="BB511" s="52">
        <f t="shared" si="252"/>
        <v>5.7281212237546814E-2</v>
      </c>
      <c r="BC511" s="52">
        <f t="shared" si="253"/>
        <v>3.073210999324745E-2</v>
      </c>
      <c r="BD511" s="52">
        <f t="shared" si="254"/>
        <v>0.10021221646073605</v>
      </c>
      <c r="BE511" s="52">
        <f t="shared" si="255"/>
        <v>5.4506984345169651E-2</v>
      </c>
      <c r="BF511" s="52">
        <f t="shared" si="256"/>
        <v>2.7575892482293947</v>
      </c>
      <c r="BG511" s="52">
        <f t="shared" si="257"/>
        <v>5.5387127780092249E-2</v>
      </c>
      <c r="BH511" s="52">
        <f t="shared" si="258"/>
        <v>8.2849589951035918E-3</v>
      </c>
      <c r="BI511" s="52">
        <f t="shared" si="259"/>
        <v>4.0330319159290612E-3</v>
      </c>
      <c r="BJ511" s="52">
        <f t="shared" si="260"/>
        <v>0.17883883374999038</v>
      </c>
    </row>
    <row r="512" spans="4:62">
      <c r="D512" s="42">
        <f t="shared" si="226"/>
        <v>7.5</v>
      </c>
      <c r="E512" s="52">
        <f t="shared" si="232"/>
        <v>7.6091071454200868E-2</v>
      </c>
      <c r="F512" s="52">
        <f t="shared" si="233"/>
        <v>0.14873292472137728</v>
      </c>
      <c r="G512" s="52">
        <f t="shared" si="234"/>
        <v>0.10547695802581576</v>
      </c>
      <c r="H512" s="52">
        <f t="shared" si="235"/>
        <v>0.19944841271766994</v>
      </c>
      <c r="I512" s="52">
        <f t="shared" si="236"/>
        <v>0.28157838777578037</v>
      </c>
      <c r="J512" s="52">
        <f t="shared" si="237"/>
        <v>5.7395819100502479</v>
      </c>
      <c r="K512" s="52">
        <f t="shared" si="238"/>
        <v>0.91977218684200934</v>
      </c>
      <c r="L512" s="52">
        <f t="shared" si="239"/>
        <v>7.8944238916225096E-2</v>
      </c>
      <c r="M512" s="52">
        <f t="shared" si="240"/>
        <v>9.2898826181967001E-2</v>
      </c>
      <c r="N512" s="52">
        <f t="shared" si="241"/>
        <v>0.30189299653712426</v>
      </c>
      <c r="Q512" s="52">
        <f t="shared" si="228"/>
        <v>5.0488115568222136E-2</v>
      </c>
      <c r="R512" s="52">
        <f t="shared" si="243"/>
        <v>0.1014506299126416</v>
      </c>
      <c r="S512" s="52">
        <f t="shared" si="244"/>
        <v>7.4413230227135738E-2</v>
      </c>
      <c r="T512" s="52">
        <f t="shared" si="245"/>
        <v>0.10497517674379334</v>
      </c>
      <c r="U512" s="52">
        <f t="shared" si="246"/>
        <v>0.2188588593347805</v>
      </c>
      <c r="V512" s="52">
        <f t="shared" si="247"/>
        <v>2.7239308653346326</v>
      </c>
      <c r="W512" s="52">
        <f t="shared" si="248"/>
        <v>0.8369330148668167</v>
      </c>
      <c r="X512" s="52">
        <f t="shared" si="249"/>
        <v>7.047332788129862E-2</v>
      </c>
      <c r="Y512" s="52">
        <f t="shared" si="250"/>
        <v>8.9136067935552621E-2</v>
      </c>
      <c r="Z512" s="52">
        <f t="shared" si="251"/>
        <v>0.13539751282285753</v>
      </c>
      <c r="AA512" s="96"/>
      <c r="AB512" s="96"/>
      <c r="AC512" s="52">
        <f t="shared" si="229"/>
        <v>0.11685740269987015</v>
      </c>
      <c r="AD512" s="52">
        <f t="shared" si="207"/>
        <v>0.20657731407166494</v>
      </c>
      <c r="AE512" s="52">
        <f t="shared" si="208"/>
        <v>0.13710649535222991</v>
      </c>
      <c r="AF512" s="52">
        <f t="shared" si="209"/>
        <v>0.29998161949816338</v>
      </c>
      <c r="AG512" s="52">
        <f t="shared" si="210"/>
        <v>0.33660108440656544</v>
      </c>
      <c r="AH512" s="52">
        <f t="shared" si="211"/>
        <v>8.6050184316596301</v>
      </c>
      <c r="AI512" s="52">
        <f t="shared" si="212"/>
        <v>0.97764685062148249</v>
      </c>
      <c r="AJ512" s="52">
        <f t="shared" si="213"/>
        <v>8.7415149951151544E-2</v>
      </c>
      <c r="AK512" s="52">
        <f t="shared" si="214"/>
        <v>9.698920266675419E-2</v>
      </c>
      <c r="AL512" s="52">
        <f t="shared" si="215"/>
        <v>0.48822951003228837</v>
      </c>
      <c r="AO512" s="52">
        <f t="shared" si="242"/>
        <v>2.5602955885978732E-2</v>
      </c>
      <c r="AP512" s="52">
        <f t="shared" si="216"/>
        <v>4.7282294808735678E-2</v>
      </c>
      <c r="AQ512" s="52">
        <f t="shared" si="217"/>
        <v>3.1063727798680024E-2</v>
      </c>
      <c r="AR512" s="52">
        <f t="shared" si="218"/>
        <v>9.4473235973876607E-2</v>
      </c>
      <c r="AS512" s="52">
        <f t="shared" si="219"/>
        <v>6.2719528440999872E-2</v>
      </c>
      <c r="AT512" s="52">
        <f t="shared" si="220"/>
        <v>3.0156510447156153</v>
      </c>
      <c r="AU512" s="52">
        <f t="shared" si="221"/>
        <v>8.2839171975192638E-2</v>
      </c>
      <c r="AV512" s="52">
        <f t="shared" si="222"/>
        <v>8.470911034926476E-3</v>
      </c>
      <c r="AW512" s="52">
        <f t="shared" si="223"/>
        <v>3.7627582464143799E-3</v>
      </c>
      <c r="AX512" s="52">
        <f t="shared" si="224"/>
        <v>0.16649548371426673</v>
      </c>
      <c r="BA512" s="52">
        <f t="shared" si="231"/>
        <v>4.0766331245669279E-2</v>
      </c>
      <c r="BB512" s="52">
        <f t="shared" si="252"/>
        <v>5.7844389350287656E-2</v>
      </c>
      <c r="BC512" s="52">
        <f t="shared" si="253"/>
        <v>3.1629537326414145E-2</v>
      </c>
      <c r="BD512" s="52">
        <f t="shared" si="254"/>
        <v>0.10053320678049343</v>
      </c>
      <c r="BE512" s="52">
        <f t="shared" si="255"/>
        <v>5.5022696630785073E-2</v>
      </c>
      <c r="BF512" s="52">
        <f t="shared" si="256"/>
        <v>2.8654365216093822</v>
      </c>
      <c r="BG512" s="52">
        <f t="shared" si="257"/>
        <v>5.7874663779473146E-2</v>
      </c>
      <c r="BH512" s="52">
        <f t="shared" si="258"/>
        <v>8.4709110349264483E-3</v>
      </c>
      <c r="BI512" s="52">
        <f t="shared" si="259"/>
        <v>4.0903764847871893E-3</v>
      </c>
      <c r="BJ512" s="52">
        <f t="shared" si="260"/>
        <v>0.18633651349516411</v>
      </c>
    </row>
    <row r="513" spans="4:62">
      <c r="D513" s="42">
        <f t="shared" si="226"/>
        <v>7.75</v>
      </c>
      <c r="E513" s="52">
        <f t="shared" si="232"/>
        <v>7.6216224838242863E-2</v>
      </c>
      <c r="F513" s="52">
        <f t="shared" si="233"/>
        <v>0.15196782579759577</v>
      </c>
      <c r="G513" s="52">
        <f t="shared" si="234"/>
        <v>0.10780153244996123</v>
      </c>
      <c r="H513" s="52">
        <f t="shared" si="235"/>
        <v>0.20153767436748055</v>
      </c>
      <c r="I513" s="52">
        <f t="shared" si="236"/>
        <v>0.28547160129554661</v>
      </c>
      <c r="J513" s="52">
        <f t="shared" si="237"/>
        <v>5.9585656846753752</v>
      </c>
      <c r="K513" s="52">
        <f t="shared" si="238"/>
        <v>0.94817101269419346</v>
      </c>
      <c r="L513" s="52">
        <f t="shared" si="239"/>
        <v>8.0715724835650537E-2</v>
      </c>
      <c r="M513" s="52">
        <f t="shared" si="240"/>
        <v>9.54196412854941E-2</v>
      </c>
      <c r="N513" s="52">
        <f t="shared" si="241"/>
        <v>0.31209260204864392</v>
      </c>
      <c r="Q513" s="52">
        <f t="shared" si="228"/>
        <v>5.0588446627976479E-2</v>
      </c>
      <c r="R513" s="52">
        <f t="shared" si="243"/>
        <v>0.1041561555613613</v>
      </c>
      <c r="S513" s="52">
        <f t="shared" si="244"/>
        <v>7.5761556984017681E-2</v>
      </c>
      <c r="T513" s="52">
        <f t="shared" si="245"/>
        <v>0.10670447648560082</v>
      </c>
      <c r="U513" s="52">
        <f t="shared" si="246"/>
        <v>0.22218027431503631</v>
      </c>
      <c r="V513" s="52">
        <f t="shared" si="247"/>
        <v>2.8430530057526004</v>
      </c>
      <c r="W513" s="52">
        <f t="shared" si="248"/>
        <v>0.86284897313929976</v>
      </c>
      <c r="X513" s="52">
        <f t="shared" si="249"/>
        <v>7.2063705254777358E-2</v>
      </c>
      <c r="Y513" s="52">
        <f t="shared" si="250"/>
        <v>9.15308198590781E-2</v>
      </c>
      <c r="Z513" s="52">
        <f t="shared" si="251"/>
        <v>0.13836940404068146</v>
      </c>
      <c r="AA513" s="96"/>
      <c r="AB513" s="96"/>
      <c r="AC513" s="52">
        <f t="shared" si="229"/>
        <v>0.1170073784081998</v>
      </c>
      <c r="AD513" s="52">
        <f t="shared" si="207"/>
        <v>0.21034159057538221</v>
      </c>
      <c r="AE513" s="52">
        <f t="shared" si="208"/>
        <v>0.14029750590120976</v>
      </c>
      <c r="AF513" s="52">
        <f t="shared" si="209"/>
        <v>0.30243084305597712</v>
      </c>
      <c r="AG513" s="52">
        <f t="shared" si="210"/>
        <v>0.34105143855790593</v>
      </c>
      <c r="AH513" s="52">
        <f t="shared" si="211"/>
        <v>8.9304164450399099</v>
      </c>
      <c r="AI513" s="52">
        <f t="shared" si="212"/>
        <v>1.0085285440533676</v>
      </c>
      <c r="AJ513" s="52">
        <f t="shared" si="213"/>
        <v>8.9367744416523689E-2</v>
      </c>
      <c r="AK513" s="52">
        <f t="shared" si="214"/>
        <v>9.9574174327361487E-2</v>
      </c>
      <c r="AL513" s="52">
        <f t="shared" si="215"/>
        <v>0.50565682983750371</v>
      </c>
      <c r="AO513" s="52">
        <f t="shared" si="242"/>
        <v>2.5627778210266385E-2</v>
      </c>
      <c r="AP513" s="52">
        <f t="shared" si="216"/>
        <v>4.7811670236234463E-2</v>
      </c>
      <c r="AQ513" s="52">
        <f t="shared" si="217"/>
        <v>3.2039975465943546E-2</v>
      </c>
      <c r="AR513" s="52">
        <f t="shared" si="218"/>
        <v>9.483319788187973E-2</v>
      </c>
      <c r="AS513" s="52">
        <f t="shared" si="219"/>
        <v>6.3291326980510293E-2</v>
      </c>
      <c r="AT513" s="52">
        <f t="shared" si="220"/>
        <v>3.1155126789227747</v>
      </c>
      <c r="AU513" s="52">
        <f t="shared" si="221"/>
        <v>8.5322039554893703E-2</v>
      </c>
      <c r="AV513" s="52">
        <f t="shared" si="222"/>
        <v>8.6520195808731798E-3</v>
      </c>
      <c r="AW513" s="52">
        <f t="shared" si="223"/>
        <v>3.8888214264160004E-3</v>
      </c>
      <c r="AX513" s="52">
        <f t="shared" si="224"/>
        <v>0.17372319800796246</v>
      </c>
      <c r="BA513" s="52">
        <f t="shared" si="231"/>
        <v>4.0791153569956939E-2</v>
      </c>
      <c r="BB513" s="52">
        <f t="shared" si="252"/>
        <v>5.8373764777786441E-2</v>
      </c>
      <c r="BC513" s="52">
        <f t="shared" si="253"/>
        <v>3.2495973451248536E-2</v>
      </c>
      <c r="BD513" s="52">
        <f t="shared" si="254"/>
        <v>0.10089316868849657</v>
      </c>
      <c r="BE513" s="52">
        <f t="shared" si="255"/>
        <v>5.5579837262359322E-2</v>
      </c>
      <c r="BF513" s="52">
        <f t="shared" si="256"/>
        <v>2.9718507603645348</v>
      </c>
      <c r="BG513" s="52">
        <f t="shared" si="257"/>
        <v>6.0357531359174099E-2</v>
      </c>
      <c r="BH513" s="52">
        <f t="shared" si="258"/>
        <v>8.652019580873152E-3</v>
      </c>
      <c r="BI513" s="52">
        <f t="shared" si="259"/>
        <v>4.1545330418673865E-3</v>
      </c>
      <c r="BJ513" s="52">
        <f t="shared" si="260"/>
        <v>0.19356422778885979</v>
      </c>
    </row>
    <row r="514" spans="4:62">
      <c r="D514" s="42">
        <f t="shared" si="226"/>
        <v>8</v>
      </c>
      <c r="E514" s="52">
        <f t="shared" si="232"/>
        <v>7.6333042244335458E-2</v>
      </c>
      <c r="F514" s="52">
        <f t="shared" si="233"/>
        <v>0.15508648558056676</v>
      </c>
      <c r="G514" s="52">
        <f t="shared" si="234"/>
        <v>0.11014143182591435</v>
      </c>
      <c r="H514" s="52">
        <f t="shared" si="235"/>
        <v>0.20369140722178172</v>
      </c>
      <c r="I514" s="52">
        <f t="shared" si="236"/>
        <v>0.28932881633976876</v>
      </c>
      <c r="J514" s="52">
        <f t="shared" si="237"/>
        <v>6.177277985005686</v>
      </c>
      <c r="K514" s="52">
        <f t="shared" si="238"/>
        <v>0.97675092102327232</v>
      </c>
      <c r="L514" s="52">
        <f t="shared" si="239"/>
        <v>8.2482733132525687E-2</v>
      </c>
      <c r="M514" s="52">
        <f t="shared" si="240"/>
        <v>9.7941357426329867E-2</v>
      </c>
      <c r="N514" s="52">
        <f t="shared" si="241"/>
        <v>0.32216094398214773</v>
      </c>
      <c r="Q514" s="52">
        <f t="shared" si="228"/>
        <v>5.0680377579589181E-2</v>
      </c>
      <c r="R514" s="52">
        <f t="shared" si="243"/>
        <v>0.10677961118891513</v>
      </c>
      <c r="S514" s="52">
        <f t="shared" si="244"/>
        <v>7.7153032519262948E-2</v>
      </c>
      <c r="T514" s="52">
        <f t="shared" si="245"/>
        <v>0.10845278057894554</v>
      </c>
      <c r="U514" s="52">
        <f t="shared" si="246"/>
        <v>0.2254275472845059</v>
      </c>
      <c r="V514" s="52">
        <f t="shared" si="247"/>
        <v>2.9637886384355556</v>
      </c>
      <c r="W514" s="52">
        <f t="shared" si="248"/>
        <v>0.8889514603783043</v>
      </c>
      <c r="X514" s="52">
        <f t="shared" si="249"/>
        <v>7.3653964150194332E-2</v>
      </c>
      <c r="Y514" s="52">
        <f t="shared" si="250"/>
        <v>9.3916512276810193E-2</v>
      </c>
      <c r="Z514" s="52">
        <f t="shared" si="251"/>
        <v>0.14151891504362896</v>
      </c>
      <c r="AA514" s="96"/>
      <c r="AB514" s="96"/>
      <c r="AC514" s="52">
        <f t="shared" si="229"/>
        <v>0.11714908226877228</v>
      </c>
      <c r="AD514" s="52">
        <f t="shared" si="207"/>
        <v>0.21395545451377038</v>
      </c>
      <c r="AE514" s="52">
        <f t="shared" si="208"/>
        <v>0.14347244646837071</v>
      </c>
      <c r="AF514" s="52">
        <f t="shared" si="209"/>
        <v>0.30499000467123477</v>
      </c>
      <c r="AG514" s="52">
        <f t="shared" si="210"/>
        <v>0.34550346108901153</v>
      </c>
      <c r="AH514" s="52">
        <f t="shared" si="211"/>
        <v>9.2538711103963998</v>
      </c>
      <c r="AI514" s="52">
        <f t="shared" si="212"/>
        <v>1.0395858734725207</v>
      </c>
      <c r="AJ514" s="52">
        <f t="shared" si="213"/>
        <v>9.1311502114857002E-2</v>
      </c>
      <c r="AK514" s="52">
        <f t="shared" si="214"/>
        <v>0.10216799434486985</v>
      </c>
      <c r="AL514" s="52">
        <f t="shared" si="215"/>
        <v>0.52264400270156375</v>
      </c>
      <c r="AO514" s="52">
        <f t="shared" si="242"/>
        <v>2.5652664664746277E-2</v>
      </c>
      <c r="AP514" s="52">
        <f t="shared" si="216"/>
        <v>4.8306874391651627E-2</v>
      </c>
      <c r="AQ514" s="52">
        <f t="shared" si="217"/>
        <v>3.29883993066514E-2</v>
      </c>
      <c r="AR514" s="52">
        <f t="shared" si="218"/>
        <v>9.523862664283618E-2</v>
      </c>
      <c r="AS514" s="52">
        <f t="shared" si="219"/>
        <v>6.390126905526286E-2</v>
      </c>
      <c r="AT514" s="52">
        <f t="shared" si="220"/>
        <v>3.2134893465701304</v>
      </c>
      <c r="AU514" s="52">
        <f t="shared" si="221"/>
        <v>8.7799460644968019E-2</v>
      </c>
      <c r="AV514" s="52">
        <f t="shared" si="222"/>
        <v>8.8287689823313559E-3</v>
      </c>
      <c r="AW514" s="52">
        <f t="shared" si="223"/>
        <v>4.0248451495196735E-3</v>
      </c>
      <c r="AX514" s="52">
        <f t="shared" si="224"/>
        <v>0.18064202893851877</v>
      </c>
      <c r="BA514" s="52">
        <f t="shared" si="231"/>
        <v>4.0816040024436825E-2</v>
      </c>
      <c r="BB514" s="52">
        <f t="shared" si="252"/>
        <v>5.8868968933203619E-2</v>
      </c>
      <c r="BC514" s="52">
        <f t="shared" si="253"/>
        <v>3.3331014642456358E-2</v>
      </c>
      <c r="BD514" s="52">
        <f t="shared" si="254"/>
        <v>0.10129859744945305</v>
      </c>
      <c r="BE514" s="52">
        <f t="shared" si="255"/>
        <v>5.6174644749242775E-2</v>
      </c>
      <c r="BF514" s="52">
        <f t="shared" si="256"/>
        <v>3.0765931253907137</v>
      </c>
      <c r="BG514" s="52">
        <f t="shared" si="257"/>
        <v>6.2834952449248416E-2</v>
      </c>
      <c r="BH514" s="52">
        <f t="shared" si="258"/>
        <v>8.8287689823313142E-3</v>
      </c>
      <c r="BI514" s="52">
        <f t="shared" si="259"/>
        <v>4.226636918539986E-3</v>
      </c>
      <c r="BJ514" s="52">
        <f t="shared" si="260"/>
        <v>0.20048305871941602</v>
      </c>
    </row>
    <row r="515" spans="4:62">
      <c r="D515" s="42">
        <f t="shared" si="226"/>
        <v>8.25</v>
      </c>
      <c r="E515" s="52">
        <f t="shared" si="232"/>
        <v>7.6442449892250811E-2</v>
      </c>
      <c r="F515" s="52">
        <f t="shared" si="233"/>
        <v>0.15808384149155807</v>
      </c>
      <c r="G515" s="52">
        <f t="shared" si="234"/>
        <v>0.11249884543250478</v>
      </c>
      <c r="H515" s="52">
        <f t="shared" si="235"/>
        <v>0.20591882145264359</v>
      </c>
      <c r="I515" s="52">
        <f t="shared" si="236"/>
        <v>0.29315403273906276</v>
      </c>
      <c r="J515" s="52">
        <f t="shared" si="237"/>
        <v>6.3956800289990641</v>
      </c>
      <c r="K515" s="52">
        <f t="shared" si="238"/>
        <v>1.0055377807545167</v>
      </c>
      <c r="L515" s="52">
        <f t="shared" si="239"/>
        <v>8.4245761320467238E-2</v>
      </c>
      <c r="M515" s="52">
        <f t="shared" si="240"/>
        <v>0.10046410332408982</v>
      </c>
      <c r="N515" s="52">
        <f t="shared" si="241"/>
        <v>0.33208378611451733</v>
      </c>
      <c r="Q515" s="52">
        <f t="shared" si="228"/>
        <v>5.076484176840932E-2</v>
      </c>
      <c r="R515" s="52">
        <f t="shared" si="243"/>
        <v>0.10931646745004457</v>
      </c>
      <c r="S515" s="52">
        <f t="shared" si="244"/>
        <v>7.859382094406632E-2</v>
      </c>
      <c r="T515" s="52">
        <f t="shared" si="245"/>
        <v>0.11022280393118999</v>
      </c>
      <c r="U515" s="52">
        <f t="shared" si="246"/>
        <v>0.22860891624438773</v>
      </c>
      <c r="V515" s="52">
        <f t="shared" si="247"/>
        <v>3.0861247276146915</v>
      </c>
      <c r="W515" s="52">
        <f t="shared" si="248"/>
        <v>0.91526712357904771</v>
      </c>
      <c r="X515" s="52">
        <f t="shared" si="249"/>
        <v>7.5244117731778623E-2</v>
      </c>
      <c r="Y515" s="52">
        <f t="shared" si="250"/>
        <v>9.6294151800503727E-2</v>
      </c>
      <c r="Z515" s="52">
        <f t="shared" si="251"/>
        <v>0.14486897753713054</v>
      </c>
      <c r="AA515" s="96"/>
      <c r="AB515" s="96"/>
      <c r="AC515" s="52">
        <f t="shared" si="229"/>
        <v>0.11728343337578284</v>
      </c>
      <c r="AD515" s="52">
        <f t="shared" si="207"/>
        <v>0.21741331007462358</v>
      </c>
      <c r="AE515" s="52">
        <f t="shared" si="208"/>
        <v>0.14663310260724821</v>
      </c>
      <c r="AF515" s="52">
        <f t="shared" si="209"/>
        <v>0.30767480978071404</v>
      </c>
      <c r="AG515" s="52">
        <f t="shared" si="210"/>
        <v>0.34995739033984863</v>
      </c>
      <c r="AH515" s="52">
        <f t="shared" si="211"/>
        <v>9.5751048065828428</v>
      </c>
      <c r="AI515" s="52">
        <f t="shared" si="212"/>
        <v>1.0708439297342662</v>
      </c>
      <c r="AJ515" s="52">
        <f t="shared" si="213"/>
        <v>9.3247404909155812E-2</v>
      </c>
      <c r="AK515" s="52">
        <f t="shared" si="214"/>
        <v>0.10477192677026516</v>
      </c>
      <c r="AL515" s="52">
        <f t="shared" si="215"/>
        <v>0.53913962447280139</v>
      </c>
      <c r="AO515" s="52">
        <f t="shared" si="242"/>
        <v>2.567760812384149E-2</v>
      </c>
      <c r="AP515" s="52">
        <f t="shared" si="242"/>
        <v>4.8767374041513503E-2</v>
      </c>
      <c r="AQ515" s="52">
        <f t="shared" si="242"/>
        <v>3.3905024488438462E-2</v>
      </c>
      <c r="AR515" s="52">
        <f t="shared" si="242"/>
        <v>9.5696017521453597E-2</v>
      </c>
      <c r="AS515" s="52">
        <f t="shared" si="242"/>
        <v>6.4545116494675037E-2</v>
      </c>
      <c r="AT515" s="52">
        <f t="shared" si="242"/>
        <v>3.3095553013843726</v>
      </c>
      <c r="AU515" s="52">
        <f t="shared" si="242"/>
        <v>9.0270657175469005E-2</v>
      </c>
      <c r="AV515" s="52">
        <f t="shared" si="242"/>
        <v>9.0016435886886154E-3</v>
      </c>
      <c r="AW515" s="52">
        <f t="shared" si="242"/>
        <v>4.1699515235860962E-3</v>
      </c>
      <c r="AX515" s="52">
        <f t="shared" si="242"/>
        <v>0.18721480857738679</v>
      </c>
      <c r="BA515" s="52">
        <f t="shared" si="231"/>
        <v>4.0840983483532031E-2</v>
      </c>
      <c r="BB515" s="52">
        <f t="shared" si="252"/>
        <v>5.9329468583065509E-2</v>
      </c>
      <c r="BC515" s="52">
        <f t="shared" si="253"/>
        <v>3.4134257174743429E-2</v>
      </c>
      <c r="BD515" s="52">
        <f t="shared" si="254"/>
        <v>0.10175598832807045</v>
      </c>
      <c r="BE515" s="52">
        <f t="shared" si="255"/>
        <v>5.6803357600785864E-2</v>
      </c>
      <c r="BF515" s="52">
        <f t="shared" si="256"/>
        <v>3.1794247775837787</v>
      </c>
      <c r="BG515" s="52">
        <f t="shared" si="257"/>
        <v>6.5306148979749512E-2</v>
      </c>
      <c r="BH515" s="52">
        <f t="shared" si="258"/>
        <v>9.0016435886885737E-3</v>
      </c>
      <c r="BI515" s="52">
        <f t="shared" si="259"/>
        <v>4.3078234461753351E-3</v>
      </c>
      <c r="BJ515" s="52">
        <f t="shared" si="260"/>
        <v>0.20705583835828406</v>
      </c>
    </row>
    <row r="516" spans="4:62">
      <c r="D516" s="42">
        <f t="shared" si="226"/>
        <v>8.5</v>
      </c>
      <c r="E516" s="52">
        <f t="shared" si="232"/>
        <v>7.6545374001761063E-2</v>
      </c>
      <c r="F516" s="52">
        <f t="shared" si="233"/>
        <v>0.16095500017941702</v>
      </c>
      <c r="G516" s="52">
        <f t="shared" si="234"/>
        <v>0.11487596254856219</v>
      </c>
      <c r="H516" s="52">
        <f t="shared" si="235"/>
        <v>0.20822912723213621</v>
      </c>
      <c r="I516" s="52">
        <f t="shared" si="236"/>
        <v>0.29695125032404468</v>
      </c>
      <c r="J516" s="52">
        <f t="shared" si="237"/>
        <v>6.6137330346133929</v>
      </c>
      <c r="K516" s="52">
        <f t="shared" si="238"/>
        <v>1.0345574608131973</v>
      </c>
      <c r="L516" s="52">
        <f t="shared" si="239"/>
        <v>8.6005306913091897E-2</v>
      </c>
      <c r="M516" s="52">
        <f t="shared" si="240"/>
        <v>0.10298800769838949</v>
      </c>
      <c r="N516" s="52">
        <f t="shared" si="241"/>
        <v>0.34184802791183877</v>
      </c>
      <c r="Q516" s="52">
        <f t="shared" si="228"/>
        <v>5.0842772539785967E-2</v>
      </c>
      <c r="R516" s="52">
        <f t="shared" si="243"/>
        <v>0.11176252787370475</v>
      </c>
      <c r="S516" s="52">
        <f t="shared" si="244"/>
        <v>8.0090086369622546E-2</v>
      </c>
      <c r="T516" s="52">
        <f t="shared" si="245"/>
        <v>0.11201726144969662</v>
      </c>
      <c r="U516" s="52">
        <f t="shared" si="246"/>
        <v>0.23173261919588026</v>
      </c>
      <c r="V516" s="52">
        <f t="shared" si="247"/>
        <v>3.2100482375212014</v>
      </c>
      <c r="W516" s="52">
        <f t="shared" si="248"/>
        <v>0.94182260973674725</v>
      </c>
      <c r="X516" s="52">
        <f t="shared" si="249"/>
        <v>7.6834179163759328E-2</v>
      </c>
      <c r="Y516" s="52">
        <f t="shared" si="250"/>
        <v>9.8664745041913512E-2</v>
      </c>
      <c r="Z516" s="52">
        <f t="shared" si="251"/>
        <v>0.14844190893270867</v>
      </c>
      <c r="AA516" s="96"/>
      <c r="AB516" s="96"/>
      <c r="AC516" s="52">
        <f t="shared" si="229"/>
        <v>0.11741135082342671</v>
      </c>
      <c r="AD516" s="52">
        <f t="shared" si="207"/>
        <v>0.22070956702668129</v>
      </c>
      <c r="AE516" s="52">
        <f t="shared" si="208"/>
        <v>0.14978125987137766</v>
      </c>
      <c r="AF516" s="52">
        <f t="shared" si="209"/>
        <v>0.31050096382119263</v>
      </c>
      <c r="AG516" s="52">
        <f t="shared" si="210"/>
        <v>0.35441346465038376</v>
      </c>
      <c r="AH516" s="52">
        <f t="shared" si="211"/>
        <v>9.8938399124529841</v>
      </c>
      <c r="AI516" s="52">
        <f t="shared" si="212"/>
        <v>1.1023278036939281</v>
      </c>
      <c r="AJ516" s="52">
        <f t="shared" si="213"/>
        <v>9.5176434662424425E-2</v>
      </c>
      <c r="AK516" s="52">
        <f t="shared" si="214"/>
        <v>0.10738723565453327</v>
      </c>
      <c r="AL516" s="52">
        <f t="shared" si="215"/>
        <v>0.55509517667186614</v>
      </c>
      <c r="AO516" s="52">
        <f t="shared" si="242"/>
        <v>2.5702601461975096E-2</v>
      </c>
      <c r="AP516" s="52">
        <f t="shared" si="242"/>
        <v>4.9192472305712276E-2</v>
      </c>
      <c r="AQ516" s="52">
        <f t="shared" si="242"/>
        <v>3.4785876178939648E-2</v>
      </c>
      <c r="AR516" s="52">
        <f t="shared" si="242"/>
        <v>9.6211865782439593E-2</v>
      </c>
      <c r="AS516" s="52">
        <f t="shared" si="242"/>
        <v>6.5218631128164423E-2</v>
      </c>
      <c r="AT516" s="52">
        <f t="shared" si="242"/>
        <v>3.4036847970921915</v>
      </c>
      <c r="AU516" s="52">
        <f t="shared" si="242"/>
        <v>9.2734851076450076E-2</v>
      </c>
      <c r="AV516" s="52">
        <f t="shared" si="242"/>
        <v>9.1711277493325694E-3</v>
      </c>
      <c r="AW516" s="52">
        <f t="shared" si="242"/>
        <v>4.3232626564759791E-3</v>
      </c>
      <c r="AX516" s="52">
        <f t="shared" si="242"/>
        <v>0.1934061189791301</v>
      </c>
      <c r="BA516" s="52">
        <f t="shared" si="231"/>
        <v>4.086597682166565E-2</v>
      </c>
      <c r="BB516" s="52">
        <f t="shared" si="252"/>
        <v>5.9754566847264268E-2</v>
      </c>
      <c r="BC516" s="52">
        <f t="shared" si="253"/>
        <v>3.4905297322815471E-2</v>
      </c>
      <c r="BD516" s="52">
        <f t="shared" si="254"/>
        <v>0.10227183658905642</v>
      </c>
      <c r="BE516" s="52">
        <f t="shared" si="255"/>
        <v>5.7462214326339078E-2</v>
      </c>
      <c r="BF516" s="52">
        <f t="shared" si="256"/>
        <v>3.2801068778395912</v>
      </c>
      <c r="BG516" s="52">
        <f t="shared" si="257"/>
        <v>6.7770342880730805E-2</v>
      </c>
      <c r="BH516" s="52">
        <f t="shared" si="258"/>
        <v>9.1711277493325277E-3</v>
      </c>
      <c r="BI516" s="52">
        <f t="shared" si="259"/>
        <v>4.3992279561437808E-3</v>
      </c>
      <c r="BJ516" s="52">
        <f t="shared" si="260"/>
        <v>0.21324714876002737</v>
      </c>
    </row>
    <row r="517" spans="4:62">
      <c r="D517" s="42">
        <f t="shared" si="226"/>
        <v>8.75</v>
      </c>
      <c r="E517" s="52">
        <f t="shared" si="232"/>
        <v>7.6642740792638386E-2</v>
      </c>
      <c r="F517" s="52">
        <f t="shared" si="233"/>
        <v>0.16369523752057039</v>
      </c>
      <c r="G517" s="52">
        <f t="shared" si="234"/>
        <v>0.11727497245291625</v>
      </c>
      <c r="H517" s="52">
        <f t="shared" si="235"/>
        <v>0.21063153473232968</v>
      </c>
      <c r="I517" s="52">
        <f t="shared" si="236"/>
        <v>0.3007244689253305</v>
      </c>
      <c r="J517" s="52">
        <f t="shared" si="237"/>
        <v>6.8313982198065561</v>
      </c>
      <c r="K517" s="52">
        <f t="shared" si="238"/>
        <v>1.0638358301245849</v>
      </c>
      <c r="L517" s="52">
        <f t="shared" si="239"/>
        <v>8.7761867424016357E-2</v>
      </c>
      <c r="M517" s="52">
        <f t="shared" si="240"/>
        <v>0.10551319926884439</v>
      </c>
      <c r="N517" s="52">
        <f t="shared" si="241"/>
        <v>0.35144170452940243</v>
      </c>
      <c r="Q517" s="52">
        <f t="shared" si="228"/>
        <v>5.0915103239068185E-2</v>
      </c>
      <c r="R517" s="52">
        <f t="shared" si="243"/>
        <v>0.11411392886306441</v>
      </c>
      <c r="S517" s="52">
        <f t="shared" si="244"/>
        <v>8.1647992907126377E-2</v>
      </c>
      <c r="T517" s="52">
        <f t="shared" si="245"/>
        <v>0.1138388680418279</v>
      </c>
      <c r="U517" s="52">
        <f t="shared" si="246"/>
        <v>0.23480689414018197</v>
      </c>
      <c r="V517" s="52">
        <f t="shared" si="247"/>
        <v>3.3355461323862792</v>
      </c>
      <c r="W517" s="52">
        <f t="shared" si="248"/>
        <v>0.96864456584662029</v>
      </c>
      <c r="X517" s="52">
        <f t="shared" si="249"/>
        <v>7.8424161610365514E-2</v>
      </c>
      <c r="Y517" s="52">
        <f t="shared" si="250"/>
        <v>0.10102929861279437</v>
      </c>
      <c r="Z517" s="52">
        <f t="shared" si="251"/>
        <v>0.15225941234797766</v>
      </c>
      <c r="AA517" s="96"/>
      <c r="AB517" s="96"/>
      <c r="AC517" s="52">
        <f t="shared" si="229"/>
        <v>0.11753375370589914</v>
      </c>
      <c r="AD517" s="52">
        <f t="shared" si="207"/>
        <v>0.22383864071962836</v>
      </c>
      <c r="AE517" s="52">
        <f t="shared" si="208"/>
        <v>0.15291870381429454</v>
      </c>
      <c r="AF517" s="52">
        <f t="shared" si="209"/>
        <v>0.3134841722294483</v>
      </c>
      <c r="AG517" s="52">
        <f t="shared" si="210"/>
        <v>0.3588719223605833</v>
      </c>
      <c r="AH517" s="52">
        <f t="shared" si="211"/>
        <v>10.209798806860567</v>
      </c>
      <c r="AI517" s="52">
        <f t="shared" si="212"/>
        <v>1.1340625862068303</v>
      </c>
      <c r="AJ517" s="52">
        <f t="shared" si="213"/>
        <v>9.7099573237667158E-2</v>
      </c>
      <c r="AK517" s="52">
        <f t="shared" si="214"/>
        <v>0.11001518504866005</v>
      </c>
      <c r="AL517" s="52">
        <f t="shared" si="215"/>
        <v>0.57046502649172448</v>
      </c>
      <c r="AO517" s="52">
        <f t="shared" ref="AO517:AX542" si="261">E517-Q517</f>
        <v>2.5727637553570201E-2</v>
      </c>
      <c r="AP517" s="52">
        <f t="shared" si="261"/>
        <v>4.9581308657505971E-2</v>
      </c>
      <c r="AQ517" s="52">
        <f t="shared" si="261"/>
        <v>3.5626979545789875E-2</v>
      </c>
      <c r="AR517" s="52">
        <f t="shared" si="261"/>
        <v>9.679266669050178E-2</v>
      </c>
      <c r="AS517" s="52">
        <f t="shared" si="261"/>
        <v>6.5917574785148536E-2</v>
      </c>
      <c r="AT517" s="52">
        <f t="shared" si="261"/>
        <v>3.495852087420277</v>
      </c>
      <c r="AU517" s="52">
        <f t="shared" si="261"/>
        <v>9.5191264277964649E-2</v>
      </c>
      <c r="AV517" s="52">
        <f t="shared" si="261"/>
        <v>9.3377058136508428E-3</v>
      </c>
      <c r="AW517" s="52">
        <f t="shared" si="261"/>
        <v>4.4839006560500189E-3</v>
      </c>
      <c r="AX517" s="52">
        <f t="shared" si="261"/>
        <v>0.19918229218142477</v>
      </c>
      <c r="BA517" s="52">
        <f t="shared" si="231"/>
        <v>4.0891012913260749E-2</v>
      </c>
      <c r="BB517" s="52">
        <f t="shared" si="252"/>
        <v>6.0143403199057976E-2</v>
      </c>
      <c r="BC517" s="52">
        <f t="shared" si="253"/>
        <v>3.5643731361378286E-2</v>
      </c>
      <c r="BD517" s="52">
        <f t="shared" si="254"/>
        <v>0.10285263749711862</v>
      </c>
      <c r="BE517" s="52">
        <f t="shared" si="255"/>
        <v>5.8147453435252794E-2</v>
      </c>
      <c r="BF517" s="52">
        <f t="shared" si="256"/>
        <v>3.3784005870540108</v>
      </c>
      <c r="BG517" s="52">
        <f t="shared" si="257"/>
        <v>7.0226756082245378E-2</v>
      </c>
      <c r="BH517" s="52">
        <f t="shared" si="258"/>
        <v>9.3377058136508012E-3</v>
      </c>
      <c r="BI517" s="52">
        <f t="shared" si="259"/>
        <v>4.5019857798156565E-3</v>
      </c>
      <c r="BJ517" s="52">
        <f t="shared" si="260"/>
        <v>0.21902332196232205</v>
      </c>
    </row>
    <row r="518" spans="4:62">
      <c r="D518" s="42">
        <f t="shared" si="226"/>
        <v>9</v>
      </c>
      <c r="E518" s="52">
        <f t="shared" si="232"/>
        <v>7.6735476484654924E-2</v>
      </c>
      <c r="F518" s="52">
        <f t="shared" si="233"/>
        <v>0.16629999861902445</v>
      </c>
      <c r="G518" s="52">
        <f t="shared" si="234"/>
        <v>0.11969806442439661</v>
      </c>
      <c r="H518" s="52">
        <f t="shared" si="235"/>
        <v>0.21313525412529405</v>
      </c>
      <c r="I518" s="52">
        <f t="shared" si="236"/>
        <v>0.30447768837353628</v>
      </c>
      <c r="J518" s="52">
        <f t="shared" si="237"/>
        <v>7.0486368025364365</v>
      </c>
      <c r="K518" s="52">
        <f t="shared" si="238"/>
        <v>1.0933987576139501</v>
      </c>
      <c r="L518" s="52">
        <f t="shared" si="239"/>
        <v>8.9515940366857324E-2</v>
      </c>
      <c r="M518" s="52">
        <f t="shared" si="240"/>
        <v>0.10803980675507005</v>
      </c>
      <c r="N518" s="52">
        <f t="shared" si="241"/>
        <v>0.360853986811703</v>
      </c>
      <c r="Q518" s="52">
        <f t="shared" si="228"/>
        <v>5.0982767211605051E-2</v>
      </c>
      <c r="R518" s="52">
        <f t="shared" si="243"/>
        <v>0.11636713969550595</v>
      </c>
      <c r="S518" s="52">
        <f t="shared" si="244"/>
        <v>8.3273704667772591E-2</v>
      </c>
      <c r="T518" s="52">
        <f t="shared" si="245"/>
        <v>0.11569033861494628</v>
      </c>
      <c r="U518" s="52">
        <f t="shared" si="246"/>
        <v>0.23783997907849133</v>
      </c>
      <c r="V518" s="52">
        <f t="shared" si="247"/>
        <v>3.4626053764411182</v>
      </c>
      <c r="W518" s="52">
        <f t="shared" si="248"/>
        <v>0.99575963890388408</v>
      </c>
      <c r="X518" s="52">
        <f t="shared" si="249"/>
        <v>8.0014078235826278E-2</v>
      </c>
      <c r="Y518" s="52">
        <f t="shared" si="250"/>
        <v>0.10338881912490114</v>
      </c>
      <c r="Z518" s="52">
        <f t="shared" si="251"/>
        <v>0.15634257660664366</v>
      </c>
      <c r="AA518" s="96"/>
      <c r="AB518" s="96"/>
      <c r="AC518" s="52">
        <f t="shared" si="229"/>
        <v>0.11765156111739536</v>
      </c>
      <c r="AD518" s="52">
        <f t="shared" si="207"/>
        <v>0.22679495208409495</v>
      </c>
      <c r="AE518" s="52">
        <f t="shared" si="208"/>
        <v>0.15604721998953425</v>
      </c>
      <c r="AF518" s="52">
        <f t="shared" si="209"/>
        <v>0.31664014044225869</v>
      </c>
      <c r="AG518" s="52">
        <f t="shared" si="210"/>
        <v>0.36333300181041372</v>
      </c>
      <c r="AH518" s="52">
        <f t="shared" si="211"/>
        <v>10.522703868659336</v>
      </c>
      <c r="AI518" s="52">
        <f t="shared" si="212"/>
        <v>1.1660733681282967</v>
      </c>
      <c r="AJ518" s="52">
        <f t="shared" si="213"/>
        <v>9.901780249788833E-2</v>
      </c>
      <c r="AK518" s="52">
        <f t="shared" si="214"/>
        <v>0.11265703900363137</v>
      </c>
      <c r="AL518" s="52">
        <f t="shared" si="215"/>
        <v>0.58520642679765955</v>
      </c>
      <c r="AO518" s="52">
        <f t="shared" si="261"/>
        <v>2.5752709273049873E-2</v>
      </c>
      <c r="AP518" s="52">
        <f t="shared" si="261"/>
        <v>4.9932858923518494E-2</v>
      </c>
      <c r="AQ518" s="52">
        <f t="shared" si="261"/>
        <v>3.6424359756624017E-2</v>
      </c>
      <c r="AR518" s="52">
        <f t="shared" si="261"/>
        <v>9.7444915510347771E-2</v>
      </c>
      <c r="AS518" s="52">
        <f t="shared" si="261"/>
        <v>6.663770929504495E-2</v>
      </c>
      <c r="AT518" s="52">
        <f t="shared" si="261"/>
        <v>3.5860314260953183</v>
      </c>
      <c r="AU518" s="52">
        <f t="shared" si="261"/>
        <v>9.7639118710066031E-2</v>
      </c>
      <c r="AV518" s="52">
        <f t="shared" si="261"/>
        <v>9.5018621310310469E-3</v>
      </c>
      <c r="AW518" s="52">
        <f t="shared" si="261"/>
        <v>4.6509876301689124E-3</v>
      </c>
      <c r="AX518" s="52">
        <f t="shared" si="261"/>
        <v>0.20451141020505934</v>
      </c>
      <c r="BA518" s="52">
        <f t="shared" si="231"/>
        <v>4.0916084632740435E-2</v>
      </c>
      <c r="BB518" s="52">
        <f t="shared" si="252"/>
        <v>6.04949534650705E-2</v>
      </c>
      <c r="BC518" s="52">
        <f t="shared" si="253"/>
        <v>3.6349155565137639E-2</v>
      </c>
      <c r="BD518" s="52">
        <f t="shared" si="254"/>
        <v>0.10350488631696464</v>
      </c>
      <c r="BE518" s="52">
        <f t="shared" si="255"/>
        <v>5.8855313436877443E-2</v>
      </c>
      <c r="BF518" s="52">
        <f t="shared" si="256"/>
        <v>3.4740670661228998</v>
      </c>
      <c r="BG518" s="52">
        <f t="shared" si="257"/>
        <v>7.2674610514346538E-2</v>
      </c>
      <c r="BH518" s="52">
        <f t="shared" si="258"/>
        <v>9.5018621310310053E-3</v>
      </c>
      <c r="BI518" s="52">
        <f t="shared" si="259"/>
        <v>4.6172322485613232E-3</v>
      </c>
      <c r="BJ518" s="52">
        <f t="shared" si="260"/>
        <v>0.22435243998595655</v>
      </c>
    </row>
    <row r="519" spans="4:62">
      <c r="D519" s="42">
        <f t="shared" si="226"/>
        <v>9.25</v>
      </c>
      <c r="E519" s="52">
        <f t="shared" si="232"/>
        <v>7.6824507297582847E-2</v>
      </c>
      <c r="F519" s="52">
        <f t="shared" si="233"/>
        <v>0.16876489780636497</v>
      </c>
      <c r="G519" s="52">
        <f t="shared" si="234"/>
        <v>0.12214742774183293</v>
      </c>
      <c r="H519" s="52">
        <f t="shared" si="235"/>
        <v>0.21574949558309944</v>
      </c>
      <c r="I519" s="52">
        <f t="shared" si="236"/>
        <v>0.30821490849927802</v>
      </c>
      <c r="J519" s="52">
        <f t="shared" si="237"/>
        <v>7.2654100007609177</v>
      </c>
      <c r="K519" s="52">
        <f t="shared" si="238"/>
        <v>1.1232721122065636</v>
      </c>
      <c r="L519" s="52">
        <f t="shared" si="239"/>
        <v>9.1268023255231492E-2</v>
      </c>
      <c r="M519" s="52">
        <f t="shared" si="240"/>
        <v>0.110567958876682</v>
      </c>
      <c r="N519" s="52">
        <f t="shared" si="241"/>
        <v>0.37007518129243944</v>
      </c>
      <c r="Q519" s="52">
        <f t="shared" si="228"/>
        <v>5.1046697802745636E-2</v>
      </c>
      <c r="R519" s="52">
        <f t="shared" si="243"/>
        <v>0.11851896252262539</v>
      </c>
      <c r="S519" s="52">
        <f t="shared" si="244"/>
        <v>8.497338576275594E-2</v>
      </c>
      <c r="T519" s="52">
        <f t="shared" si="245"/>
        <v>0.11757438807641424</v>
      </c>
      <c r="U519" s="52">
        <f t="shared" si="246"/>
        <v>0.24084011201200681</v>
      </c>
      <c r="V519" s="52">
        <f t="shared" si="247"/>
        <v>3.5912129339169119</v>
      </c>
      <c r="W519" s="52">
        <f t="shared" si="248"/>
        <v>1.0231944759037561</v>
      </c>
      <c r="X519" s="52">
        <f t="shared" si="249"/>
        <v>8.16039422043707E-2</v>
      </c>
      <c r="Y519" s="52">
        <f t="shared" si="250"/>
        <v>0.10574431318998863</v>
      </c>
      <c r="Z519" s="52">
        <f t="shared" si="251"/>
        <v>0.16071187623850469</v>
      </c>
      <c r="AA519" s="96"/>
      <c r="AB519" s="96"/>
      <c r="AC519" s="52">
        <f t="shared" si="229"/>
        <v>0.11776569215211061</v>
      </c>
      <c r="AD519" s="52">
        <f t="shared" si="207"/>
        <v>0.22957292763165657</v>
      </c>
      <c r="AE519" s="52">
        <f t="shared" si="208"/>
        <v>0.15916859395063221</v>
      </c>
      <c r="AF519" s="52">
        <f t="shared" si="209"/>
        <v>0.3199845738964015</v>
      </c>
      <c r="AG519" s="52">
        <f t="shared" si="210"/>
        <v>0.36779694133984142</v>
      </c>
      <c r="AH519" s="52">
        <f t="shared" si="211"/>
        <v>10.832277476703037</v>
      </c>
      <c r="AI519" s="52">
        <f t="shared" si="212"/>
        <v>1.1983852403136515</v>
      </c>
      <c r="AJ519" s="52">
        <f t="shared" si="213"/>
        <v>0.10093210430609224</v>
      </c>
      <c r="AK519" s="52">
        <f t="shared" si="214"/>
        <v>0.1153140615704331</v>
      </c>
      <c r="AL519" s="52">
        <f t="shared" si="215"/>
        <v>0.59927951612727137</v>
      </c>
      <c r="AO519" s="52">
        <f t="shared" si="261"/>
        <v>2.5777809494837212E-2</v>
      </c>
      <c r="AP519" s="52">
        <f t="shared" si="261"/>
        <v>5.0245935283739579E-2</v>
      </c>
      <c r="AQ519" s="52">
        <f t="shared" si="261"/>
        <v>3.7174041979076991E-2</v>
      </c>
      <c r="AR519" s="52">
        <f t="shared" si="261"/>
        <v>9.8175107506685205E-2</v>
      </c>
      <c r="AS519" s="52">
        <f t="shared" si="261"/>
        <v>6.737479648727121E-2</v>
      </c>
      <c r="AT519" s="52">
        <f t="shared" si="261"/>
        <v>3.6741970668440058</v>
      </c>
      <c r="AU519" s="52">
        <f t="shared" si="261"/>
        <v>0.10007763630280753</v>
      </c>
      <c r="AV519" s="52">
        <f t="shared" si="261"/>
        <v>9.6640810508607927E-3</v>
      </c>
      <c r="AW519" s="52">
        <f t="shared" si="261"/>
        <v>4.8236456866933702E-3</v>
      </c>
      <c r="AX519" s="52">
        <f t="shared" si="261"/>
        <v>0.20936330505393475</v>
      </c>
      <c r="BA519" s="52">
        <f t="shared" si="231"/>
        <v>4.094118485452776E-2</v>
      </c>
      <c r="BB519" s="52">
        <f t="shared" si="252"/>
        <v>6.0808029825291599E-2</v>
      </c>
      <c r="BC519" s="52">
        <f t="shared" si="253"/>
        <v>3.7021166208799278E-2</v>
      </c>
      <c r="BD519" s="52">
        <f t="shared" si="254"/>
        <v>0.10423507831330206</v>
      </c>
      <c r="BE519" s="52">
        <f t="shared" si="255"/>
        <v>5.9582032840563404E-2</v>
      </c>
      <c r="BF519" s="52">
        <f t="shared" si="256"/>
        <v>3.5668674759421197</v>
      </c>
      <c r="BG519" s="52">
        <f t="shared" si="257"/>
        <v>7.5113128107087812E-2</v>
      </c>
      <c r="BH519" s="52">
        <f t="shared" si="258"/>
        <v>9.6640810508607511E-3</v>
      </c>
      <c r="BI519" s="52">
        <f t="shared" si="259"/>
        <v>4.7461026937511003E-3</v>
      </c>
      <c r="BJ519" s="52">
        <f t="shared" si="260"/>
        <v>0.22920433483483194</v>
      </c>
    </row>
    <row r="520" spans="4:62">
      <c r="D520" s="42">
        <f t="shared" si="226"/>
        <v>9.5</v>
      </c>
      <c r="E520" s="52">
        <f t="shared" si="232"/>
        <v>7.6910759451194299E-2</v>
      </c>
      <c r="F520" s="52">
        <f t="shared" si="233"/>
        <v>0.17108571864175723</v>
      </c>
      <c r="G520" s="52">
        <f t="shared" si="234"/>
        <v>0.12462525168405489</v>
      </c>
      <c r="H520" s="52">
        <f t="shared" si="235"/>
        <v>0.21848346927781592</v>
      </c>
      <c r="I520" s="52">
        <f t="shared" si="236"/>
        <v>0.31194012913317171</v>
      </c>
      <c r="J520" s="52">
        <f t="shared" si="237"/>
        <v>7.4816790324378823</v>
      </c>
      <c r="K520" s="52">
        <f t="shared" si="238"/>
        <v>1.1534817628276961</v>
      </c>
      <c r="L520" s="52">
        <f t="shared" si="239"/>
        <v>9.3018613602755568E-2</v>
      </c>
      <c r="M520" s="52">
        <f t="shared" si="240"/>
        <v>0.11309778435329575</v>
      </c>
      <c r="N520" s="52">
        <f t="shared" si="241"/>
        <v>0.37909673019451517</v>
      </c>
      <c r="Q520" s="52">
        <f t="shared" si="228"/>
        <v>5.1107828357839009E-2</v>
      </c>
      <c r="R520" s="52">
        <f t="shared" si="243"/>
        <v>0.12056653237023238</v>
      </c>
      <c r="S520" s="52">
        <f t="shared" si="244"/>
        <v>8.6753200303271188E-2</v>
      </c>
      <c r="T520" s="52">
        <f t="shared" si="245"/>
        <v>0.11949373133359424</v>
      </c>
      <c r="U520" s="52">
        <f t="shared" si="246"/>
        <v>0.24381553094192687</v>
      </c>
      <c r="V520" s="52">
        <f t="shared" si="247"/>
        <v>3.7213557690448535</v>
      </c>
      <c r="W520" s="52">
        <f t="shared" si="248"/>
        <v>1.0509757238414537</v>
      </c>
      <c r="X520" s="52">
        <f t="shared" si="249"/>
        <v>8.3193766680227876E-2</v>
      </c>
      <c r="Y520" s="52">
        <f t="shared" si="250"/>
        <v>0.10809678741981166</v>
      </c>
      <c r="Z520" s="52">
        <f t="shared" si="251"/>
        <v>0.1653871714794507</v>
      </c>
      <c r="AA520" s="96"/>
      <c r="AB520" s="96"/>
      <c r="AC520" s="52">
        <f t="shared" si="229"/>
        <v>0.11787706590424014</v>
      </c>
      <c r="AD520" s="52">
        <f t="shared" si="207"/>
        <v>0.2321669994548341</v>
      </c>
      <c r="AE520" s="52">
        <f t="shared" si="208"/>
        <v>0.16228461125112387</v>
      </c>
      <c r="AF520" s="52">
        <f t="shared" si="209"/>
        <v>0.32353317802865444</v>
      </c>
      <c r="AG520" s="52">
        <f t="shared" si="210"/>
        <v>0.37226397928883287</v>
      </c>
      <c r="AH520" s="52">
        <f t="shared" si="211"/>
        <v>11.138242009845412</v>
      </c>
      <c r="AI520" s="52">
        <f t="shared" si="212"/>
        <v>1.2310232936182186</v>
      </c>
      <c r="AJ520" s="52">
        <f t="shared" si="213"/>
        <v>0.10284346052528322</v>
      </c>
      <c r="AK520" s="52">
        <f t="shared" si="214"/>
        <v>0.1179875168000511</v>
      </c>
      <c r="AL520" s="52">
        <f t="shared" si="215"/>
        <v>0.61264731869047673</v>
      </c>
      <c r="AO520" s="52">
        <f t="shared" si="261"/>
        <v>2.580293109335529E-2</v>
      </c>
      <c r="AP520" s="52">
        <f t="shared" si="261"/>
        <v>5.0519186271524852E-2</v>
      </c>
      <c r="AQ520" s="52">
        <f t="shared" si="261"/>
        <v>3.78720513807837E-2</v>
      </c>
      <c r="AR520" s="52">
        <f t="shared" si="261"/>
        <v>9.8989737944221681E-2</v>
      </c>
      <c r="AS520" s="52">
        <f t="shared" si="261"/>
        <v>6.8124598191244834E-2</v>
      </c>
      <c r="AT520" s="52">
        <f t="shared" si="261"/>
        <v>3.7603232633930288</v>
      </c>
      <c r="AU520" s="52">
        <f t="shared" si="261"/>
        <v>0.10250603898624244</v>
      </c>
      <c r="AV520" s="52">
        <f t="shared" si="261"/>
        <v>9.8248469225276913E-3</v>
      </c>
      <c r="AW520" s="52">
        <f t="shared" si="261"/>
        <v>5.0009969334840892E-3</v>
      </c>
      <c r="AX520" s="52">
        <f t="shared" si="261"/>
        <v>0.21370955871506447</v>
      </c>
      <c r="BA520" s="52">
        <f t="shared" si="231"/>
        <v>4.0966306453045845E-2</v>
      </c>
      <c r="BB520" s="52">
        <f t="shared" si="252"/>
        <v>6.1081280813076871E-2</v>
      </c>
      <c r="BC520" s="52">
        <f t="shared" si="253"/>
        <v>3.7659359567068978E-2</v>
      </c>
      <c r="BD520" s="52">
        <f t="shared" si="254"/>
        <v>0.10504970875083852</v>
      </c>
      <c r="BE520" s="52">
        <f t="shared" si="255"/>
        <v>6.0323850155661163E-2</v>
      </c>
      <c r="BF520" s="52">
        <f t="shared" si="256"/>
        <v>3.6565629774075292</v>
      </c>
      <c r="BG520" s="52">
        <f t="shared" si="257"/>
        <v>7.7541530790522506E-2</v>
      </c>
      <c r="BH520" s="52">
        <f t="shared" si="258"/>
        <v>9.8248469225276497E-3</v>
      </c>
      <c r="BI520" s="52">
        <f t="shared" si="259"/>
        <v>4.8897324467553488E-3</v>
      </c>
      <c r="BJ520" s="52">
        <f t="shared" si="260"/>
        <v>0.23355058849596155</v>
      </c>
    </row>
    <row r="521" spans="4:62">
      <c r="D521" s="42">
        <f t="shared" si="226"/>
        <v>9.75</v>
      </c>
      <c r="E521" s="52">
        <f t="shared" si="232"/>
        <v>7.6995159165261437E-2</v>
      </c>
      <c r="F521" s="52">
        <f t="shared" si="233"/>
        <v>0.17325841391194594</v>
      </c>
      <c r="G521" s="52">
        <f t="shared" si="234"/>
        <v>0.12713372552989216</v>
      </c>
      <c r="H521" s="52">
        <f t="shared" si="235"/>
        <v>0.22134638538151358</v>
      </c>
      <c r="I521" s="52">
        <f t="shared" si="236"/>
        <v>0.31565735010583335</v>
      </c>
      <c r="J521" s="52">
        <f t="shared" si="237"/>
        <v>7.697405115525215</v>
      </c>
      <c r="K521" s="52">
        <f t="shared" si="238"/>
        <v>1.184053578402618</v>
      </c>
      <c r="L521" s="52">
        <f t="shared" si="239"/>
        <v>9.4768208923046243E-2</v>
      </c>
      <c r="M521" s="52">
        <f t="shared" si="240"/>
        <v>0.11562941190452683</v>
      </c>
      <c r="N521" s="52">
        <f t="shared" si="241"/>
        <v>0.38791121143003787</v>
      </c>
      <c r="Q521" s="52">
        <f t="shared" si="228"/>
        <v>5.1167092222234242E-2</v>
      </c>
      <c r="R521" s="52">
        <f t="shared" si="243"/>
        <v>0.1225073171383502</v>
      </c>
      <c r="S521" s="52">
        <f t="shared" si="244"/>
        <v>8.8619312400513101E-2</v>
      </c>
      <c r="T521" s="52">
        <f t="shared" si="245"/>
        <v>0.12145108329384875</v>
      </c>
      <c r="U521" s="52">
        <f t="shared" si="246"/>
        <v>0.24677447386945001</v>
      </c>
      <c r="V521" s="52">
        <f t="shared" si="247"/>
        <v>3.853020846056137</v>
      </c>
      <c r="W521" s="52">
        <f t="shared" si="248"/>
        <v>1.0791300297121942</v>
      </c>
      <c r="X521" s="52">
        <f t="shared" si="249"/>
        <v>8.4783564827626876E-2</v>
      </c>
      <c r="Y521" s="52">
        <f t="shared" si="250"/>
        <v>0.11044724842612504</v>
      </c>
      <c r="Z521" s="52">
        <f t="shared" si="251"/>
        <v>0.17038770827146343</v>
      </c>
      <c r="AA521" s="96"/>
      <c r="AB521" s="96"/>
      <c r="AC521" s="52">
        <f t="shared" si="229"/>
        <v>0.11798660146797919</v>
      </c>
      <c r="AD521" s="52">
        <f t="shared" si="207"/>
        <v>0.23457160522709372</v>
      </c>
      <c r="AE521" s="52">
        <f t="shared" si="208"/>
        <v>0.16539705744454467</v>
      </c>
      <c r="AF521" s="52">
        <f t="shared" si="209"/>
        <v>0.32730165827579527</v>
      </c>
      <c r="AG521" s="52">
        <f t="shared" si="210"/>
        <v>0.37673435399735455</v>
      </c>
      <c r="AH521" s="52">
        <f t="shared" si="211"/>
        <v>11.440319846940206</v>
      </c>
      <c r="AI521" s="52">
        <f t="shared" si="212"/>
        <v>1.2640126188973222</v>
      </c>
      <c r="AJ521" s="52">
        <f t="shared" si="213"/>
        <v>0.10475285301846557</v>
      </c>
      <c r="AK521" s="52">
        <f t="shared" si="214"/>
        <v>0.12067866874347125</v>
      </c>
      <c r="AL521" s="52">
        <f t="shared" si="215"/>
        <v>0.62527574436950939</v>
      </c>
      <c r="AO521" s="52">
        <f t="shared" si="261"/>
        <v>2.5828066943027195E-2</v>
      </c>
      <c r="AP521" s="52">
        <f t="shared" si="261"/>
        <v>5.0751096773595739E-2</v>
      </c>
      <c r="AQ521" s="52">
        <f t="shared" si="261"/>
        <v>3.851441312937906E-2</v>
      </c>
      <c r="AR521" s="52">
        <f t="shared" si="261"/>
        <v>9.9895302087664825E-2</v>
      </c>
      <c r="AS521" s="52">
        <f t="shared" si="261"/>
        <v>6.8882876236383339E-2</v>
      </c>
      <c r="AT521" s="52">
        <f t="shared" si="261"/>
        <v>3.844384269469078</v>
      </c>
      <c r="AU521" s="52">
        <f t="shared" si="261"/>
        <v>0.10492354869042386</v>
      </c>
      <c r="AV521" s="52">
        <f t="shared" si="261"/>
        <v>9.9846440954193677E-3</v>
      </c>
      <c r="AW521" s="52">
        <f t="shared" si="261"/>
        <v>5.1821634784017939E-3</v>
      </c>
      <c r="AX521" s="52">
        <f t="shared" si="261"/>
        <v>0.21752350315857444</v>
      </c>
      <c r="BA521" s="52">
        <f t="shared" si="231"/>
        <v>4.0991442302717757E-2</v>
      </c>
      <c r="BB521" s="52">
        <f t="shared" si="252"/>
        <v>6.1313191315147786E-2</v>
      </c>
      <c r="BC521" s="52">
        <f t="shared" si="253"/>
        <v>3.8263331914652504E-2</v>
      </c>
      <c r="BD521" s="52">
        <f t="shared" si="254"/>
        <v>0.10595527289428169</v>
      </c>
      <c r="BE521" s="52">
        <f t="shared" si="255"/>
        <v>6.1077003891521209E-2</v>
      </c>
      <c r="BF521" s="52">
        <f t="shared" si="256"/>
        <v>3.7429147314149906</v>
      </c>
      <c r="BG521" s="52">
        <f t="shared" si="257"/>
        <v>7.9959040494704148E-2</v>
      </c>
      <c r="BH521" s="52">
        <f t="shared" si="258"/>
        <v>9.9846440954193261E-3</v>
      </c>
      <c r="BI521" s="52">
        <f t="shared" si="259"/>
        <v>5.0492568389444159E-3</v>
      </c>
      <c r="BJ521" s="52">
        <f t="shared" si="260"/>
        <v>0.23736453293947152</v>
      </c>
    </row>
    <row r="522" spans="4:62">
      <c r="D522" s="42">
        <f t="shared" si="226"/>
        <v>10</v>
      </c>
      <c r="E522" s="52">
        <f t="shared" si="232"/>
        <v>7.7078632659556418E-2</v>
      </c>
      <c r="F522" s="52">
        <f t="shared" si="233"/>
        <v>0.17527910563125534</v>
      </c>
      <c r="G522" s="52">
        <f t="shared" si="234"/>
        <v>0.12967503855817439</v>
      </c>
      <c r="H522" s="52">
        <f t="shared" si="235"/>
        <v>0.2243474540662625</v>
      </c>
      <c r="I522" s="52">
        <f t="shared" si="236"/>
        <v>0.31937057124787899</v>
      </c>
      <c r="J522" s="52">
        <f t="shared" si="237"/>
        <v>7.9125494679807984</v>
      </c>
      <c r="K522" s="52">
        <f t="shared" si="238"/>
        <v>1.2150134278566005</v>
      </c>
      <c r="L522" s="52">
        <f t="shared" si="239"/>
        <v>9.6517306729720212E-2</v>
      </c>
      <c r="M522" s="52">
        <f t="shared" si="240"/>
        <v>0.11816297024999077</v>
      </c>
      <c r="N522" s="52">
        <f t="shared" si="241"/>
        <v>0.39651233860031959</v>
      </c>
      <c r="Q522" s="52">
        <f t="shared" si="228"/>
        <v>5.1225422741280405E-2</v>
      </c>
      <c r="R522" s="52">
        <f t="shared" si="243"/>
        <v>0.12433911760121576</v>
      </c>
      <c r="S522" s="52">
        <f t="shared" si="244"/>
        <v>9.0577886165676441E-2</v>
      </c>
      <c r="T522" s="52">
        <f t="shared" si="245"/>
        <v>0.12344915886454023</v>
      </c>
      <c r="U522" s="52">
        <f t="shared" si="246"/>
        <v>0.24972517879577466</v>
      </c>
      <c r="V522" s="52">
        <f t="shared" si="247"/>
        <v>3.9861951291819557</v>
      </c>
      <c r="W522" s="52">
        <f t="shared" si="248"/>
        <v>1.107684040511195</v>
      </c>
      <c r="X522" s="52">
        <f t="shared" si="249"/>
        <v>8.6373349810796793E-2</v>
      </c>
      <c r="Y522" s="52">
        <f t="shared" si="250"/>
        <v>0.1127967028206836</v>
      </c>
      <c r="Z522" s="52">
        <f t="shared" si="251"/>
        <v>0.17573211826261656</v>
      </c>
      <c r="AA522" s="96"/>
      <c r="AB522" s="96"/>
      <c r="AC522" s="52">
        <f t="shared" si="229"/>
        <v>0.11809521793752301</v>
      </c>
      <c r="AD522" s="52">
        <f t="shared" si="207"/>
        <v>0.23678118820284699</v>
      </c>
      <c r="AE522" s="52">
        <f t="shared" si="208"/>
        <v>0.16850771808443002</v>
      </c>
      <c r="AF522" s="52">
        <f t="shared" si="209"/>
        <v>0.33130572007460163</v>
      </c>
      <c r="AG522" s="52">
        <f t="shared" si="210"/>
        <v>0.38120830380537285</v>
      </c>
      <c r="AH522" s="52">
        <f t="shared" si="211"/>
        <v>11.738233366841163</v>
      </c>
      <c r="AI522" s="52">
        <f t="shared" si="212"/>
        <v>1.2973783070062863</v>
      </c>
      <c r="AJ522" s="52">
        <f t="shared" si="213"/>
        <v>0.1066612636486436</v>
      </c>
      <c r="AK522" s="52">
        <f t="shared" si="214"/>
        <v>0.12338878145167941</v>
      </c>
      <c r="AL522" s="52">
        <f t="shared" si="215"/>
        <v>0.63713358871891979</v>
      </c>
      <c r="AO522" s="52">
        <f t="shared" si="261"/>
        <v>2.5853209918276013E-2</v>
      </c>
      <c r="AP522" s="52">
        <f t="shared" si="261"/>
        <v>5.0939988030039587E-2</v>
      </c>
      <c r="AQ522" s="52">
        <f t="shared" si="261"/>
        <v>3.9097152392497947E-2</v>
      </c>
      <c r="AR522" s="52">
        <f t="shared" si="261"/>
        <v>0.10089829520172226</v>
      </c>
      <c r="AS522" s="52">
        <f t="shared" si="261"/>
        <v>6.9645392452104327E-2</v>
      </c>
      <c r="AT522" s="52">
        <f t="shared" si="261"/>
        <v>3.9263543387988427</v>
      </c>
      <c r="AU522" s="52">
        <f t="shared" si="261"/>
        <v>0.10732938734540554</v>
      </c>
      <c r="AV522" s="52">
        <f t="shared" si="261"/>
        <v>1.0143956918923419E-2</v>
      </c>
      <c r="AW522" s="52">
        <f t="shared" si="261"/>
        <v>5.3662674293071672E-3</v>
      </c>
      <c r="AX522" s="52">
        <f t="shared" si="261"/>
        <v>0.22078022033770303</v>
      </c>
      <c r="BA522" s="52">
        <f t="shared" si="231"/>
        <v>4.1016585277966588E-2</v>
      </c>
      <c r="BB522" s="52">
        <f t="shared" si="252"/>
        <v>6.1502082571591649E-2</v>
      </c>
      <c r="BC522" s="52">
        <f t="shared" si="253"/>
        <v>3.8832679526255631E-2</v>
      </c>
      <c r="BD522" s="52">
        <f t="shared" si="254"/>
        <v>0.10695826600833913</v>
      </c>
      <c r="BE522" s="52">
        <f t="shared" si="255"/>
        <v>6.1837732557493863E-2</v>
      </c>
      <c r="BF522" s="52">
        <f t="shared" si="256"/>
        <v>3.8256838988603645</v>
      </c>
      <c r="BG522" s="52">
        <f t="shared" si="257"/>
        <v>8.2364879149685821E-2</v>
      </c>
      <c r="BH522" s="52">
        <f t="shared" si="258"/>
        <v>1.0143956918923391E-2</v>
      </c>
      <c r="BI522" s="52">
        <f t="shared" si="259"/>
        <v>5.2258112016886349E-3</v>
      </c>
      <c r="BJ522" s="52">
        <f t="shared" si="260"/>
        <v>0.24062125011860019</v>
      </c>
    </row>
    <row r="523" spans="4:62">
      <c r="D523" s="42">
        <f t="shared" si="226"/>
        <v>10.25</v>
      </c>
      <c r="E523" s="52">
        <f t="shared" si="232"/>
        <v>7.7161156013607832E-2</v>
      </c>
      <c r="F523" s="52">
        <f t="shared" si="233"/>
        <v>0.17720606790008492</v>
      </c>
      <c r="G523" s="52">
        <f t="shared" si="234"/>
        <v>0.13221123416858224</v>
      </c>
      <c r="H523" s="52">
        <f t="shared" si="235"/>
        <v>0.22739337870870047</v>
      </c>
      <c r="I523" s="52">
        <f t="shared" si="236"/>
        <v>0.32305074671593847</v>
      </c>
      <c r="J523" s="52">
        <f t="shared" si="237"/>
        <v>8.1255386224910424</v>
      </c>
      <c r="K523" s="52">
        <f t="shared" si="238"/>
        <v>1.2459047701787693</v>
      </c>
      <c r="L523" s="52">
        <f t="shared" si="239"/>
        <v>9.8251182160437905E-2</v>
      </c>
      <c r="M523" s="52">
        <f t="shared" si="240"/>
        <v>0.12067564664103399</v>
      </c>
      <c r="N523" s="52">
        <f t="shared" si="241"/>
        <v>0.40493204317559611</v>
      </c>
      <c r="Q523" s="52">
        <f t="shared" si="228"/>
        <v>5.1283018400576683E-2</v>
      </c>
      <c r="R523" s="52">
        <f t="shared" si="243"/>
        <v>0.12610057950313011</v>
      </c>
      <c r="S523" s="52">
        <f t="shared" si="244"/>
        <v>9.2566912031833051E-2</v>
      </c>
      <c r="T523" s="52">
        <f t="shared" si="245"/>
        <v>0.12545084496550576</v>
      </c>
      <c r="U523" s="52">
        <f t="shared" si="246"/>
        <v>0.25264837006640511</v>
      </c>
      <c r="V523" s="52">
        <f t="shared" si="247"/>
        <v>4.1189646446377415</v>
      </c>
      <c r="W523" s="52">
        <f t="shared" si="248"/>
        <v>1.1361962905469591</v>
      </c>
      <c r="X523" s="52">
        <f t="shared" si="249"/>
        <v>8.7949407726602771E-2</v>
      </c>
      <c r="Y523" s="52">
        <f t="shared" si="250"/>
        <v>0.11512562609054645</v>
      </c>
      <c r="Z523" s="52">
        <f t="shared" si="251"/>
        <v>0.18120538661925259</v>
      </c>
      <c r="AA523" s="96"/>
      <c r="AB523" s="96"/>
      <c r="AC523" s="52">
        <f t="shared" si="229"/>
        <v>0.11820266898632957</v>
      </c>
      <c r="AD523" s="52">
        <f t="shared" si="207"/>
        <v>0.23887365083859174</v>
      </c>
      <c r="AE523" s="52">
        <f t="shared" si="208"/>
        <v>0.17159108343908913</v>
      </c>
      <c r="AF523" s="52">
        <f t="shared" si="209"/>
        <v>0.33539588325851205</v>
      </c>
      <c r="AG523" s="52">
        <f t="shared" si="210"/>
        <v>0.38564546347086137</v>
      </c>
      <c r="AH523" s="52">
        <f t="shared" si="211"/>
        <v>12.031442160405865</v>
      </c>
      <c r="AI523" s="52">
        <f t="shared" si="212"/>
        <v>1.3306487416148598</v>
      </c>
      <c r="AJ523" s="52">
        <f t="shared" si="213"/>
        <v>0.10855295659427303</v>
      </c>
      <c r="AK523" s="52">
        <f t="shared" si="214"/>
        <v>0.12608521096390302</v>
      </c>
      <c r="AL523" s="52">
        <f t="shared" si="215"/>
        <v>0.64849972951283674</v>
      </c>
      <c r="AO523" s="52">
        <f t="shared" si="261"/>
        <v>2.5878137613031149E-2</v>
      </c>
      <c r="AP523" s="52">
        <f t="shared" si="261"/>
        <v>5.1105488396954807E-2</v>
      </c>
      <c r="AQ523" s="52">
        <f t="shared" si="261"/>
        <v>3.9644322136749191E-2</v>
      </c>
      <c r="AR523" s="52">
        <f t="shared" si="261"/>
        <v>0.1019425337431947</v>
      </c>
      <c r="AS523" s="52">
        <f t="shared" si="261"/>
        <v>7.040237664953336E-2</v>
      </c>
      <c r="AT523" s="52">
        <f t="shared" si="261"/>
        <v>4.0065739778533009</v>
      </c>
      <c r="AU523" s="52">
        <f t="shared" si="261"/>
        <v>0.10970847963181019</v>
      </c>
      <c r="AV523" s="52">
        <f t="shared" si="261"/>
        <v>1.0301774433835134E-2</v>
      </c>
      <c r="AW523" s="52">
        <f t="shared" si="261"/>
        <v>5.5500205504875333E-3</v>
      </c>
      <c r="AX523" s="52">
        <f t="shared" si="261"/>
        <v>0.22372665655634352</v>
      </c>
      <c r="BA523" s="52">
        <f t="shared" si="231"/>
        <v>4.1041512972721739E-2</v>
      </c>
      <c r="BB523" s="52">
        <f t="shared" si="252"/>
        <v>6.1667582938506826E-2</v>
      </c>
      <c r="BC523" s="52">
        <f t="shared" si="253"/>
        <v>3.9379849270506889E-2</v>
      </c>
      <c r="BD523" s="52">
        <f t="shared" si="254"/>
        <v>0.10800250454981158</v>
      </c>
      <c r="BE523" s="52">
        <f t="shared" si="255"/>
        <v>6.2594716754922897E-2</v>
      </c>
      <c r="BF523" s="52">
        <f t="shared" si="256"/>
        <v>3.9059035379148224</v>
      </c>
      <c r="BG523" s="52">
        <f t="shared" si="257"/>
        <v>8.4743971436090471E-2</v>
      </c>
      <c r="BH523" s="52">
        <f t="shared" si="258"/>
        <v>1.030177443383512E-2</v>
      </c>
      <c r="BI523" s="52">
        <f t="shared" si="259"/>
        <v>5.4095643228690288E-3</v>
      </c>
      <c r="BJ523" s="52">
        <f t="shared" si="260"/>
        <v>0.24356768633724063</v>
      </c>
    </row>
    <row r="524" spans="4:62">
      <c r="D524" s="42">
        <f t="shared" si="226"/>
        <v>10.5</v>
      </c>
      <c r="E524" s="52">
        <f t="shared" si="232"/>
        <v>7.7242254602725713E-2</v>
      </c>
      <c r="F524" s="52">
        <f t="shared" si="233"/>
        <v>0.17909976118342008</v>
      </c>
      <c r="G524" s="52">
        <f t="shared" si="234"/>
        <v>0.13470364238556862</v>
      </c>
      <c r="H524" s="52">
        <f t="shared" si="235"/>
        <v>0.23038671549076073</v>
      </c>
      <c r="I524" s="52">
        <f t="shared" si="236"/>
        <v>0.32666738398906586</v>
      </c>
      <c r="J524" s="52">
        <f t="shared" si="237"/>
        <v>8.3348505212467305</v>
      </c>
      <c r="K524" s="52">
        <f t="shared" si="238"/>
        <v>1.2762627737655394</v>
      </c>
      <c r="L524" s="52">
        <f t="shared" si="239"/>
        <v>9.9955122248109846E-2</v>
      </c>
      <c r="M524" s="52">
        <f t="shared" si="240"/>
        <v>0.12314494169775742</v>
      </c>
      <c r="N524" s="52">
        <f t="shared" si="241"/>
        <v>0.41320638163036622</v>
      </c>
      <c r="Q524" s="52">
        <f t="shared" si="228"/>
        <v>5.1339619671355516E-2</v>
      </c>
      <c r="R524" s="52">
        <f t="shared" si="243"/>
        <v>0.1278316297818323</v>
      </c>
      <c r="S524" s="52">
        <f t="shared" si="244"/>
        <v>9.4521597385069628E-2</v>
      </c>
      <c r="T524" s="52">
        <f t="shared" si="245"/>
        <v>0.12741797197471608</v>
      </c>
      <c r="U524" s="52">
        <f t="shared" si="246"/>
        <v>0.25552109246717081</v>
      </c>
      <c r="V524" s="52">
        <f t="shared" si="247"/>
        <v>4.2494418956547024</v>
      </c>
      <c r="W524" s="52">
        <f t="shared" si="248"/>
        <v>1.1642162768533311</v>
      </c>
      <c r="X524" s="52">
        <f t="shared" si="249"/>
        <v>8.9498255017277442E-2</v>
      </c>
      <c r="Y524" s="52">
        <f t="shared" si="250"/>
        <v>0.11741434052200288</v>
      </c>
      <c r="Z524" s="52">
        <f t="shared" si="251"/>
        <v>0.18658415904905637</v>
      </c>
      <c r="AA524" s="96"/>
      <c r="AB524" s="96"/>
      <c r="AC524" s="52">
        <f t="shared" si="229"/>
        <v>0.11830826489378649</v>
      </c>
      <c r="AD524" s="52">
        <f t="shared" si="207"/>
        <v>0.24092998712655989</v>
      </c>
      <c r="AE524" s="52">
        <f t="shared" si="208"/>
        <v>0.17462121451982529</v>
      </c>
      <c r="AF524" s="52">
        <f t="shared" si="209"/>
        <v>0.33941542981342232</v>
      </c>
      <c r="AG524" s="52">
        <f t="shared" si="210"/>
        <v>0.39000601561635045</v>
      </c>
      <c r="AH524" s="52">
        <f t="shared" si="211"/>
        <v>12.31958870690028</v>
      </c>
      <c r="AI524" s="52">
        <f t="shared" si="212"/>
        <v>1.3633447624820283</v>
      </c>
      <c r="AJ524" s="52">
        <f t="shared" si="213"/>
        <v>0.11041198947894224</v>
      </c>
      <c r="AK524" s="52">
        <f t="shared" si="214"/>
        <v>0.12873508664589345</v>
      </c>
      <c r="AL524" s="52">
        <f t="shared" si="215"/>
        <v>0.65966963399257317</v>
      </c>
      <c r="AO524" s="52">
        <f t="shared" si="261"/>
        <v>2.5902634931370197E-2</v>
      </c>
      <c r="AP524" s="52">
        <f t="shared" si="261"/>
        <v>5.1268131401587785E-2</v>
      </c>
      <c r="AQ524" s="52">
        <f t="shared" si="261"/>
        <v>4.0182045000498989E-2</v>
      </c>
      <c r="AR524" s="52">
        <f t="shared" si="261"/>
        <v>0.10296874351604465</v>
      </c>
      <c r="AS524" s="52">
        <f t="shared" si="261"/>
        <v>7.1146291521895055E-2</v>
      </c>
      <c r="AT524" s="52">
        <f t="shared" si="261"/>
        <v>4.0854086255920281</v>
      </c>
      <c r="AU524" s="52">
        <f t="shared" si="261"/>
        <v>0.11204649691220836</v>
      </c>
      <c r="AV524" s="52">
        <f t="shared" si="261"/>
        <v>1.0456867230832403E-2</v>
      </c>
      <c r="AW524" s="52">
        <f t="shared" si="261"/>
        <v>5.7306011757545378E-3</v>
      </c>
      <c r="AX524" s="52">
        <f t="shared" si="261"/>
        <v>0.22662222258130985</v>
      </c>
      <c r="BA524" s="52">
        <f t="shared" si="231"/>
        <v>4.1066010291060773E-2</v>
      </c>
      <c r="BB524" s="52">
        <f t="shared" si="252"/>
        <v>6.1830225943139805E-2</v>
      </c>
      <c r="BC524" s="52">
        <f t="shared" si="253"/>
        <v>3.9917572134256674E-2</v>
      </c>
      <c r="BD524" s="52">
        <f t="shared" si="254"/>
        <v>0.10902871432266159</v>
      </c>
      <c r="BE524" s="52">
        <f t="shared" si="255"/>
        <v>6.3338631627284592E-2</v>
      </c>
      <c r="BF524" s="52">
        <f t="shared" si="256"/>
        <v>3.9847381856535495</v>
      </c>
      <c r="BG524" s="52">
        <f t="shared" si="257"/>
        <v>8.7081988716488867E-2</v>
      </c>
      <c r="BH524" s="52">
        <f t="shared" si="258"/>
        <v>1.045686723083239E-2</v>
      </c>
      <c r="BI524" s="52">
        <f t="shared" si="259"/>
        <v>5.5901449481360332E-3</v>
      </c>
      <c r="BJ524" s="52">
        <f t="shared" si="260"/>
        <v>0.24646325236220695</v>
      </c>
    </row>
    <row r="525" spans="4:62">
      <c r="D525" s="42">
        <f t="shared" si="226"/>
        <v>10.75</v>
      </c>
      <c r="E525" s="52">
        <f t="shared" si="232"/>
        <v>7.7321953024768353E-2</v>
      </c>
      <c r="F525" s="52">
        <f t="shared" si="233"/>
        <v>0.18096075985375673</v>
      </c>
      <c r="G525" s="52">
        <f t="shared" si="234"/>
        <v>0.13715301917671333</v>
      </c>
      <c r="H525" s="52">
        <f t="shared" si="235"/>
        <v>0.23332837231571024</v>
      </c>
      <c r="I525" s="52">
        <f t="shared" si="236"/>
        <v>0.33022158002261054</v>
      </c>
      <c r="J525" s="52">
        <f t="shared" si="237"/>
        <v>8.540548650240428</v>
      </c>
      <c r="K525" s="52">
        <f t="shared" si="238"/>
        <v>1.3060966464450441</v>
      </c>
      <c r="L525" s="52">
        <f t="shared" si="239"/>
        <v>0.10162964381155226</v>
      </c>
      <c r="M525" s="52">
        <f t="shared" si="240"/>
        <v>0.12557160437733234</v>
      </c>
      <c r="N525" s="52">
        <f t="shared" si="241"/>
        <v>0.42133786363843606</v>
      </c>
      <c r="Q525" s="52">
        <f t="shared" si="228"/>
        <v>5.1395243721240332E-2</v>
      </c>
      <c r="R525" s="52">
        <f t="shared" si="243"/>
        <v>0.12953279347887883</v>
      </c>
      <c r="S525" s="52">
        <f t="shared" si="244"/>
        <v>9.6442535097270396E-2</v>
      </c>
      <c r="T525" s="52">
        <f t="shared" si="245"/>
        <v>0.12935113653771027</v>
      </c>
      <c r="U525" s="52">
        <f t="shared" si="246"/>
        <v>0.25834421731802082</v>
      </c>
      <c r="V525" s="52">
        <f t="shared" si="247"/>
        <v>4.3776664570388428</v>
      </c>
      <c r="W525" s="52">
        <f t="shared" si="248"/>
        <v>1.1917524981188843</v>
      </c>
      <c r="X525" s="52">
        <f t="shared" si="249"/>
        <v>9.1020361460736762E-2</v>
      </c>
      <c r="Y525" s="52">
        <f t="shared" si="250"/>
        <v>0.11966354030065936</v>
      </c>
      <c r="Z525" s="52">
        <f t="shared" si="251"/>
        <v>0.1918700669772288</v>
      </c>
      <c r="AA525" s="96"/>
      <c r="AB525" s="96"/>
      <c r="AC525" s="52">
        <f t="shared" si="229"/>
        <v>0.11841203768798694</v>
      </c>
      <c r="AD525" s="52">
        <f t="shared" si="207"/>
        <v>0.24295082077018665</v>
      </c>
      <c r="AE525" s="52">
        <f t="shared" si="208"/>
        <v>0.17759903038991395</v>
      </c>
      <c r="AF525" s="52">
        <f t="shared" si="209"/>
        <v>0.34336557890032715</v>
      </c>
      <c r="AG525" s="52">
        <f t="shared" si="210"/>
        <v>0.3942912828325898</v>
      </c>
      <c r="AH525" s="52">
        <f t="shared" si="211"/>
        <v>12.602760403503535</v>
      </c>
      <c r="AI525" s="52">
        <f t="shared" si="212"/>
        <v>1.3954762865754844</v>
      </c>
      <c r="AJ525" s="52">
        <f t="shared" si="213"/>
        <v>0.11223892616236775</v>
      </c>
      <c r="AK525" s="52">
        <f t="shared" si="214"/>
        <v>0.13133921222638684</v>
      </c>
      <c r="AL525" s="52">
        <f t="shared" si="215"/>
        <v>0.67064669008054034</v>
      </c>
      <c r="AO525" s="52">
        <f t="shared" si="261"/>
        <v>2.5926709303528021E-2</v>
      </c>
      <c r="AP525" s="52">
        <f t="shared" si="261"/>
        <v>5.1427966374877898E-2</v>
      </c>
      <c r="AQ525" s="52">
        <f t="shared" si="261"/>
        <v>4.071048407944293E-2</v>
      </c>
      <c r="AR525" s="52">
        <f t="shared" si="261"/>
        <v>0.10397723577799997</v>
      </c>
      <c r="AS525" s="52">
        <f t="shared" si="261"/>
        <v>7.187736270458972E-2</v>
      </c>
      <c r="AT525" s="52">
        <f t="shared" si="261"/>
        <v>4.1628821932015851</v>
      </c>
      <c r="AU525" s="52">
        <f t="shared" si="261"/>
        <v>0.1143441483261598</v>
      </c>
      <c r="AV525" s="52">
        <f t="shared" si="261"/>
        <v>1.0609282350815499E-2</v>
      </c>
      <c r="AW525" s="52">
        <f t="shared" si="261"/>
        <v>5.9080640766729781E-3</v>
      </c>
      <c r="AX525" s="52">
        <f t="shared" si="261"/>
        <v>0.22946779666120726</v>
      </c>
      <c r="BA525" s="52">
        <f t="shared" si="231"/>
        <v>4.109008466321859E-2</v>
      </c>
      <c r="BB525" s="52">
        <f t="shared" si="252"/>
        <v>6.1990060916429918E-2</v>
      </c>
      <c r="BC525" s="52">
        <f t="shared" si="253"/>
        <v>4.0446011213200628E-2</v>
      </c>
      <c r="BD525" s="52">
        <f t="shared" si="254"/>
        <v>0.11003720658461691</v>
      </c>
      <c r="BE525" s="52">
        <f t="shared" si="255"/>
        <v>6.4069702809979256E-2</v>
      </c>
      <c r="BF525" s="52">
        <f t="shared" si="256"/>
        <v>4.0622117532631066</v>
      </c>
      <c r="BG525" s="52">
        <f t="shared" si="257"/>
        <v>8.9379640130440308E-2</v>
      </c>
      <c r="BH525" s="52">
        <f t="shared" si="258"/>
        <v>1.0609282350815485E-2</v>
      </c>
      <c r="BI525" s="52">
        <f t="shared" si="259"/>
        <v>5.7676078490545013E-3</v>
      </c>
      <c r="BJ525" s="52">
        <f t="shared" si="260"/>
        <v>0.24930882644210428</v>
      </c>
    </row>
    <row r="526" spans="4:62">
      <c r="D526" s="42">
        <f t="shared" si="226"/>
        <v>11</v>
      </c>
      <c r="E526" s="52">
        <f t="shared" si="232"/>
        <v>7.7400275453619119E-2</v>
      </c>
      <c r="F526" s="52">
        <f t="shared" si="233"/>
        <v>0.18278962838356083</v>
      </c>
      <c r="G526" s="52">
        <f t="shared" si="234"/>
        <v>0.13956010747954739</v>
      </c>
      <c r="H526" s="52">
        <f t="shared" si="235"/>
        <v>0.23621924143796513</v>
      </c>
      <c r="I526" s="52">
        <f t="shared" si="236"/>
        <v>0.33371441286452147</v>
      </c>
      <c r="J526" s="52">
        <f t="shared" si="237"/>
        <v>8.7426954012040401</v>
      </c>
      <c r="K526" s="52">
        <f t="shared" si="238"/>
        <v>1.3354154373369571</v>
      </c>
      <c r="L526" s="52">
        <f t="shared" si="239"/>
        <v>0.10327525476156127</v>
      </c>
      <c r="M526" s="52">
        <f t="shared" si="240"/>
        <v>0.12795637072771443</v>
      </c>
      <c r="N526" s="52">
        <f t="shared" si="241"/>
        <v>0.42932895561623796</v>
      </c>
      <c r="Q526" s="52">
        <f t="shared" si="228"/>
        <v>5.1449907421949041E-2</v>
      </c>
      <c r="R526" s="52">
        <f t="shared" si="243"/>
        <v>0.13120458658607692</v>
      </c>
      <c r="S526" s="52">
        <f t="shared" si="244"/>
        <v>9.8330307821429486E-2</v>
      </c>
      <c r="T526" s="52">
        <f t="shared" si="245"/>
        <v>0.13125092501609378</v>
      </c>
      <c r="U526" s="52">
        <f t="shared" si="246"/>
        <v>0.26111860092061279</v>
      </c>
      <c r="V526" s="52">
        <f t="shared" si="247"/>
        <v>4.5036772214747831</v>
      </c>
      <c r="W526" s="52">
        <f t="shared" si="248"/>
        <v>1.2188133065466424</v>
      </c>
      <c r="X526" s="52">
        <f t="shared" si="249"/>
        <v>9.251618873768544E-2</v>
      </c>
      <c r="Y526" s="52">
        <f t="shared" si="250"/>
        <v>0.12187390764696329</v>
      </c>
      <c r="Z526" s="52">
        <f t="shared" si="251"/>
        <v>0.19706471370931258</v>
      </c>
      <c r="AA526" s="96"/>
      <c r="AB526" s="96"/>
      <c r="AC526" s="52">
        <f t="shared" si="229"/>
        <v>0.11851401884497977</v>
      </c>
      <c r="AD526" s="52">
        <f t="shared" si="207"/>
        <v>0.24493676472259676</v>
      </c>
      <c r="AE526" s="52">
        <f t="shared" si="208"/>
        <v>0.18052543427142301</v>
      </c>
      <c r="AF526" s="52">
        <f t="shared" si="209"/>
        <v>0.34724752866645342</v>
      </c>
      <c r="AG526" s="52">
        <f t="shared" si="210"/>
        <v>0.39850256491381969</v>
      </c>
      <c r="AH526" s="52">
        <f t="shared" si="211"/>
        <v>12.881043140994819</v>
      </c>
      <c r="AI526" s="52">
        <f t="shared" si="212"/>
        <v>1.4270530599315523</v>
      </c>
      <c r="AJ526" s="52">
        <f t="shared" si="213"/>
        <v>0.11403432078543707</v>
      </c>
      <c r="AK526" s="52">
        <f t="shared" si="214"/>
        <v>0.13389837758084711</v>
      </c>
      <c r="AL526" s="52">
        <f t="shared" si="215"/>
        <v>0.68143422730406034</v>
      </c>
      <c r="AO526" s="52">
        <f t="shared" si="261"/>
        <v>2.5950368031670078E-2</v>
      </c>
      <c r="AP526" s="52">
        <f t="shared" si="261"/>
        <v>5.158504179748391E-2</v>
      </c>
      <c r="AQ526" s="52">
        <f t="shared" si="261"/>
        <v>4.1229799658117905E-2</v>
      </c>
      <c r="AR526" s="52">
        <f t="shared" si="261"/>
        <v>0.10496831642187135</v>
      </c>
      <c r="AS526" s="52">
        <f t="shared" si="261"/>
        <v>7.2595811943908684E-2</v>
      </c>
      <c r="AT526" s="52">
        <f t="shared" si="261"/>
        <v>4.239018179729257</v>
      </c>
      <c r="AU526" s="52">
        <f t="shared" si="261"/>
        <v>0.11660213079031467</v>
      </c>
      <c r="AV526" s="52">
        <f t="shared" si="261"/>
        <v>1.075906602387583E-2</v>
      </c>
      <c r="AW526" s="52">
        <f t="shared" si="261"/>
        <v>6.0824630807511382E-3</v>
      </c>
      <c r="AX526" s="52">
        <f t="shared" si="261"/>
        <v>0.23226424190692538</v>
      </c>
      <c r="BA526" s="52">
        <f t="shared" si="231"/>
        <v>4.1113743391360646E-2</v>
      </c>
      <c r="BB526" s="52">
        <f t="shared" si="252"/>
        <v>6.214713633903593E-2</v>
      </c>
      <c r="BC526" s="52">
        <f t="shared" si="253"/>
        <v>4.0965326791875617E-2</v>
      </c>
      <c r="BD526" s="52">
        <f t="shared" si="254"/>
        <v>0.11102828722848829</v>
      </c>
      <c r="BE526" s="52">
        <f t="shared" si="255"/>
        <v>6.478815204929822E-2</v>
      </c>
      <c r="BF526" s="52">
        <f t="shared" si="256"/>
        <v>4.1383477397907793</v>
      </c>
      <c r="BG526" s="52">
        <f t="shared" si="257"/>
        <v>9.1637622594595181E-2</v>
      </c>
      <c r="BH526" s="52">
        <f t="shared" si="258"/>
        <v>1.0759066023875802E-2</v>
      </c>
      <c r="BI526" s="52">
        <f t="shared" si="259"/>
        <v>5.9420068531326753E-3</v>
      </c>
      <c r="BJ526" s="52">
        <f t="shared" si="260"/>
        <v>0.25210527168782237</v>
      </c>
    </row>
    <row r="527" spans="4:62">
      <c r="D527" s="42">
        <f t="shared" si="226"/>
        <v>12</v>
      </c>
      <c r="E527" s="52">
        <f t="shared" si="232"/>
        <v>7.7700387985425667E-2</v>
      </c>
      <c r="F527" s="52">
        <f t="shared" si="233"/>
        <v>0.18979740856702015</v>
      </c>
      <c r="G527" s="52">
        <f t="shared" si="234"/>
        <v>0.14878348544988418</v>
      </c>
      <c r="H527" s="52">
        <f t="shared" si="235"/>
        <v>0.24729635005335709</v>
      </c>
      <c r="I527" s="52">
        <f t="shared" si="236"/>
        <v>0.34709810030557608</v>
      </c>
      <c r="J527" s="52">
        <f t="shared" si="237"/>
        <v>9.5172726725977519</v>
      </c>
      <c r="K527" s="52">
        <f t="shared" si="238"/>
        <v>1.4477579258576292</v>
      </c>
      <c r="L527" s="52">
        <f t="shared" si="239"/>
        <v>0.10958083639152788</v>
      </c>
      <c r="M527" s="52">
        <f t="shared" si="240"/>
        <v>0.13709421639570152</v>
      </c>
      <c r="N527" s="52">
        <f t="shared" si="241"/>
        <v>0.45994887995395906</v>
      </c>
      <c r="Q527" s="52">
        <f t="shared" si="228"/>
        <v>5.165936545151123E-2</v>
      </c>
      <c r="R527" s="52">
        <f t="shared" si="243"/>
        <v>0.13761049188574412</v>
      </c>
      <c r="S527" s="52">
        <f t="shared" si="244"/>
        <v>0.10556379457657318</v>
      </c>
      <c r="T527" s="52">
        <f t="shared" si="245"/>
        <v>0.13853045322417462</v>
      </c>
      <c r="U527" s="52">
        <f t="shared" si="246"/>
        <v>0.27174936530565086</v>
      </c>
      <c r="V527" s="52">
        <f t="shared" si="247"/>
        <v>4.9865198772075763</v>
      </c>
      <c r="W527" s="52">
        <f t="shared" si="248"/>
        <v>1.3225037544700617</v>
      </c>
      <c r="X527" s="52">
        <f t="shared" si="249"/>
        <v>9.8247835697788E-2</v>
      </c>
      <c r="Y527" s="52">
        <f t="shared" si="250"/>
        <v>0.13034349867287126</v>
      </c>
      <c r="Z527" s="52">
        <f t="shared" si="251"/>
        <v>0.21696933880178318</v>
      </c>
      <c r="AA527" s="96"/>
      <c r="AB527" s="96"/>
      <c r="AC527" s="52">
        <f t="shared" si="229"/>
        <v>0.11890478587903068</v>
      </c>
      <c r="AD527" s="52">
        <f t="shared" si="207"/>
        <v>0.25254641978984821</v>
      </c>
      <c r="AE527" s="52">
        <f t="shared" si="208"/>
        <v>0.19173870345695287</v>
      </c>
      <c r="AF527" s="52">
        <f t="shared" si="209"/>
        <v>0.36212221768915653</v>
      </c>
      <c r="AG527" s="52">
        <f t="shared" si="210"/>
        <v>0.4146391754108909</v>
      </c>
      <c r="AH527" s="52">
        <f t="shared" si="211"/>
        <v>13.947355028049451</v>
      </c>
      <c r="AI527" s="52">
        <f t="shared" si="212"/>
        <v>1.5480475890494771</v>
      </c>
      <c r="AJ527" s="52">
        <f t="shared" si="213"/>
        <v>0.12091383708526773</v>
      </c>
      <c r="AK527" s="52">
        <f t="shared" si="214"/>
        <v>0.14370447789091331</v>
      </c>
      <c r="AL527" s="52">
        <f t="shared" si="215"/>
        <v>0.72276945088703193</v>
      </c>
      <c r="AO527" s="52">
        <f t="shared" si="261"/>
        <v>2.6041022533914437E-2</v>
      </c>
      <c r="AP527" s="52">
        <f t="shared" si="261"/>
        <v>5.2186916681276035E-2</v>
      </c>
      <c r="AQ527" s="52">
        <f t="shared" si="261"/>
        <v>4.3219690873310998E-2</v>
      </c>
      <c r="AR527" s="52">
        <f t="shared" si="261"/>
        <v>0.10876589682918247</v>
      </c>
      <c r="AS527" s="52">
        <f t="shared" si="261"/>
        <v>7.5348734999925226E-2</v>
      </c>
      <c r="AT527" s="52">
        <f t="shared" si="261"/>
        <v>4.5307527953901756</v>
      </c>
      <c r="AU527" s="52">
        <f t="shared" si="261"/>
        <v>0.12525417138756745</v>
      </c>
      <c r="AV527" s="52">
        <f t="shared" si="261"/>
        <v>1.1333000693739881E-2</v>
      </c>
      <c r="AW527" s="52">
        <f t="shared" si="261"/>
        <v>6.7507177228302573E-3</v>
      </c>
      <c r="AX527" s="52">
        <f t="shared" si="261"/>
        <v>0.24297954115217588</v>
      </c>
      <c r="BA527" s="52">
        <f t="shared" si="231"/>
        <v>4.1204397893605013E-2</v>
      </c>
      <c r="BB527" s="52">
        <f t="shared" si="252"/>
        <v>6.2749011222828055E-2</v>
      </c>
      <c r="BC527" s="52">
        <f t="shared" si="253"/>
        <v>4.2955218007068696E-2</v>
      </c>
      <c r="BD527" s="52">
        <f t="shared" si="254"/>
        <v>0.11482586763579944</v>
      </c>
      <c r="BE527" s="52">
        <f t="shared" si="255"/>
        <v>6.7541075105314818E-2</v>
      </c>
      <c r="BF527" s="52">
        <f t="shared" si="256"/>
        <v>4.4300823554516988</v>
      </c>
      <c r="BG527" s="52">
        <f t="shared" si="257"/>
        <v>0.10028966319184796</v>
      </c>
      <c r="BH527" s="52">
        <f t="shared" si="258"/>
        <v>1.1333000693739853E-2</v>
      </c>
      <c r="BI527" s="52">
        <f t="shared" si="259"/>
        <v>6.6102614952117944E-3</v>
      </c>
      <c r="BJ527" s="52">
        <f t="shared" si="260"/>
        <v>0.26282057093307287</v>
      </c>
    </row>
    <row r="528" spans="4:62">
      <c r="D528" s="42">
        <f t="shared" si="226"/>
        <v>13</v>
      </c>
      <c r="E528" s="52">
        <f t="shared" si="232"/>
        <v>7.798030534102432E-2</v>
      </c>
      <c r="F528" s="52">
        <f t="shared" si="233"/>
        <v>0.19633362111956706</v>
      </c>
      <c r="G528" s="52">
        <f t="shared" si="234"/>
        <v>0.15738620375558887</v>
      </c>
      <c r="H528" s="52">
        <f t="shared" si="235"/>
        <v>0.25762805773858732</v>
      </c>
      <c r="I528" s="52">
        <f t="shared" si="236"/>
        <v>0.35958117248556032</v>
      </c>
      <c r="J528" s="52">
        <f t="shared" si="237"/>
        <v>10.239727080649965</v>
      </c>
      <c r="K528" s="52">
        <f t="shared" si="238"/>
        <v>1.5525406622491549</v>
      </c>
      <c r="L528" s="52">
        <f t="shared" si="239"/>
        <v>0.11546210274434203</v>
      </c>
      <c r="M528" s="52">
        <f t="shared" si="240"/>
        <v>0.14561715803980574</v>
      </c>
      <c r="N528" s="52">
        <f t="shared" si="241"/>
        <v>0.48850832796384985</v>
      </c>
      <c r="Q528" s="52">
        <f t="shared" si="228"/>
        <v>5.185472862875351E-2</v>
      </c>
      <c r="R528" s="52">
        <f t="shared" si="243"/>
        <v>0.14358533092663461</v>
      </c>
      <c r="S528" s="52">
        <f t="shared" si="244"/>
        <v>0.11231052545138683</v>
      </c>
      <c r="T528" s="52">
        <f t="shared" si="245"/>
        <v>0.14532012732990404</v>
      </c>
      <c r="U528" s="52">
        <f t="shared" si="246"/>
        <v>0.28166476416200514</v>
      </c>
      <c r="V528" s="52">
        <f t="shared" si="247"/>
        <v>5.4368710789697108</v>
      </c>
      <c r="W528" s="52">
        <f t="shared" si="248"/>
        <v>1.41921666348738</v>
      </c>
      <c r="X528" s="52">
        <f t="shared" si="249"/>
        <v>0.10359378859965206</v>
      </c>
      <c r="Y528" s="52">
        <f t="shared" si="250"/>
        <v>0.138243153874549</v>
      </c>
      <c r="Z528" s="52">
        <f t="shared" si="251"/>
        <v>0.23553454161596787</v>
      </c>
      <c r="AA528" s="96"/>
      <c r="AB528" s="96"/>
      <c r="AC528" s="52">
        <f t="shared" si="229"/>
        <v>0.11926925741298572</v>
      </c>
      <c r="AD528" s="52">
        <f t="shared" si="207"/>
        <v>0.25964400585405156</v>
      </c>
      <c r="AE528" s="52">
        <f t="shared" si="208"/>
        <v>0.20219740919354862</v>
      </c>
      <c r="AF528" s="52">
        <f t="shared" si="209"/>
        <v>0.37599595895388754</v>
      </c>
      <c r="AG528" s="52">
        <f t="shared" si="210"/>
        <v>0.42968992091450514</v>
      </c>
      <c r="AH528" s="52">
        <f t="shared" si="211"/>
        <v>14.941912642391742</v>
      </c>
      <c r="AI528" s="52">
        <f t="shared" si="212"/>
        <v>1.6609001528152103</v>
      </c>
      <c r="AJ528" s="52">
        <f t="shared" si="213"/>
        <v>0.12733041688903199</v>
      </c>
      <c r="AK528" s="52">
        <f t="shared" si="214"/>
        <v>0.15285070597744405</v>
      </c>
      <c r="AL528" s="52">
        <f t="shared" si="215"/>
        <v>0.7613231440926288</v>
      </c>
      <c r="AO528" s="52">
        <f t="shared" si="261"/>
        <v>2.6125576712270809E-2</v>
      </c>
      <c r="AP528" s="52">
        <f t="shared" si="261"/>
        <v>5.2748290192932451E-2</v>
      </c>
      <c r="AQ528" s="52">
        <f t="shared" si="261"/>
        <v>4.5075678304202046E-2</v>
      </c>
      <c r="AR528" s="52">
        <f t="shared" si="261"/>
        <v>0.11230793040868328</v>
      </c>
      <c r="AS528" s="52">
        <f t="shared" si="261"/>
        <v>7.7916408323555175E-2</v>
      </c>
      <c r="AT528" s="52">
        <f t="shared" si="261"/>
        <v>4.8028560016802544</v>
      </c>
      <c r="AU528" s="52">
        <f t="shared" si="261"/>
        <v>0.13332399876177492</v>
      </c>
      <c r="AV528" s="52">
        <f t="shared" si="261"/>
        <v>1.1868314144689973E-2</v>
      </c>
      <c r="AW528" s="52">
        <f t="shared" si="261"/>
        <v>7.3740041652567423E-3</v>
      </c>
      <c r="AX528" s="52">
        <f t="shared" si="261"/>
        <v>0.25297378634788198</v>
      </c>
      <c r="BA528" s="52">
        <f t="shared" si="231"/>
        <v>4.1288952071961399E-2</v>
      </c>
      <c r="BB528" s="52">
        <f t="shared" si="252"/>
        <v>6.3310384734484498E-2</v>
      </c>
      <c r="BC528" s="52">
        <f t="shared" si="253"/>
        <v>4.4811205437959745E-2</v>
      </c>
      <c r="BD528" s="52">
        <f t="shared" si="254"/>
        <v>0.11836790121530022</v>
      </c>
      <c r="BE528" s="52">
        <f t="shared" si="255"/>
        <v>7.0108748428944823E-2</v>
      </c>
      <c r="BF528" s="52">
        <f t="shared" si="256"/>
        <v>4.7021855617417767</v>
      </c>
      <c r="BG528" s="52">
        <f t="shared" si="257"/>
        <v>0.10835949056605543</v>
      </c>
      <c r="BH528" s="52">
        <f t="shared" si="258"/>
        <v>1.1868314144689959E-2</v>
      </c>
      <c r="BI528" s="52">
        <f t="shared" si="259"/>
        <v>7.2335479376383072E-3</v>
      </c>
      <c r="BJ528" s="52">
        <f t="shared" si="260"/>
        <v>0.27281481612877895</v>
      </c>
    </row>
    <row r="529" spans="4:62">
      <c r="D529" s="42">
        <f t="shared" si="226"/>
        <v>14</v>
      </c>
      <c r="E529" s="52">
        <f t="shared" si="232"/>
        <v>7.8241386494467047E-2</v>
      </c>
      <c r="F529" s="52">
        <f t="shared" si="233"/>
        <v>0.20242999877616547</v>
      </c>
      <c r="G529" s="52">
        <f t="shared" si="234"/>
        <v>0.16541002783463785</v>
      </c>
      <c r="H529" s="52">
        <f t="shared" si="235"/>
        <v>0.26726452402244466</v>
      </c>
      <c r="I529" s="52">
        <f t="shared" si="236"/>
        <v>0.37122423361797513</v>
      </c>
      <c r="J529" s="52">
        <f t="shared" si="237"/>
        <v>10.913566077737707</v>
      </c>
      <c r="K529" s="52">
        <f t="shared" si="238"/>
        <v>1.6502723574471059</v>
      </c>
      <c r="L529" s="52">
        <f t="shared" si="239"/>
        <v>0.12094760684898272</v>
      </c>
      <c r="M529" s="52">
        <f t="shared" si="240"/>
        <v>0.15356657378935359</v>
      </c>
      <c r="N529" s="52">
        <f t="shared" si="241"/>
        <v>0.51514595324493684</v>
      </c>
      <c r="Q529" s="52">
        <f t="shared" si="228"/>
        <v>5.2036945424655874E-2</v>
      </c>
      <c r="R529" s="52">
        <f t="shared" si="243"/>
        <v>0.14915811102486798</v>
      </c>
      <c r="S529" s="52">
        <f t="shared" si="244"/>
        <v>0.11860325522870555</v>
      </c>
      <c r="T529" s="52">
        <f t="shared" si="245"/>
        <v>0.15165291060171249</v>
      </c>
      <c r="U529" s="52">
        <f t="shared" si="246"/>
        <v>0.2909129358758496</v>
      </c>
      <c r="V529" s="52">
        <f t="shared" si="247"/>
        <v>5.8569172420913622</v>
      </c>
      <c r="W529" s="52">
        <f t="shared" si="248"/>
        <v>1.5094215662346242</v>
      </c>
      <c r="X529" s="52">
        <f t="shared" si="249"/>
        <v>0.10858000157270659</v>
      </c>
      <c r="Y529" s="52">
        <f t="shared" si="250"/>
        <v>0.14561122538066509</v>
      </c>
      <c r="Z529" s="52">
        <f t="shared" si="251"/>
        <v>0.25285045457270167</v>
      </c>
      <c r="AA529" s="96"/>
      <c r="AB529" s="96"/>
      <c r="AC529" s="52">
        <f t="shared" si="229"/>
        <v>0.1196092029239688</v>
      </c>
      <c r="AD529" s="52">
        <f t="shared" si="207"/>
        <v>0.266263981069015</v>
      </c>
      <c r="AE529" s="52">
        <f t="shared" si="208"/>
        <v>0.2119523275743278</v>
      </c>
      <c r="AF529" s="52">
        <f t="shared" si="209"/>
        <v>0.38893610824979374</v>
      </c>
      <c r="AG529" s="52">
        <f t="shared" si="210"/>
        <v>0.44372787146549036</v>
      </c>
      <c r="AH529" s="52">
        <f t="shared" si="211"/>
        <v>15.869544473445576</v>
      </c>
      <c r="AI529" s="52">
        <f t="shared" si="212"/>
        <v>1.7661586404638681</v>
      </c>
      <c r="AJ529" s="52">
        <f t="shared" si="213"/>
        <v>0.13331521212525882</v>
      </c>
      <c r="AK529" s="52">
        <f t="shared" si="214"/>
        <v>0.16138146597042369</v>
      </c>
      <c r="AL529" s="52">
        <f t="shared" si="215"/>
        <v>0.79728248169806892</v>
      </c>
      <c r="AO529" s="52">
        <f t="shared" si="261"/>
        <v>2.6204441069811173E-2</v>
      </c>
      <c r="AP529" s="52">
        <f t="shared" si="261"/>
        <v>5.3271887751297486E-2</v>
      </c>
      <c r="AQ529" s="52">
        <f t="shared" si="261"/>
        <v>4.6806772605932301E-2</v>
      </c>
      <c r="AR529" s="52">
        <f t="shared" si="261"/>
        <v>0.11561161342073217</v>
      </c>
      <c r="AS529" s="52">
        <f t="shared" si="261"/>
        <v>8.0311297742125531E-2</v>
      </c>
      <c r="AT529" s="52">
        <f t="shared" si="261"/>
        <v>5.056648835646345</v>
      </c>
      <c r="AU529" s="52">
        <f t="shared" si="261"/>
        <v>0.14085079121248167</v>
      </c>
      <c r="AV529" s="52">
        <f t="shared" si="261"/>
        <v>1.2367605276276131E-2</v>
      </c>
      <c r="AW529" s="52">
        <f t="shared" si="261"/>
        <v>7.9553484086885007E-3</v>
      </c>
      <c r="AX529" s="52">
        <f t="shared" si="261"/>
        <v>0.26229549867223517</v>
      </c>
      <c r="BA529" s="52">
        <f t="shared" si="231"/>
        <v>4.1367816429501755E-2</v>
      </c>
      <c r="BB529" s="52">
        <f t="shared" si="252"/>
        <v>6.3833982292849534E-2</v>
      </c>
      <c r="BC529" s="52">
        <f t="shared" si="253"/>
        <v>4.6542299739689957E-2</v>
      </c>
      <c r="BD529" s="52">
        <f t="shared" si="254"/>
        <v>0.12167158422734908</v>
      </c>
      <c r="BE529" s="52">
        <f t="shared" si="255"/>
        <v>7.2503637847515234E-2</v>
      </c>
      <c r="BF529" s="52">
        <f t="shared" si="256"/>
        <v>4.9559783957078682</v>
      </c>
      <c r="BG529" s="52">
        <f t="shared" si="257"/>
        <v>0.11588628301676218</v>
      </c>
      <c r="BH529" s="52">
        <f t="shared" si="258"/>
        <v>1.2367605276276103E-2</v>
      </c>
      <c r="BI529" s="52">
        <f t="shared" si="259"/>
        <v>7.8148921810700933E-3</v>
      </c>
      <c r="BJ529" s="52">
        <f t="shared" si="260"/>
        <v>0.28213652845313208</v>
      </c>
    </row>
    <row r="530" spans="4:62">
      <c r="D530" s="42">
        <f t="shared" si="226"/>
        <v>15</v>
      </c>
      <c r="E530" s="52">
        <f t="shared" si="232"/>
        <v>7.8484898971759587E-2</v>
      </c>
      <c r="F530" s="52">
        <f t="shared" si="233"/>
        <v>0.20811613891341138</v>
      </c>
      <c r="G530" s="52">
        <f t="shared" si="234"/>
        <v>0.17289391264625201</v>
      </c>
      <c r="H530" s="52">
        <f t="shared" si="235"/>
        <v>0.27625253310002401</v>
      </c>
      <c r="I530" s="52">
        <f t="shared" si="236"/>
        <v>0.38208380973917822</v>
      </c>
      <c r="J530" s="52">
        <f t="shared" si="237"/>
        <v>11.542061092844769</v>
      </c>
      <c r="K530" s="52">
        <f t="shared" si="238"/>
        <v>1.7414274902241371</v>
      </c>
      <c r="L530" s="52">
        <f t="shared" si="239"/>
        <v>0.12606398034475275</v>
      </c>
      <c r="M530" s="52">
        <f t="shared" si="240"/>
        <v>0.16098105735767967</v>
      </c>
      <c r="N530" s="52">
        <f t="shared" si="241"/>
        <v>0.53999107912190203</v>
      </c>
      <c r="Q530" s="52">
        <f t="shared" si="228"/>
        <v>5.2206900485714032E-2</v>
      </c>
      <c r="R530" s="52">
        <f t="shared" si="243"/>
        <v>0.15435588753700927</v>
      </c>
      <c r="S530" s="52">
        <f t="shared" si="244"/>
        <v>0.12447253455737817</v>
      </c>
      <c r="T530" s="52">
        <f t="shared" si="245"/>
        <v>0.15755954814463688</v>
      </c>
      <c r="U530" s="52">
        <f t="shared" si="246"/>
        <v>0.29953877950634</v>
      </c>
      <c r="V530" s="52">
        <f t="shared" si="247"/>
        <v>6.2486976536997298</v>
      </c>
      <c r="W530" s="52">
        <f t="shared" si="248"/>
        <v>1.5935563995700093</v>
      </c>
      <c r="X530" s="52">
        <f t="shared" si="249"/>
        <v>0.11323068224178467</v>
      </c>
      <c r="Y530" s="52">
        <f t="shared" si="250"/>
        <v>0.15248348452945304</v>
      </c>
      <c r="Z530" s="52">
        <f t="shared" si="251"/>
        <v>0.26900114490432381</v>
      </c>
      <c r="AA530" s="96"/>
      <c r="AB530" s="96"/>
      <c r="AC530" s="52">
        <f t="shared" si="229"/>
        <v>0.11992627281749571</v>
      </c>
      <c r="AD530" s="52">
        <f t="shared" si="207"/>
        <v>0.27243848483136557</v>
      </c>
      <c r="AE530" s="52">
        <f t="shared" si="208"/>
        <v>0.2210508178688835</v>
      </c>
      <c r="AF530" s="52">
        <f t="shared" si="209"/>
        <v>0.40100548886202803</v>
      </c>
      <c r="AG530" s="52">
        <f t="shared" si="210"/>
        <v>0.45682118007740613</v>
      </c>
      <c r="AH530" s="52">
        <f t="shared" si="211"/>
        <v>16.734754092051329</v>
      </c>
      <c r="AI530" s="52">
        <f t="shared" si="212"/>
        <v>1.8643340726825457</v>
      </c>
      <c r="AJ530" s="52">
        <f t="shared" si="213"/>
        <v>0.13889727844772082</v>
      </c>
      <c r="AK530" s="52">
        <f t="shared" si="214"/>
        <v>0.1693381739582879</v>
      </c>
      <c r="AL530" s="52">
        <f t="shared" si="215"/>
        <v>0.83082204312037722</v>
      </c>
      <c r="AO530" s="52">
        <f t="shared" si="261"/>
        <v>2.6277998486045555E-2</v>
      </c>
      <c r="AP530" s="52">
        <f t="shared" si="261"/>
        <v>5.3760251376402113E-2</v>
      </c>
      <c r="AQ530" s="52">
        <f t="shared" si="261"/>
        <v>4.842137808887384E-2</v>
      </c>
      <c r="AR530" s="52">
        <f t="shared" si="261"/>
        <v>0.11869298495538713</v>
      </c>
      <c r="AS530" s="52">
        <f t="shared" si="261"/>
        <v>8.2545030232838212E-2</v>
      </c>
      <c r="AT530" s="52">
        <f t="shared" si="261"/>
        <v>5.2933634391450388</v>
      </c>
      <c r="AU530" s="52">
        <f t="shared" si="261"/>
        <v>0.14787109065412785</v>
      </c>
      <c r="AV530" s="52">
        <f t="shared" si="261"/>
        <v>1.2833298102968071E-2</v>
      </c>
      <c r="AW530" s="52">
        <f t="shared" si="261"/>
        <v>8.497572828226635E-3</v>
      </c>
      <c r="AX530" s="52">
        <f t="shared" si="261"/>
        <v>0.27098993421757822</v>
      </c>
      <c r="BA530" s="52">
        <f t="shared" si="231"/>
        <v>4.1441373845736124E-2</v>
      </c>
      <c r="BB530" s="52">
        <f t="shared" si="252"/>
        <v>6.4322345917954188E-2</v>
      </c>
      <c r="BC530" s="52">
        <f t="shared" si="253"/>
        <v>4.8156905222631496E-2</v>
      </c>
      <c r="BD530" s="52">
        <f t="shared" si="254"/>
        <v>0.12475295576200401</v>
      </c>
      <c r="BE530" s="52">
        <f t="shared" si="255"/>
        <v>7.4737370338227915E-2</v>
      </c>
      <c r="BF530" s="52">
        <f t="shared" si="256"/>
        <v>5.1926929992065602</v>
      </c>
      <c r="BG530" s="52">
        <f t="shared" si="257"/>
        <v>0.12290658245840858</v>
      </c>
      <c r="BH530" s="52">
        <f t="shared" si="258"/>
        <v>1.2833298102968071E-2</v>
      </c>
      <c r="BI530" s="52">
        <f t="shared" si="259"/>
        <v>8.3571166006082276E-3</v>
      </c>
      <c r="BJ530" s="52">
        <f t="shared" si="260"/>
        <v>0.29083096399847519</v>
      </c>
    </row>
    <row r="531" spans="4:62">
      <c r="D531" s="42">
        <f t="shared" si="226"/>
        <v>16</v>
      </c>
      <c r="E531" s="52">
        <f t="shared" si="232"/>
        <v>7.8712101388009797E-2</v>
      </c>
      <c r="F531" s="52">
        <f t="shared" si="233"/>
        <v>0.21342143083390547</v>
      </c>
      <c r="G531" s="52">
        <f t="shared" si="234"/>
        <v>0.17987653929044789</v>
      </c>
      <c r="H531" s="52">
        <f t="shared" si="235"/>
        <v>0.28463854026651375</v>
      </c>
      <c r="I531" s="52">
        <f t="shared" si="236"/>
        <v>0.39221602949901591</v>
      </c>
      <c r="J531" s="52">
        <f t="shared" si="237"/>
        <v>12.128460556318648</v>
      </c>
      <c r="K531" s="52">
        <f t="shared" si="238"/>
        <v>1.8264772036959869</v>
      </c>
      <c r="L531" s="52">
        <f t="shared" si="239"/>
        <v>0.1308376676465374</v>
      </c>
      <c r="M531" s="52">
        <f t="shared" si="240"/>
        <v>0.16789893113852689</v>
      </c>
      <c r="N531" s="52">
        <f t="shared" si="241"/>
        <v>0.56317211975706383</v>
      </c>
      <c r="Q531" s="52">
        <f t="shared" si="228"/>
        <v>5.2365472239226191E-2</v>
      </c>
      <c r="R531" s="52">
        <f t="shared" si="243"/>
        <v>0.15920552561641008</v>
      </c>
      <c r="S531" s="52">
        <f t="shared" si="244"/>
        <v>0.1299486993106112</v>
      </c>
      <c r="T531" s="52">
        <f t="shared" si="245"/>
        <v>0.16307056892101571</v>
      </c>
      <c r="U531" s="52">
        <f t="shared" si="246"/>
        <v>0.30758687846551397</v>
      </c>
      <c r="V531" s="52">
        <f t="shared" si="247"/>
        <v>6.6142372644277279</v>
      </c>
      <c r="W531" s="52">
        <f t="shared" si="248"/>
        <v>1.6720560215899705</v>
      </c>
      <c r="X531" s="52">
        <f t="shared" si="249"/>
        <v>0.11756986804848703</v>
      </c>
      <c r="Y531" s="52">
        <f t="shared" si="250"/>
        <v>0.15889545118127485</v>
      </c>
      <c r="Z531" s="52">
        <f t="shared" si="251"/>
        <v>0.28407008883792478</v>
      </c>
      <c r="AA531" s="96"/>
      <c r="AB531" s="96"/>
      <c r="AC531" s="52">
        <f t="shared" si="229"/>
        <v>0.12022210589648398</v>
      </c>
      <c r="AD531" s="52">
        <f t="shared" si="207"/>
        <v>0.27819943059295293</v>
      </c>
      <c r="AE531" s="52">
        <f t="shared" si="208"/>
        <v>0.22953990640404223</v>
      </c>
      <c r="AF531" s="52">
        <f t="shared" si="209"/>
        <v>0.41226648241862868</v>
      </c>
      <c r="AG531" s="52">
        <f t="shared" si="210"/>
        <v>0.46903752063790755</v>
      </c>
      <c r="AH531" s="52">
        <f t="shared" si="211"/>
        <v>17.542013408271089</v>
      </c>
      <c r="AI531" s="52">
        <f t="shared" si="212"/>
        <v>1.9559338776062842</v>
      </c>
      <c r="AJ531" s="52">
        <f t="shared" si="213"/>
        <v>0.14410546724458778</v>
      </c>
      <c r="AK531" s="52">
        <f t="shared" si="214"/>
        <v>0.17676195486816051</v>
      </c>
      <c r="AL531" s="52">
        <f t="shared" si="215"/>
        <v>0.86211518045709989</v>
      </c>
      <c r="AO531" s="52">
        <f t="shared" si="261"/>
        <v>2.6346629148783607E-2</v>
      </c>
      <c r="AP531" s="52">
        <f t="shared" si="261"/>
        <v>5.4215905217495391E-2</v>
      </c>
      <c r="AQ531" s="52">
        <f t="shared" si="261"/>
        <v>4.9927839979836686E-2</v>
      </c>
      <c r="AR531" s="52">
        <f t="shared" si="261"/>
        <v>0.12156797134549804</v>
      </c>
      <c r="AS531" s="52">
        <f t="shared" si="261"/>
        <v>8.4629151033501937E-2</v>
      </c>
      <c r="AT531" s="52">
        <f t="shared" si="261"/>
        <v>5.5142232918909206</v>
      </c>
      <c r="AU531" s="52">
        <f t="shared" si="261"/>
        <v>0.15442118210601641</v>
      </c>
      <c r="AV531" s="52">
        <f t="shared" si="261"/>
        <v>1.326779959805037E-2</v>
      </c>
      <c r="AW531" s="52">
        <f t="shared" si="261"/>
        <v>9.0034799572520363E-3</v>
      </c>
      <c r="AX531" s="52">
        <f t="shared" si="261"/>
        <v>0.27910203091913904</v>
      </c>
      <c r="BA531" s="52">
        <f t="shared" si="231"/>
        <v>4.1510004508474183E-2</v>
      </c>
      <c r="BB531" s="52">
        <f t="shared" si="252"/>
        <v>6.4777999759047467E-2</v>
      </c>
      <c r="BC531" s="52">
        <f t="shared" si="253"/>
        <v>4.9663367113594342E-2</v>
      </c>
      <c r="BD531" s="52">
        <f t="shared" si="254"/>
        <v>0.12762794215211493</v>
      </c>
      <c r="BE531" s="52">
        <f t="shared" si="255"/>
        <v>7.682149113889164E-2</v>
      </c>
      <c r="BF531" s="52">
        <f t="shared" si="256"/>
        <v>5.4135528519524403</v>
      </c>
      <c r="BG531" s="52">
        <f t="shared" si="257"/>
        <v>0.12945667391029736</v>
      </c>
      <c r="BH531" s="52">
        <f t="shared" si="258"/>
        <v>1.3267799598050384E-2</v>
      </c>
      <c r="BI531" s="52">
        <f t="shared" si="259"/>
        <v>8.8630237296336289E-3</v>
      </c>
      <c r="BJ531" s="52">
        <f t="shared" si="260"/>
        <v>0.29894306070003607</v>
      </c>
    </row>
    <row r="532" spans="4:62">
      <c r="D532" s="42">
        <f t="shared" si="226"/>
        <v>17</v>
      </c>
      <c r="E532" s="52">
        <f t="shared" si="232"/>
        <v>7.8924020036455156E-2</v>
      </c>
      <c r="F532" s="52">
        <f t="shared" si="233"/>
        <v>0.21836983900647089</v>
      </c>
      <c r="G532" s="52">
        <f t="shared" si="234"/>
        <v>0.18638944890408024</v>
      </c>
      <c r="H532" s="52">
        <f t="shared" si="235"/>
        <v>0.29246042585164955</v>
      </c>
      <c r="I532" s="52">
        <f t="shared" si="236"/>
        <v>0.40166666102263249</v>
      </c>
      <c r="J532" s="52">
        <f t="shared" si="237"/>
        <v>12.675413285956923</v>
      </c>
      <c r="K532" s="52">
        <f t="shared" si="238"/>
        <v>1.9058056748763728</v>
      </c>
      <c r="L532" s="52">
        <f t="shared" si="239"/>
        <v>0.135290231918481</v>
      </c>
      <c r="M532" s="52">
        <f t="shared" si="240"/>
        <v>0.17435144377438808</v>
      </c>
      <c r="N532" s="52">
        <f t="shared" si="241"/>
        <v>0.58479378594370468</v>
      </c>
      <c r="Q532" s="52">
        <f t="shared" si="228"/>
        <v>5.2513376967708032E-2</v>
      </c>
      <c r="R532" s="52">
        <f t="shared" si="243"/>
        <v>0.16372893150353729</v>
      </c>
      <c r="S532" s="52">
        <f t="shared" si="244"/>
        <v>0.13505648580479709</v>
      </c>
      <c r="T532" s="52">
        <f t="shared" si="245"/>
        <v>0.16821086669495444</v>
      </c>
      <c r="U532" s="52">
        <f t="shared" si="246"/>
        <v>0.31509358672210369</v>
      </c>
      <c r="V532" s="52">
        <f t="shared" si="247"/>
        <v>6.9551872487509945</v>
      </c>
      <c r="W532" s="52">
        <f t="shared" si="248"/>
        <v>1.7452750219707631</v>
      </c>
      <c r="X532" s="52">
        <f t="shared" si="249"/>
        <v>0.12161715947560346</v>
      </c>
      <c r="Y532" s="52">
        <f t="shared" si="250"/>
        <v>0.16487608875175883</v>
      </c>
      <c r="Z532" s="52">
        <f t="shared" si="251"/>
        <v>0.29812535411464053</v>
      </c>
      <c r="AA532" s="96"/>
      <c r="AB532" s="96"/>
      <c r="AC532" s="52">
        <f t="shared" si="229"/>
        <v>0.12049803846489285</v>
      </c>
      <c r="AD532" s="52">
        <f t="shared" si="207"/>
        <v>0.28357284105095659</v>
      </c>
      <c r="AE532" s="52">
        <f t="shared" si="208"/>
        <v>0.23745793913712107</v>
      </c>
      <c r="AF532" s="52">
        <f t="shared" si="209"/>
        <v>0.42276995581496152</v>
      </c>
      <c r="AG532" s="52">
        <f t="shared" si="210"/>
        <v>0.48043207542855099</v>
      </c>
      <c r="AH532" s="52">
        <f t="shared" si="211"/>
        <v>18.294968883224371</v>
      </c>
      <c r="AI532" s="52">
        <f t="shared" si="212"/>
        <v>2.0413718195862636</v>
      </c>
      <c r="AJ532" s="52">
        <f t="shared" si="213"/>
        <v>0.14896330436135855</v>
      </c>
      <c r="AK532" s="52">
        <f t="shared" si="214"/>
        <v>0.18368634256939895</v>
      </c>
      <c r="AL532" s="52">
        <f t="shared" si="215"/>
        <v>0.89130324755366586</v>
      </c>
      <c r="AO532" s="52">
        <f t="shared" si="261"/>
        <v>2.6410643068747124E-2</v>
      </c>
      <c r="AP532" s="52">
        <f t="shared" si="261"/>
        <v>5.46409075029336E-2</v>
      </c>
      <c r="AQ532" s="52">
        <f t="shared" si="261"/>
        <v>5.1332963099283146E-2</v>
      </c>
      <c r="AR532" s="52">
        <f t="shared" si="261"/>
        <v>0.12424955915669511</v>
      </c>
      <c r="AS532" s="52">
        <f t="shared" si="261"/>
        <v>8.6573074300528796E-2</v>
      </c>
      <c r="AT532" s="52">
        <f t="shared" si="261"/>
        <v>5.7202260372059284</v>
      </c>
      <c r="AU532" s="52">
        <f t="shared" si="261"/>
        <v>0.16053065290560964</v>
      </c>
      <c r="AV532" s="52">
        <f t="shared" si="261"/>
        <v>1.3673072442877535E-2</v>
      </c>
      <c r="AW532" s="52">
        <f t="shared" si="261"/>
        <v>9.4753550226292504E-3</v>
      </c>
      <c r="AX532" s="52">
        <f t="shared" si="261"/>
        <v>0.28666843182906415</v>
      </c>
      <c r="BA532" s="52">
        <f t="shared" si="231"/>
        <v>4.1574018428437692E-2</v>
      </c>
      <c r="BB532" s="52">
        <f t="shared" si="252"/>
        <v>6.5203002044485703E-2</v>
      </c>
      <c r="BC532" s="52">
        <f t="shared" si="253"/>
        <v>5.1068490233040831E-2</v>
      </c>
      <c r="BD532" s="52">
        <f t="shared" si="254"/>
        <v>0.13030952996331197</v>
      </c>
      <c r="BE532" s="52">
        <f t="shared" si="255"/>
        <v>7.8765414405918499E-2</v>
      </c>
      <c r="BF532" s="52">
        <f t="shared" si="256"/>
        <v>5.619555597267448</v>
      </c>
      <c r="BG532" s="52">
        <f t="shared" si="257"/>
        <v>0.13556614470989081</v>
      </c>
      <c r="BH532" s="52">
        <f t="shared" si="258"/>
        <v>1.3673072442877549E-2</v>
      </c>
      <c r="BI532" s="52">
        <f t="shared" si="259"/>
        <v>9.3348987950108708E-3</v>
      </c>
      <c r="BJ532" s="52">
        <f t="shared" si="260"/>
        <v>0.30650946160996118</v>
      </c>
    </row>
    <row r="533" spans="4:62">
      <c r="D533" s="42">
        <f t="shared" si="226"/>
        <v>18</v>
      </c>
      <c r="E533" s="52">
        <f t="shared" si="232"/>
        <v>7.9121607009045802E-2</v>
      </c>
      <c r="F533" s="52">
        <f t="shared" si="233"/>
        <v>0.222983595262151</v>
      </c>
      <c r="G533" s="52">
        <f t="shared" si="234"/>
        <v>0.19246190219101209</v>
      </c>
      <c r="H533" s="52">
        <f t="shared" si="235"/>
        <v>0.29975333142676197</v>
      </c>
      <c r="I533" s="52">
        <f t="shared" si="236"/>
        <v>0.41047816338695914</v>
      </c>
      <c r="J533" s="52">
        <f t="shared" si="237"/>
        <v>13.185376589291623</v>
      </c>
      <c r="K533" s="52">
        <f t="shared" si="238"/>
        <v>1.9797693046737699</v>
      </c>
      <c r="L533" s="52">
        <f t="shared" si="239"/>
        <v>0.13944167730194604</v>
      </c>
      <c r="M533" s="52">
        <f t="shared" si="240"/>
        <v>0.18036758462218833</v>
      </c>
      <c r="N533" s="52">
        <f t="shared" si="241"/>
        <v>0.6049532178555479</v>
      </c>
      <c r="Q533" s="52">
        <f t="shared" si="228"/>
        <v>5.2651279166249586E-2</v>
      </c>
      <c r="R533" s="52">
        <f t="shared" si="243"/>
        <v>0.1679464276115622</v>
      </c>
      <c r="S533" s="52">
        <f t="shared" si="244"/>
        <v>0.13981884191375382</v>
      </c>
      <c r="T533" s="52">
        <f t="shared" si="245"/>
        <v>0.17300353540447058</v>
      </c>
      <c r="U533" s="52">
        <f t="shared" si="246"/>
        <v>0.3220926298427626</v>
      </c>
      <c r="V533" s="52">
        <f t="shared" si="247"/>
        <v>7.2730794007700492</v>
      </c>
      <c r="W533" s="52">
        <f t="shared" si="248"/>
        <v>1.8135423534561508</v>
      </c>
      <c r="X533" s="52">
        <f t="shared" si="249"/>
        <v>0.12539073988555133</v>
      </c>
      <c r="Y533" s="52">
        <f t="shared" si="250"/>
        <v>0.17045226659350518</v>
      </c>
      <c r="Z533" s="52">
        <f t="shared" si="251"/>
        <v>0.31123008715893813</v>
      </c>
      <c r="AA533" s="96"/>
      <c r="AB533" s="96"/>
      <c r="AC533" s="52">
        <f t="shared" si="229"/>
        <v>0.12075531021153259</v>
      </c>
      <c r="AD533" s="52">
        <f t="shared" si="207"/>
        <v>0.28858285745429185</v>
      </c>
      <c r="AE533" s="52">
        <f t="shared" si="208"/>
        <v>0.24484048960202803</v>
      </c>
      <c r="AF533" s="52">
        <f t="shared" si="209"/>
        <v>0.43256309825567019</v>
      </c>
      <c r="AG533" s="52">
        <f t="shared" si="210"/>
        <v>0.49105603703654538</v>
      </c>
      <c r="AH533" s="52">
        <f t="shared" si="211"/>
        <v>18.997003337874716</v>
      </c>
      <c r="AI533" s="52">
        <f t="shared" si="212"/>
        <v>2.1210317476956702</v>
      </c>
      <c r="AJ533" s="52">
        <f t="shared" si="213"/>
        <v>0.15349261471834075</v>
      </c>
      <c r="AK533" s="52">
        <f t="shared" si="214"/>
        <v>0.19014244642325312</v>
      </c>
      <c r="AL533" s="52">
        <f t="shared" si="215"/>
        <v>0.91851737833305458</v>
      </c>
      <c r="AO533" s="52">
        <f t="shared" si="261"/>
        <v>2.6470327842796217E-2</v>
      </c>
      <c r="AP533" s="52">
        <f t="shared" si="261"/>
        <v>5.5037167650588803E-2</v>
      </c>
      <c r="AQ533" s="52">
        <f t="shared" si="261"/>
        <v>5.2643060277258263E-2</v>
      </c>
      <c r="AR533" s="52">
        <f t="shared" si="261"/>
        <v>0.12674979602229139</v>
      </c>
      <c r="AS533" s="52">
        <f t="shared" si="261"/>
        <v>8.8385533544196537E-2</v>
      </c>
      <c r="AT533" s="52">
        <f t="shared" si="261"/>
        <v>5.912297188521574</v>
      </c>
      <c r="AU533" s="52">
        <f t="shared" si="261"/>
        <v>0.1662269512176191</v>
      </c>
      <c r="AV533" s="52">
        <f t="shared" si="261"/>
        <v>1.405093741639471E-2</v>
      </c>
      <c r="AW533" s="52">
        <f t="shared" si="261"/>
        <v>9.9153180286831455E-3</v>
      </c>
      <c r="AX533" s="52">
        <f t="shared" si="261"/>
        <v>0.29372313069660977</v>
      </c>
      <c r="BA533" s="52">
        <f t="shared" si="231"/>
        <v>4.1633703202486785E-2</v>
      </c>
      <c r="BB533" s="52">
        <f t="shared" si="252"/>
        <v>6.559926219214085E-2</v>
      </c>
      <c r="BC533" s="52">
        <f t="shared" si="253"/>
        <v>5.2378587411015948E-2</v>
      </c>
      <c r="BD533" s="52">
        <f t="shared" si="254"/>
        <v>0.13280976682890822</v>
      </c>
      <c r="BE533" s="52">
        <f t="shared" si="255"/>
        <v>8.057787364958624E-2</v>
      </c>
      <c r="BF533" s="52">
        <f t="shared" si="256"/>
        <v>5.8116267485830928</v>
      </c>
      <c r="BG533" s="52">
        <f t="shared" si="257"/>
        <v>0.14126244302190027</v>
      </c>
      <c r="BH533" s="52">
        <f t="shared" si="258"/>
        <v>1.405093741639471E-2</v>
      </c>
      <c r="BI533" s="52">
        <f t="shared" si="259"/>
        <v>9.7748618010647936E-3</v>
      </c>
      <c r="BJ533" s="52">
        <f t="shared" si="260"/>
        <v>0.31356416047750668</v>
      </c>
    </row>
    <row r="534" spans="4:62">
      <c r="D534" s="42">
        <f t="shared" si="226"/>
        <v>19</v>
      </c>
      <c r="E534" s="52">
        <f t="shared" si="232"/>
        <v>7.9305897956651009E-2</v>
      </c>
      <c r="F534" s="52">
        <f t="shared" si="233"/>
        <v>0.22728688257522864</v>
      </c>
      <c r="G534" s="52">
        <f t="shared" si="234"/>
        <v>0.19812572787680535</v>
      </c>
      <c r="H534" s="52">
        <f t="shared" si="235"/>
        <v>0.30655548271037547</v>
      </c>
      <c r="I534" s="52">
        <f t="shared" si="236"/>
        <v>0.41869672202600255</v>
      </c>
      <c r="J534" s="52">
        <f t="shared" si="237"/>
        <v>13.661023435757267</v>
      </c>
      <c r="K534" s="52">
        <f t="shared" si="238"/>
        <v>2.0487557729867545</v>
      </c>
      <c r="L534" s="52">
        <f t="shared" si="239"/>
        <v>0.1433137635716977</v>
      </c>
      <c r="M534" s="52">
        <f t="shared" si="240"/>
        <v>0.18597888724619543</v>
      </c>
      <c r="N534" s="52">
        <f t="shared" si="241"/>
        <v>0.62375608102767255</v>
      </c>
      <c r="Q534" s="52">
        <f t="shared" si="228"/>
        <v>5.2779901648353791E-2</v>
      </c>
      <c r="R534" s="52">
        <f t="shared" si="243"/>
        <v>0.17188011991970573</v>
      </c>
      <c r="S534" s="52">
        <f t="shared" si="244"/>
        <v>0.14426072949695695</v>
      </c>
      <c r="T534" s="52">
        <f t="shared" si="245"/>
        <v>0.17747369579234412</v>
      </c>
      <c r="U534" s="52">
        <f t="shared" si="246"/>
        <v>0.32862069326781562</v>
      </c>
      <c r="V534" s="52">
        <f t="shared" si="247"/>
        <v>7.5695799501925274</v>
      </c>
      <c r="W534" s="52">
        <f t="shared" si="248"/>
        <v>1.8772158388330737</v>
      </c>
      <c r="X534" s="52">
        <f t="shared" si="249"/>
        <v>0.12891038847622299</v>
      </c>
      <c r="Y534" s="52">
        <f t="shared" si="250"/>
        <v>0.17565321220746338</v>
      </c>
      <c r="Z534" s="52">
        <f t="shared" si="251"/>
        <v>0.32345297634632592</v>
      </c>
      <c r="AA534" s="96"/>
      <c r="AB534" s="96"/>
      <c r="AC534" s="52">
        <f t="shared" si="229"/>
        <v>0.1209952696246388</v>
      </c>
      <c r="AD534" s="52">
        <f t="shared" si="207"/>
        <v>0.29325573977230357</v>
      </c>
      <c r="AE534" s="52">
        <f t="shared" si="208"/>
        <v>0.25172625339041144</v>
      </c>
      <c r="AF534" s="52">
        <f t="shared" si="209"/>
        <v>0.44169724043502367</v>
      </c>
      <c r="AG534" s="52">
        <f t="shared" si="210"/>
        <v>0.50096509088957919</v>
      </c>
      <c r="AH534" s="52">
        <f t="shared" si="211"/>
        <v>19.651796481383524</v>
      </c>
      <c r="AI534" s="52">
        <f t="shared" si="212"/>
        <v>2.1953311989447162</v>
      </c>
      <c r="AJ534" s="52">
        <f t="shared" si="213"/>
        <v>0.15771713866717246</v>
      </c>
      <c r="AK534" s="52">
        <f t="shared" si="214"/>
        <v>0.19616410605730913</v>
      </c>
      <c r="AL534" s="52">
        <f t="shared" si="215"/>
        <v>0.94390021548991609</v>
      </c>
      <c r="AO534" s="52">
        <f t="shared" si="261"/>
        <v>2.6525996308297217E-2</v>
      </c>
      <c r="AP534" s="52">
        <f t="shared" si="261"/>
        <v>5.5406762655522912E-2</v>
      </c>
      <c r="AQ534" s="52">
        <f t="shared" si="261"/>
        <v>5.38649983798484E-2</v>
      </c>
      <c r="AR534" s="52">
        <f t="shared" si="261"/>
        <v>0.12908178691803135</v>
      </c>
      <c r="AS534" s="52">
        <f t="shared" si="261"/>
        <v>9.0076028758186932E-2</v>
      </c>
      <c r="AT534" s="52">
        <f t="shared" si="261"/>
        <v>6.0914434855647395</v>
      </c>
      <c r="AU534" s="52">
        <f t="shared" si="261"/>
        <v>0.17153993415368074</v>
      </c>
      <c r="AV534" s="52">
        <f t="shared" si="261"/>
        <v>1.4403375095474708E-2</v>
      </c>
      <c r="AW534" s="52">
        <f t="shared" si="261"/>
        <v>1.0325675038732052E-2</v>
      </c>
      <c r="AX534" s="52">
        <f t="shared" si="261"/>
        <v>0.30030310468134663</v>
      </c>
      <c r="BA534" s="52">
        <f t="shared" si="231"/>
        <v>4.1689371667987793E-2</v>
      </c>
      <c r="BB534" s="52">
        <f t="shared" si="252"/>
        <v>6.5968857197074932E-2</v>
      </c>
      <c r="BC534" s="52">
        <f t="shared" si="253"/>
        <v>5.3600525513606084E-2</v>
      </c>
      <c r="BD534" s="52">
        <f t="shared" si="254"/>
        <v>0.1351417577246482</v>
      </c>
      <c r="BE534" s="52">
        <f t="shared" si="255"/>
        <v>8.2268368863576635E-2</v>
      </c>
      <c r="BF534" s="52">
        <f t="shared" si="256"/>
        <v>5.9907730456262573</v>
      </c>
      <c r="BG534" s="52">
        <f t="shared" si="257"/>
        <v>0.14657542595796169</v>
      </c>
      <c r="BH534" s="52">
        <f t="shared" si="258"/>
        <v>1.4403375095474763E-2</v>
      </c>
      <c r="BI534" s="52">
        <f t="shared" si="259"/>
        <v>1.01852188111137E-2</v>
      </c>
      <c r="BJ534" s="52">
        <f t="shared" si="260"/>
        <v>0.32014413446224355</v>
      </c>
    </row>
    <row r="535" spans="4:62">
      <c r="D535" s="42">
        <f t="shared" si="226"/>
        <v>20</v>
      </c>
      <c r="E535" s="52">
        <f t="shared" si="232"/>
        <v>7.9477729828458743E-2</v>
      </c>
      <c r="F535" s="52">
        <f t="shared" si="233"/>
        <v>0.23129924413471567</v>
      </c>
      <c r="G535" s="52">
        <f t="shared" si="234"/>
        <v>0.2034066479753194</v>
      </c>
      <c r="H535" s="52">
        <f t="shared" si="235"/>
        <v>0.31289777137170749</v>
      </c>
      <c r="I535" s="52">
        <f t="shared" si="236"/>
        <v>0.42635966116034174</v>
      </c>
      <c r="J535" s="52">
        <f t="shared" si="237"/>
        <v>14.104513954470757</v>
      </c>
      <c r="K535" s="52">
        <f t="shared" si="238"/>
        <v>2.1130783788101217</v>
      </c>
      <c r="L535" s="52">
        <f t="shared" si="239"/>
        <v>0.14692407563628024</v>
      </c>
      <c r="M535" s="52">
        <f t="shared" si="240"/>
        <v>0.19121083512910655</v>
      </c>
      <c r="N535" s="52">
        <f t="shared" si="241"/>
        <v>0.64128776783158514</v>
      </c>
      <c r="Q535" s="52">
        <f t="shared" si="228"/>
        <v>5.2899828547334569E-2</v>
      </c>
      <c r="R535" s="52">
        <f t="shared" si="243"/>
        <v>0.17554787311761083</v>
      </c>
      <c r="S535" s="52">
        <f t="shared" si="244"/>
        <v>0.14840232119041533</v>
      </c>
      <c r="T535" s="52">
        <f t="shared" si="245"/>
        <v>0.18164164889427586</v>
      </c>
      <c r="U535" s="52">
        <f t="shared" si="246"/>
        <v>0.33470742390859248</v>
      </c>
      <c r="V535" s="52">
        <f t="shared" si="247"/>
        <v>7.846035441150371</v>
      </c>
      <c r="W535" s="52">
        <f t="shared" si="248"/>
        <v>1.9365846484192992</v>
      </c>
      <c r="X535" s="52">
        <f t="shared" si="249"/>
        <v>0.13219208957603029</v>
      </c>
      <c r="Y535" s="52">
        <f t="shared" si="250"/>
        <v>0.18050254545811825</v>
      </c>
      <c r="Z535" s="52">
        <f t="shared" si="251"/>
        <v>0.33484953138746959</v>
      </c>
      <c r="AA535" s="96"/>
      <c r="AB535" s="96"/>
      <c r="AC535" s="52">
        <f t="shared" si="229"/>
        <v>0.12121900646927349</v>
      </c>
      <c r="AD535" s="52">
        <f t="shared" si="207"/>
        <v>0.29761270969337256</v>
      </c>
      <c r="AE535" s="52">
        <f t="shared" si="208"/>
        <v>0.2581465018939812</v>
      </c>
      <c r="AF535" s="52">
        <f t="shared" si="209"/>
        <v>0.45021386465575602</v>
      </c>
      <c r="AG535" s="52">
        <f t="shared" si="210"/>
        <v>0.51020423851748076</v>
      </c>
      <c r="AH535" s="52">
        <f t="shared" si="211"/>
        <v>20.262322027852662</v>
      </c>
      <c r="AI535" s="52">
        <f t="shared" si="212"/>
        <v>2.2646076010052254</v>
      </c>
      <c r="AJ535" s="52">
        <f t="shared" si="213"/>
        <v>0.16165606169653027</v>
      </c>
      <c r="AK535" s="52">
        <f t="shared" si="214"/>
        <v>0.20177866857247653</v>
      </c>
      <c r="AL535" s="52">
        <f t="shared" si="215"/>
        <v>0.9675670340565975</v>
      </c>
      <c r="AO535" s="52">
        <f t="shared" si="261"/>
        <v>2.6577901281124174E-2</v>
      </c>
      <c r="AP535" s="52">
        <f t="shared" si="261"/>
        <v>5.5751371017104839E-2</v>
      </c>
      <c r="AQ535" s="52">
        <f t="shared" si="261"/>
        <v>5.5004326784904078E-2</v>
      </c>
      <c r="AR535" s="52">
        <f t="shared" si="261"/>
        <v>0.13125612247743162</v>
      </c>
      <c r="AS535" s="52">
        <f t="shared" si="261"/>
        <v>9.1652237251749258E-2</v>
      </c>
      <c r="AT535" s="52">
        <f t="shared" si="261"/>
        <v>6.2584785133203864</v>
      </c>
      <c r="AU535" s="52">
        <f t="shared" si="261"/>
        <v>0.1764937303908225</v>
      </c>
      <c r="AV535" s="52">
        <f t="shared" si="261"/>
        <v>1.4731986060249946E-2</v>
      </c>
      <c r="AW535" s="52">
        <f t="shared" si="261"/>
        <v>1.0708289670988302E-2</v>
      </c>
      <c r="AX535" s="52">
        <f t="shared" si="261"/>
        <v>0.30643823644411555</v>
      </c>
      <c r="BA535" s="52">
        <f t="shared" si="231"/>
        <v>4.1741276640814742E-2</v>
      </c>
      <c r="BB535" s="52">
        <f t="shared" si="252"/>
        <v>6.6313465558656887E-2</v>
      </c>
      <c r="BC535" s="52">
        <f t="shared" si="253"/>
        <v>5.4739853918661791E-2</v>
      </c>
      <c r="BD535" s="52">
        <f t="shared" si="254"/>
        <v>0.13731609328404853</v>
      </c>
      <c r="BE535" s="52">
        <f t="shared" si="255"/>
        <v>8.3844577357139016E-2</v>
      </c>
      <c r="BF535" s="52">
        <f t="shared" si="256"/>
        <v>6.1578080733819043</v>
      </c>
      <c r="BG535" s="52">
        <f t="shared" si="257"/>
        <v>0.15152922219510367</v>
      </c>
      <c r="BH535" s="52">
        <f t="shared" si="258"/>
        <v>1.473198606025003E-2</v>
      </c>
      <c r="BI535" s="52">
        <f t="shared" si="259"/>
        <v>1.0567833443369978E-2</v>
      </c>
      <c r="BJ535" s="52">
        <f t="shared" si="260"/>
        <v>0.32627926622501235</v>
      </c>
    </row>
    <row r="536" spans="4:62">
      <c r="D536" s="42">
        <f t="shared" si="226"/>
        <v>25</v>
      </c>
      <c r="E536" s="52">
        <f t="shared" si="232"/>
        <v>8.0184770018720791E-2</v>
      </c>
      <c r="F536" s="52">
        <f t="shared" si="233"/>
        <v>0.24780899200962803</v>
      </c>
      <c r="G536" s="52">
        <f t="shared" si="234"/>
        <v>0.2251361601544688</v>
      </c>
      <c r="H536" s="52">
        <f t="shared" si="235"/>
        <v>0.33899451893448046</v>
      </c>
      <c r="I536" s="52">
        <f t="shared" si="236"/>
        <v>0.45789051679562331</v>
      </c>
      <c r="J536" s="52">
        <f t="shared" si="237"/>
        <v>15.929353650574791</v>
      </c>
      <c r="K536" s="52">
        <f t="shared" si="238"/>
        <v>2.377747947854874</v>
      </c>
      <c r="L536" s="52">
        <f t="shared" si="239"/>
        <v>0.1617795020609199</v>
      </c>
      <c r="M536" s="52">
        <f t="shared" si="240"/>
        <v>0.21273884031032139</v>
      </c>
      <c r="N536" s="52">
        <f t="shared" si="241"/>
        <v>0.7134257655327515</v>
      </c>
      <c r="Q536" s="52">
        <f t="shared" si="228"/>
        <v>5.3393294262285201E-2</v>
      </c>
      <c r="R536" s="52">
        <f t="shared" si="243"/>
        <v>0.19063965377273162</v>
      </c>
      <c r="S536" s="52">
        <f t="shared" si="244"/>
        <v>0.16544381499551761</v>
      </c>
      <c r="T536" s="52">
        <f t="shared" si="245"/>
        <v>0.19879161253717084</v>
      </c>
      <c r="U536" s="52">
        <f t="shared" si="246"/>
        <v>0.35975262154890103</v>
      </c>
      <c r="V536" s="52">
        <f t="shared" si="247"/>
        <v>8.9835726213571867</v>
      </c>
      <c r="W536" s="52">
        <f t="shared" si="248"/>
        <v>2.1808707286666564</v>
      </c>
      <c r="X536" s="52">
        <f t="shared" si="249"/>
        <v>0.1456953736034966</v>
      </c>
      <c r="Y536" s="52">
        <f t="shared" si="250"/>
        <v>0.20045619822414079</v>
      </c>
      <c r="Z536" s="52">
        <f t="shared" si="251"/>
        <v>0.38174317434119642</v>
      </c>
      <c r="AA536" s="96"/>
      <c r="AB536" s="96"/>
      <c r="AC536" s="52">
        <f t="shared" si="229"/>
        <v>0.12213962113484696</v>
      </c>
      <c r="AD536" s="52">
        <f t="shared" si="207"/>
        <v>0.31554042478807648</v>
      </c>
      <c r="AE536" s="52">
        <f t="shared" si="208"/>
        <v>0.28456403244717776</v>
      </c>
      <c r="AF536" s="52">
        <f t="shared" si="209"/>
        <v>0.48525739613840707</v>
      </c>
      <c r="AG536" s="52">
        <f t="shared" si="210"/>
        <v>0.54822075214773547</v>
      </c>
      <c r="AH536" s="52">
        <f t="shared" si="211"/>
        <v>22.774464239853909</v>
      </c>
      <c r="AI536" s="52">
        <f t="shared" si="212"/>
        <v>2.5496606588473725</v>
      </c>
      <c r="AJ536" s="52">
        <f t="shared" si="213"/>
        <v>0.17786363051834328</v>
      </c>
      <c r="AK536" s="52">
        <f t="shared" si="214"/>
        <v>0.22488102616888372</v>
      </c>
      <c r="AL536" s="52">
        <f t="shared" si="215"/>
        <v>1.0649493865052035</v>
      </c>
      <c r="AO536" s="52">
        <f t="shared" si="261"/>
        <v>2.679147575643559E-2</v>
      </c>
      <c r="AP536" s="52">
        <f t="shared" si="261"/>
        <v>5.7169338236896405E-2</v>
      </c>
      <c r="AQ536" s="52">
        <f t="shared" si="261"/>
        <v>5.9692345158951193E-2</v>
      </c>
      <c r="AR536" s="52">
        <f t="shared" si="261"/>
        <v>0.14020290639730962</v>
      </c>
      <c r="AS536" s="52">
        <f t="shared" si="261"/>
        <v>9.8137895246722284E-2</v>
      </c>
      <c r="AT536" s="52">
        <f t="shared" si="261"/>
        <v>6.9457810292176045</v>
      </c>
      <c r="AU536" s="52">
        <f t="shared" si="261"/>
        <v>0.19687721918821754</v>
      </c>
      <c r="AV536" s="52">
        <f t="shared" si="261"/>
        <v>1.6084128457423297E-2</v>
      </c>
      <c r="AW536" s="52">
        <f t="shared" si="261"/>
        <v>1.2282642086180601E-2</v>
      </c>
      <c r="AX536" s="52">
        <f t="shared" si="261"/>
        <v>0.33168259119155508</v>
      </c>
      <c r="BA536" s="52">
        <f t="shared" si="231"/>
        <v>4.1954851116126166E-2</v>
      </c>
      <c r="BB536" s="52">
        <f t="shared" si="252"/>
        <v>6.7731432778448453E-2</v>
      </c>
      <c r="BC536" s="52">
        <f t="shared" si="253"/>
        <v>5.9427872292708961E-2</v>
      </c>
      <c r="BD536" s="52">
        <f t="shared" si="254"/>
        <v>0.14626287720392661</v>
      </c>
      <c r="BE536" s="52">
        <f t="shared" si="255"/>
        <v>9.0330235352112154E-2</v>
      </c>
      <c r="BF536" s="52">
        <f t="shared" si="256"/>
        <v>6.845110589279118</v>
      </c>
      <c r="BG536" s="52">
        <f t="shared" si="257"/>
        <v>0.1719127109924985</v>
      </c>
      <c r="BH536" s="52">
        <f t="shared" si="258"/>
        <v>1.608412845742338E-2</v>
      </c>
      <c r="BI536" s="52">
        <f t="shared" si="259"/>
        <v>1.2142185858562332E-2</v>
      </c>
      <c r="BJ536" s="52">
        <f t="shared" si="260"/>
        <v>0.35152362097245204</v>
      </c>
    </row>
    <row r="537" spans="4:62">
      <c r="D537" s="42">
        <f t="shared" si="226"/>
        <v>30</v>
      </c>
      <c r="E537" s="52">
        <f t="shared" si="232"/>
        <v>8.0683996709458111E-2</v>
      </c>
      <c r="F537" s="52">
        <f t="shared" si="233"/>
        <v>0.2594661890261728</v>
      </c>
      <c r="G537" s="52">
        <f t="shared" si="234"/>
        <v>0.24047892652891284</v>
      </c>
      <c r="H537" s="52">
        <f t="shared" si="235"/>
        <v>0.35742090134414489</v>
      </c>
      <c r="I537" s="52">
        <f t="shared" si="236"/>
        <v>0.4801538123362683</v>
      </c>
      <c r="J537" s="52">
        <f t="shared" si="237"/>
        <v>17.217835826212458</v>
      </c>
      <c r="K537" s="52">
        <f t="shared" si="238"/>
        <v>2.5646257447791387</v>
      </c>
      <c r="L537" s="52">
        <f t="shared" si="239"/>
        <v>0.17226861636532168</v>
      </c>
      <c r="M537" s="52">
        <f t="shared" si="240"/>
        <v>0.2279393266940028</v>
      </c>
      <c r="N537" s="52">
        <f t="shared" si="241"/>
        <v>0.7643609377687488</v>
      </c>
      <c r="Q537" s="52">
        <f t="shared" si="228"/>
        <v>5.374172036204599E-2</v>
      </c>
      <c r="R537" s="52">
        <f t="shared" si="243"/>
        <v>0.20129565298968857</v>
      </c>
      <c r="S537" s="52">
        <f t="shared" si="244"/>
        <v>0.17747646699283706</v>
      </c>
      <c r="T537" s="52">
        <f t="shared" si="245"/>
        <v>0.21090085287969595</v>
      </c>
      <c r="U537" s="52">
        <f t="shared" si="246"/>
        <v>0.37743652595637095</v>
      </c>
      <c r="V537" s="52">
        <f t="shared" si="247"/>
        <v>9.7867644764833255</v>
      </c>
      <c r="W537" s="52">
        <f t="shared" si="248"/>
        <v>2.353356158936017</v>
      </c>
      <c r="X537" s="52">
        <f t="shared" si="249"/>
        <v>0.15522976767608765</v>
      </c>
      <c r="Y537" s="52">
        <f t="shared" si="250"/>
        <v>0.21454506640405438</v>
      </c>
      <c r="Z537" s="52">
        <f t="shared" si="251"/>
        <v>0.41485382138903959</v>
      </c>
      <c r="AA537" s="96"/>
      <c r="AB537" s="96"/>
      <c r="AC537" s="52">
        <f t="shared" si="229"/>
        <v>0.12278964841656081</v>
      </c>
      <c r="AD537" s="52">
        <f t="shared" si="207"/>
        <v>0.3281988196042091</v>
      </c>
      <c r="AE537" s="52">
        <f t="shared" si="208"/>
        <v>0.30321691319874639</v>
      </c>
      <c r="AF537" s="52">
        <f t="shared" si="209"/>
        <v>0.51000092061521085</v>
      </c>
      <c r="AG537" s="52">
        <f t="shared" si="210"/>
        <v>0.57506343882155553</v>
      </c>
      <c r="AH537" s="52">
        <f t="shared" si="211"/>
        <v>24.548236736003105</v>
      </c>
      <c r="AI537" s="52">
        <f t="shared" si="212"/>
        <v>2.7509308224265414</v>
      </c>
      <c r="AJ537" s="52">
        <f t="shared" si="213"/>
        <v>0.18930746505455578</v>
      </c>
      <c r="AK537" s="52">
        <f t="shared" si="214"/>
        <v>0.241193130756333</v>
      </c>
      <c r="AL537" s="52">
        <f t="shared" si="215"/>
        <v>1.1337090839293551</v>
      </c>
      <c r="AO537" s="52">
        <f t="shared" si="261"/>
        <v>2.6942276347412121E-2</v>
      </c>
      <c r="AP537" s="52">
        <f t="shared" si="261"/>
        <v>5.8170536036484227E-2</v>
      </c>
      <c r="AQ537" s="52">
        <f t="shared" si="261"/>
        <v>6.3002459536075778E-2</v>
      </c>
      <c r="AR537" s="52">
        <f t="shared" si="261"/>
        <v>0.14652004846444894</v>
      </c>
      <c r="AS537" s="52">
        <f t="shared" si="261"/>
        <v>0.10271728637989735</v>
      </c>
      <c r="AT537" s="52">
        <f t="shared" si="261"/>
        <v>7.4310713497291321</v>
      </c>
      <c r="AU537" s="52">
        <f t="shared" si="261"/>
        <v>0.21126958584312172</v>
      </c>
      <c r="AV537" s="52">
        <f t="shared" si="261"/>
        <v>1.7038848689234026E-2</v>
      </c>
      <c r="AW537" s="52">
        <f t="shared" si="261"/>
        <v>1.3394260289948418E-2</v>
      </c>
      <c r="AX537" s="52">
        <f t="shared" si="261"/>
        <v>0.34950711637970922</v>
      </c>
      <c r="BA537" s="52">
        <f t="shared" si="231"/>
        <v>4.2105651707102704E-2</v>
      </c>
      <c r="BB537" s="52">
        <f t="shared" si="252"/>
        <v>6.8732630578036302E-2</v>
      </c>
      <c r="BC537" s="52">
        <f t="shared" si="253"/>
        <v>6.2737986669833545E-2</v>
      </c>
      <c r="BD537" s="52">
        <f t="shared" si="254"/>
        <v>0.15258001927106596</v>
      </c>
      <c r="BE537" s="52">
        <f t="shared" si="255"/>
        <v>9.4909626485287224E-2</v>
      </c>
      <c r="BF537" s="52">
        <f t="shared" si="256"/>
        <v>7.3304009097906473</v>
      </c>
      <c r="BG537" s="52">
        <f t="shared" si="257"/>
        <v>0.18630507764740267</v>
      </c>
      <c r="BH537" s="52">
        <f t="shared" si="258"/>
        <v>1.703884868923411E-2</v>
      </c>
      <c r="BI537" s="52">
        <f t="shared" si="259"/>
        <v>1.3253804062330204E-2</v>
      </c>
      <c r="BJ537" s="52">
        <f t="shared" si="260"/>
        <v>0.36934814616060629</v>
      </c>
    </row>
    <row r="538" spans="4:62">
      <c r="D538" s="42">
        <f t="shared" si="226"/>
        <v>40</v>
      </c>
      <c r="E538" s="52">
        <f t="shared" si="232"/>
        <v>8.1302970810331068E-2</v>
      </c>
      <c r="F538" s="52">
        <f t="shared" si="233"/>
        <v>0.27391954894440529</v>
      </c>
      <c r="G538" s="52">
        <f t="shared" si="234"/>
        <v>0.25950189785181865</v>
      </c>
      <c r="H538" s="52">
        <f t="shared" si="235"/>
        <v>0.38026714273303813</v>
      </c>
      <c r="I538" s="52">
        <f t="shared" si="236"/>
        <v>0.50775731109829736</v>
      </c>
      <c r="J538" s="52">
        <f t="shared" si="237"/>
        <v>18.815380811193616</v>
      </c>
      <c r="K538" s="52">
        <f t="shared" si="238"/>
        <v>2.7963291341822067</v>
      </c>
      <c r="L538" s="52">
        <f t="shared" si="239"/>
        <v>0.1852737104758384</v>
      </c>
      <c r="M538" s="52">
        <f t="shared" si="240"/>
        <v>0.24678588992217224</v>
      </c>
      <c r="N538" s="52">
        <f t="shared" si="241"/>
        <v>0.82751371590050571</v>
      </c>
      <c r="Q538" s="52">
        <f t="shared" si="228"/>
        <v>5.4173721967371975E-2</v>
      </c>
      <c r="R538" s="52">
        <f t="shared" si="243"/>
        <v>0.21450766199601251</v>
      </c>
      <c r="S538" s="52">
        <f t="shared" si="244"/>
        <v>0.19239534070160835</v>
      </c>
      <c r="T538" s="52">
        <f t="shared" si="245"/>
        <v>0.22591468585845539</v>
      </c>
      <c r="U538" s="52">
        <f t="shared" si="246"/>
        <v>0.39936219426222741</v>
      </c>
      <c r="V538" s="52">
        <f t="shared" si="247"/>
        <v>10.78261458942684</v>
      </c>
      <c r="W538" s="52">
        <f t="shared" si="248"/>
        <v>2.5672149451258712</v>
      </c>
      <c r="X538" s="52">
        <f t="shared" si="249"/>
        <v>0.16705113682150391</v>
      </c>
      <c r="Y538" s="52">
        <f t="shared" si="250"/>
        <v>0.23201337223742194</v>
      </c>
      <c r="Z538" s="52">
        <f t="shared" si="251"/>
        <v>0.45590658031803682</v>
      </c>
      <c r="AA538" s="96"/>
      <c r="AB538" s="96"/>
      <c r="AC538" s="52">
        <f t="shared" si="229"/>
        <v>0.12359559501298073</v>
      </c>
      <c r="AD538" s="52">
        <f t="shared" si="207"/>
        <v>0.34389353043435017</v>
      </c>
      <c r="AE538" s="52">
        <f t="shared" si="208"/>
        <v>0.32634398213578669</v>
      </c>
      <c r="AF538" s="52">
        <f t="shared" si="209"/>
        <v>0.54067957041423786</v>
      </c>
      <c r="AG538" s="52">
        <f t="shared" si="210"/>
        <v>0.60834476803975712</v>
      </c>
      <c r="AH538" s="52">
        <f t="shared" si="211"/>
        <v>26.747476593021908</v>
      </c>
      <c r="AI538" s="52">
        <f t="shared" si="212"/>
        <v>3.0004788150428228</v>
      </c>
      <c r="AJ538" s="52">
        <f t="shared" si="213"/>
        <v>0.20349628413017298</v>
      </c>
      <c r="AK538" s="52">
        <f t="shared" si="214"/>
        <v>0.2614179513793044</v>
      </c>
      <c r="AL538" s="52">
        <f t="shared" si="215"/>
        <v>1.2189618812638718</v>
      </c>
      <c r="AO538" s="52">
        <f t="shared" si="261"/>
        <v>2.7129248842959093E-2</v>
      </c>
      <c r="AP538" s="52">
        <f t="shared" si="261"/>
        <v>5.9411886948392778E-2</v>
      </c>
      <c r="AQ538" s="52">
        <f t="shared" si="261"/>
        <v>6.71065571502103E-2</v>
      </c>
      <c r="AR538" s="52">
        <f t="shared" si="261"/>
        <v>0.15435245687458274</v>
      </c>
      <c r="AS538" s="52">
        <f t="shared" si="261"/>
        <v>0.10839511683606995</v>
      </c>
      <c r="AT538" s="52">
        <f t="shared" si="261"/>
        <v>8.0327662217667761</v>
      </c>
      <c r="AU538" s="52">
        <f t="shared" si="261"/>
        <v>0.22911418905633552</v>
      </c>
      <c r="AV538" s="52">
        <f t="shared" si="261"/>
        <v>1.8222573654334495E-2</v>
      </c>
      <c r="AW538" s="52">
        <f t="shared" si="261"/>
        <v>1.4772517684750297E-2</v>
      </c>
      <c r="AX538" s="52">
        <f t="shared" si="261"/>
        <v>0.37160713558246888</v>
      </c>
      <c r="BA538" s="52">
        <f t="shared" si="231"/>
        <v>4.2292624202649662E-2</v>
      </c>
      <c r="BB538" s="52">
        <f t="shared" si="252"/>
        <v>6.9973981489944881E-2</v>
      </c>
      <c r="BC538" s="52">
        <f t="shared" si="253"/>
        <v>6.684208428396804E-2</v>
      </c>
      <c r="BD538" s="52">
        <f t="shared" si="254"/>
        <v>0.16041242768119973</v>
      </c>
      <c r="BE538" s="52">
        <f t="shared" si="255"/>
        <v>0.10058745694145976</v>
      </c>
      <c r="BF538" s="52">
        <f t="shared" si="256"/>
        <v>7.9320957818282913</v>
      </c>
      <c r="BG538" s="52">
        <f t="shared" si="257"/>
        <v>0.20414968086061602</v>
      </c>
      <c r="BH538" s="52">
        <f t="shared" si="258"/>
        <v>1.8222573654334578E-2</v>
      </c>
      <c r="BI538" s="52">
        <f t="shared" si="259"/>
        <v>1.4632061457132167E-2</v>
      </c>
      <c r="BJ538" s="52">
        <f t="shared" si="260"/>
        <v>0.39144816536336613</v>
      </c>
    </row>
    <row r="539" spans="4:62">
      <c r="D539" s="42">
        <f t="shared" si="226"/>
        <v>50</v>
      </c>
      <c r="E539" s="52">
        <f t="shared" si="232"/>
        <v>8.1611094780719207E-2</v>
      </c>
      <c r="F539" s="52">
        <f t="shared" si="233"/>
        <v>0.2811144002914549</v>
      </c>
      <c r="G539" s="52">
        <f t="shared" si="234"/>
        <v>0.26897149188544134</v>
      </c>
      <c r="H539" s="52">
        <f t="shared" si="235"/>
        <v>0.39163995234698434</v>
      </c>
      <c r="I539" s="52">
        <f t="shared" si="236"/>
        <v>0.52149827315658914</v>
      </c>
      <c r="J539" s="52">
        <f t="shared" si="237"/>
        <v>19.610635253910747</v>
      </c>
      <c r="K539" s="52">
        <f t="shared" si="238"/>
        <v>2.9116705809318768</v>
      </c>
      <c r="L539" s="52">
        <f t="shared" si="239"/>
        <v>0.19174761823216038</v>
      </c>
      <c r="M539" s="52">
        <f t="shared" si="240"/>
        <v>0.25616766838728872</v>
      </c>
      <c r="N539" s="52">
        <f t="shared" si="241"/>
        <v>0.8589510324401719</v>
      </c>
      <c r="Q539" s="52">
        <f t="shared" si="228"/>
        <v>5.4388771433350219E-2</v>
      </c>
      <c r="R539" s="52">
        <f t="shared" si="243"/>
        <v>0.22108457154051697</v>
      </c>
      <c r="S539" s="52">
        <f t="shared" si="244"/>
        <v>0.19982192380804656</v>
      </c>
      <c r="T539" s="52">
        <f t="shared" si="245"/>
        <v>0.23338853948437518</v>
      </c>
      <c r="U539" s="52">
        <f t="shared" si="246"/>
        <v>0.41027674458393881</v>
      </c>
      <c r="V539" s="52">
        <f t="shared" si="247"/>
        <v>11.27834662454573</v>
      </c>
      <c r="W539" s="52">
        <f t="shared" si="248"/>
        <v>2.6736733869415676</v>
      </c>
      <c r="X539" s="52">
        <f t="shared" si="249"/>
        <v>0.17293578884712579</v>
      </c>
      <c r="Y539" s="52">
        <f t="shared" si="250"/>
        <v>0.2407090571485363</v>
      </c>
      <c r="Z539" s="52">
        <f t="shared" si="251"/>
        <v>0.47634255503612299</v>
      </c>
      <c r="AA539" s="96"/>
      <c r="AB539" s="96"/>
      <c r="AC539" s="52">
        <f t="shared" si="229"/>
        <v>0.12399679348777877</v>
      </c>
      <c r="AD539" s="52">
        <f t="shared" ref="AD539:AD555" si="262">AD538+AD361/$R$192</f>
        <v>0.35170632358394494</v>
      </c>
      <c r="AE539" s="52">
        <f t="shared" ref="AE539:AE555" si="263">AE538+AE361/$R$192</f>
        <v>0.33785658709659383</v>
      </c>
      <c r="AF539" s="52">
        <f t="shared" ref="AF539:AF555" si="264">AF538+AF361/$R$192</f>
        <v>0.5559513360162105</v>
      </c>
      <c r="AG539" s="52">
        <f t="shared" ref="AG539:AG555" si="265">AG538+AG361/$R$192</f>
        <v>0.62491214183462929</v>
      </c>
      <c r="AH539" s="52">
        <f t="shared" ref="AH539:AH555" si="266">AH538+AH361/$R$192</f>
        <v>27.842253443337277</v>
      </c>
      <c r="AI539" s="52">
        <f t="shared" ref="AI539:AI555" si="267">AI538+AI361/$R$192</f>
        <v>3.1247032667264665</v>
      </c>
      <c r="AJ539" s="52">
        <f t="shared" ref="AJ539:AJ555" si="268">AJ538+AJ361/$R$192</f>
        <v>0.21055944761719503</v>
      </c>
      <c r="AK539" s="52">
        <f t="shared" ref="AK539:AK555" si="269">AK538+AK361/$R$192</f>
        <v>0.27148582339842298</v>
      </c>
      <c r="AL539" s="52">
        <f t="shared" ref="AL539:AL555" si="270">AL538+AL361/$R$192</f>
        <v>1.261400539625118</v>
      </c>
      <c r="AO539" s="52">
        <f t="shared" si="261"/>
        <v>2.7222323347368987E-2</v>
      </c>
      <c r="AP539" s="52">
        <f t="shared" si="261"/>
        <v>6.002982875093793E-2</v>
      </c>
      <c r="AQ539" s="52">
        <f t="shared" si="261"/>
        <v>6.914956807739478E-2</v>
      </c>
      <c r="AR539" s="52">
        <f t="shared" si="261"/>
        <v>0.15825141286260916</v>
      </c>
      <c r="AS539" s="52">
        <f t="shared" si="261"/>
        <v>0.11122152857265033</v>
      </c>
      <c r="AT539" s="52">
        <f t="shared" si="261"/>
        <v>8.3322886293650171</v>
      </c>
      <c r="AU539" s="52">
        <f t="shared" si="261"/>
        <v>0.23799719399030916</v>
      </c>
      <c r="AV539" s="52">
        <f t="shared" si="261"/>
        <v>1.881182938503459E-2</v>
      </c>
      <c r="AW539" s="52">
        <f t="shared" si="261"/>
        <v>1.5458611238752418E-2</v>
      </c>
      <c r="AX539" s="52">
        <f t="shared" si="261"/>
        <v>0.38260847740404891</v>
      </c>
      <c r="BA539" s="52">
        <f t="shared" si="231"/>
        <v>4.2385698707059563E-2</v>
      </c>
      <c r="BB539" s="52">
        <f t="shared" si="252"/>
        <v>7.0591923292490033E-2</v>
      </c>
      <c r="BC539" s="52">
        <f t="shared" si="253"/>
        <v>6.8885095211152492E-2</v>
      </c>
      <c r="BD539" s="52">
        <f t="shared" si="254"/>
        <v>0.16431138366922615</v>
      </c>
      <c r="BE539" s="52">
        <f t="shared" si="255"/>
        <v>0.10341386867804014</v>
      </c>
      <c r="BF539" s="52">
        <f t="shared" si="256"/>
        <v>8.2316181894265306</v>
      </c>
      <c r="BG539" s="52">
        <f t="shared" si="257"/>
        <v>0.21303268579458967</v>
      </c>
      <c r="BH539" s="52">
        <f t="shared" si="258"/>
        <v>1.8811829385034645E-2</v>
      </c>
      <c r="BI539" s="52">
        <f t="shared" si="259"/>
        <v>1.531815501113426E-2</v>
      </c>
      <c r="BJ539" s="52">
        <f t="shared" si="260"/>
        <v>0.4024495071849461</v>
      </c>
    </row>
    <row r="540" spans="4:62">
      <c r="D540" s="42">
        <f t="shared" ref="D540:D555" si="271">D451</f>
        <v>60</v>
      </c>
      <c r="E540" s="52">
        <f t="shared" si="232"/>
        <v>8.1764656538563921E-2</v>
      </c>
      <c r="F540" s="52">
        <f t="shared" si="233"/>
        <v>0.28470014540207561</v>
      </c>
      <c r="G540" s="52">
        <f t="shared" si="234"/>
        <v>0.27369091538257168</v>
      </c>
      <c r="H540" s="52">
        <f t="shared" si="235"/>
        <v>0.39730789383738785</v>
      </c>
      <c r="I540" s="52">
        <f t="shared" si="236"/>
        <v>0.52834644626525928</v>
      </c>
      <c r="J540" s="52">
        <f t="shared" si="237"/>
        <v>20.006971410437693</v>
      </c>
      <c r="K540" s="52">
        <f t="shared" si="238"/>
        <v>2.9691540519286956</v>
      </c>
      <c r="L540" s="52">
        <f t="shared" si="239"/>
        <v>0.19497406197145464</v>
      </c>
      <c r="M540" s="52">
        <f t="shared" si="240"/>
        <v>0.26084332666534515</v>
      </c>
      <c r="N540" s="52">
        <f t="shared" si="241"/>
        <v>0.87461865344242784</v>
      </c>
      <c r="Q540" s="52">
        <f t="shared" ref="Q540:Q555" si="272">Q539+Q362/$R$192</f>
        <v>5.4495947041848271E-2</v>
      </c>
      <c r="R540" s="52">
        <f t="shared" si="243"/>
        <v>0.22436234895448293</v>
      </c>
      <c r="S540" s="52">
        <f t="shared" si="244"/>
        <v>0.20352315859081233</v>
      </c>
      <c r="T540" s="52">
        <f t="shared" si="245"/>
        <v>0.23711333278502153</v>
      </c>
      <c r="U540" s="52">
        <f t="shared" si="246"/>
        <v>0.41571630039446283</v>
      </c>
      <c r="V540" s="52">
        <f t="shared" si="247"/>
        <v>11.525407840318387</v>
      </c>
      <c r="W540" s="52">
        <f t="shared" si="248"/>
        <v>2.7267297766863634</v>
      </c>
      <c r="X540" s="52">
        <f t="shared" si="249"/>
        <v>0.1758685613549596</v>
      </c>
      <c r="Y540" s="52">
        <f t="shared" si="250"/>
        <v>0.24504278249594225</v>
      </c>
      <c r="Z540" s="52">
        <f t="shared" si="251"/>
        <v>0.48652736538056401</v>
      </c>
      <c r="AA540" s="96"/>
      <c r="AB540" s="96"/>
      <c r="AC540" s="52">
        <f t="shared" ref="AC540:AC555" si="273">AC539+AC362/$R$192</f>
        <v>0.12419674139497014</v>
      </c>
      <c r="AD540" s="52">
        <f t="shared" si="262"/>
        <v>0.35560003639122045</v>
      </c>
      <c r="AE540" s="52">
        <f t="shared" si="263"/>
        <v>0.34359419930808865</v>
      </c>
      <c r="AF540" s="52">
        <f t="shared" si="264"/>
        <v>0.56356242569637116</v>
      </c>
      <c r="AG540" s="52">
        <f t="shared" si="265"/>
        <v>0.63316893224144555</v>
      </c>
      <c r="AH540" s="52">
        <f t="shared" si="266"/>
        <v>28.387864540618509</v>
      </c>
      <c r="AI540" s="52">
        <f t="shared" si="267"/>
        <v>3.1866138189753084</v>
      </c>
      <c r="AJ540" s="52">
        <f t="shared" si="268"/>
        <v>0.21407956258794975</v>
      </c>
      <c r="AK540" s="52">
        <f t="shared" si="269"/>
        <v>0.27650341460712996</v>
      </c>
      <c r="AL540" s="52">
        <f t="shared" si="270"/>
        <v>1.2825509712851888</v>
      </c>
      <c r="AO540" s="52">
        <f t="shared" si="261"/>
        <v>2.726870949671565E-2</v>
      </c>
      <c r="AP540" s="52">
        <f t="shared" si="261"/>
        <v>6.0337796447592684E-2</v>
      </c>
      <c r="AQ540" s="52">
        <f t="shared" si="261"/>
        <v>7.016775679175935E-2</v>
      </c>
      <c r="AR540" s="52">
        <f t="shared" si="261"/>
        <v>0.16019456105236632</v>
      </c>
      <c r="AS540" s="52">
        <f t="shared" si="261"/>
        <v>0.11263014587079645</v>
      </c>
      <c r="AT540" s="52">
        <f t="shared" si="261"/>
        <v>8.481563570119306</v>
      </c>
      <c r="AU540" s="52">
        <f t="shared" si="261"/>
        <v>0.24242427524233223</v>
      </c>
      <c r="AV540" s="52">
        <f t="shared" si="261"/>
        <v>1.9105500616495047E-2</v>
      </c>
      <c r="AW540" s="52">
        <f t="shared" si="261"/>
        <v>1.5800544169402908E-2</v>
      </c>
      <c r="AX540" s="52">
        <f t="shared" si="261"/>
        <v>0.38809128806186383</v>
      </c>
      <c r="BA540" s="52">
        <f t="shared" ref="BA540:BA555" si="274">AC540-E540</f>
        <v>4.2432084856406219E-2</v>
      </c>
      <c r="BB540" s="52">
        <f t="shared" si="252"/>
        <v>7.0899890989144843E-2</v>
      </c>
      <c r="BC540" s="52">
        <f t="shared" si="253"/>
        <v>6.9903283925516979E-2</v>
      </c>
      <c r="BD540" s="52">
        <f t="shared" si="254"/>
        <v>0.16625453185898331</v>
      </c>
      <c r="BE540" s="52">
        <f t="shared" si="255"/>
        <v>0.10482248597618626</v>
      </c>
      <c r="BF540" s="52">
        <f t="shared" si="256"/>
        <v>8.3808931301808158</v>
      </c>
      <c r="BG540" s="52">
        <f t="shared" si="257"/>
        <v>0.21745976704661274</v>
      </c>
      <c r="BH540" s="52">
        <f t="shared" si="258"/>
        <v>1.9105500616495102E-2</v>
      </c>
      <c r="BI540" s="52">
        <f t="shared" si="259"/>
        <v>1.5660087941784806E-2</v>
      </c>
      <c r="BJ540" s="52">
        <f t="shared" si="260"/>
        <v>0.40793231784276096</v>
      </c>
    </row>
    <row r="541" spans="4:62">
      <c r="D541" s="42">
        <f t="shared" si="271"/>
        <v>75</v>
      </c>
      <c r="E541" s="52">
        <f t="shared" ref="E541:E555" si="275">E540+E363/$R$192</f>
        <v>8.1868290927381543E-2</v>
      </c>
      <c r="F541" s="52">
        <f t="shared" ref="F541:F555" si="276">F540+F363/$R$192</f>
        <v>0.28712006106474169</v>
      </c>
      <c r="G541" s="52">
        <f t="shared" ref="G541:G555" si="277">G540+G363/$R$192</f>
        <v>0.27687591779828524</v>
      </c>
      <c r="H541" s="52">
        <f t="shared" ref="H541:H555" si="278">H540+H363/$R$192</f>
        <v>0.40113302361225023</v>
      </c>
      <c r="I541" s="52">
        <f t="shared" ref="I541:I555" si="279">I540+I363/$R$192</f>
        <v>0.53296808022279707</v>
      </c>
      <c r="J541" s="52">
        <f t="shared" ref="J541:J555" si="280">J540+J363/$R$192</f>
        <v>20.274447219027557</v>
      </c>
      <c r="K541" s="52">
        <f t="shared" ref="K541:K555" si="281">K540+K363/$R$192</f>
        <v>3.0079479838781795</v>
      </c>
      <c r="L541" s="52">
        <f t="shared" ref="L541:L555" si="282">L540+L363/$R$192</f>
        <v>0.19715149553088507</v>
      </c>
      <c r="M541" s="52">
        <f t="shared" ref="M541:M555" si="283">M540+M363/$R$192</f>
        <v>0.26399879320055142</v>
      </c>
      <c r="N541" s="52">
        <f t="shared" ref="N541:N555" si="284">N540+N363/$R$192</f>
        <v>0.88519227769357045</v>
      </c>
      <c r="Q541" s="52">
        <f>Q540+Q363/$R$192</f>
        <v>5.4568276760124122E-2</v>
      </c>
      <c r="R541" s="52">
        <f t="shared" si="243"/>
        <v>0.22657442612619696</v>
      </c>
      <c r="S541" s="52">
        <f t="shared" si="244"/>
        <v>0.20602101489283736</v>
      </c>
      <c r="T541" s="52">
        <f t="shared" si="245"/>
        <v>0.23962708804936811</v>
      </c>
      <c r="U541" s="52">
        <f t="shared" si="246"/>
        <v>0.41938729927970003</v>
      </c>
      <c r="V541" s="52">
        <f t="shared" si="247"/>
        <v>11.692142308954972</v>
      </c>
      <c r="W541" s="52">
        <f t="shared" si="248"/>
        <v>2.7625359995457797</v>
      </c>
      <c r="X541" s="52">
        <f t="shared" si="249"/>
        <v>0.17784780469429304</v>
      </c>
      <c r="Y541" s="52">
        <f t="shared" si="250"/>
        <v>0.24796748838616803</v>
      </c>
      <c r="Z541" s="52">
        <f t="shared" si="251"/>
        <v>0.49340079930111669</v>
      </c>
      <c r="AA541" s="96"/>
      <c r="AB541" s="96"/>
      <c r="AC541" s="52">
        <f t="shared" si="273"/>
        <v>0.12433168045432953</v>
      </c>
      <c r="AD541" s="52">
        <f t="shared" si="262"/>
        <v>0.35822779054483861</v>
      </c>
      <c r="AE541" s="52">
        <f t="shared" si="263"/>
        <v>0.3474663478374907</v>
      </c>
      <c r="AF541" s="52">
        <f t="shared" si="264"/>
        <v>0.56869892998174931</v>
      </c>
      <c r="AG541" s="52">
        <f t="shared" si="265"/>
        <v>0.63874120127128386</v>
      </c>
      <c r="AH541" s="52">
        <f t="shared" si="266"/>
        <v>28.756081689161654</v>
      </c>
      <c r="AI541" s="52">
        <f t="shared" si="267"/>
        <v>3.2283954600148594</v>
      </c>
      <c r="AJ541" s="52">
        <f t="shared" si="268"/>
        <v>0.21645518636747715</v>
      </c>
      <c r="AK541" s="52">
        <f t="shared" si="269"/>
        <v>0.27988964178731673</v>
      </c>
      <c r="AL541" s="52">
        <f t="shared" si="270"/>
        <v>1.2968247858669213</v>
      </c>
      <c r="AO541" s="52">
        <f t="shared" si="261"/>
        <v>2.7300014167257421E-2</v>
      </c>
      <c r="AP541" s="52">
        <f t="shared" si="261"/>
        <v>6.0545634938544729E-2</v>
      </c>
      <c r="AQ541" s="52">
        <f t="shared" si="261"/>
        <v>7.0854902905447881E-2</v>
      </c>
      <c r="AR541" s="52">
        <f t="shared" si="261"/>
        <v>0.16150593556288212</v>
      </c>
      <c r="AS541" s="52">
        <f t="shared" si="261"/>
        <v>0.11358078094309704</v>
      </c>
      <c r="AT541" s="52">
        <f t="shared" si="261"/>
        <v>8.582304910072585</v>
      </c>
      <c r="AU541" s="52">
        <f t="shared" si="261"/>
        <v>0.24541198433239986</v>
      </c>
      <c r="AV541" s="52">
        <f t="shared" si="261"/>
        <v>1.930369083659203E-2</v>
      </c>
      <c r="AW541" s="52">
        <f t="shared" si="261"/>
        <v>1.603130481438339E-2</v>
      </c>
      <c r="AX541" s="52">
        <f t="shared" si="261"/>
        <v>0.39179147839245376</v>
      </c>
      <c r="BA541" s="52">
        <f t="shared" si="274"/>
        <v>4.2463389526947989E-2</v>
      </c>
      <c r="BB541" s="52">
        <f t="shared" si="252"/>
        <v>7.1107729480096915E-2</v>
      </c>
      <c r="BC541" s="52">
        <f t="shared" si="253"/>
        <v>7.0590430039205454E-2</v>
      </c>
      <c r="BD541" s="52">
        <f t="shared" si="254"/>
        <v>0.16756590636949908</v>
      </c>
      <c r="BE541" s="52">
        <f t="shared" si="255"/>
        <v>0.1057731210484868</v>
      </c>
      <c r="BF541" s="52">
        <f t="shared" si="256"/>
        <v>8.4816344701340967</v>
      </c>
      <c r="BG541" s="52">
        <f t="shared" si="257"/>
        <v>0.22044747613667992</v>
      </c>
      <c r="BH541" s="52">
        <f t="shared" si="258"/>
        <v>1.9303690836592086E-2</v>
      </c>
      <c r="BI541" s="52">
        <f t="shared" si="259"/>
        <v>1.5890848586765316E-2</v>
      </c>
      <c r="BJ541" s="52">
        <f t="shared" si="260"/>
        <v>0.41163250817335084</v>
      </c>
    </row>
    <row r="542" spans="4:62">
      <c r="D542" s="42">
        <f t="shared" si="271"/>
        <v>100</v>
      </c>
      <c r="E542" s="52">
        <f t="shared" si="275"/>
        <v>8.1921157610077719E-2</v>
      </c>
      <c r="F542" s="52">
        <f t="shared" si="276"/>
        <v>0.28835452498110448</v>
      </c>
      <c r="G542" s="52">
        <f t="shared" si="277"/>
        <v>0.27850067299797465</v>
      </c>
      <c r="H542" s="52">
        <f t="shared" si="278"/>
        <v>0.40308432495523588</v>
      </c>
      <c r="I542" s="52">
        <f t="shared" si="279"/>
        <v>0.53532569972302857</v>
      </c>
      <c r="J542" s="52">
        <f t="shared" si="280"/>
        <v>20.410893806525717</v>
      </c>
      <c r="K542" s="52">
        <f t="shared" si="281"/>
        <v>3.0277378095751248</v>
      </c>
      <c r="L542" s="52">
        <f t="shared" si="282"/>
        <v>0.1982622628195404</v>
      </c>
      <c r="M542" s="52">
        <f t="shared" si="283"/>
        <v>0.26560848135501824</v>
      </c>
      <c r="N542" s="52">
        <f t="shared" si="284"/>
        <v>0.89058616716029393</v>
      </c>
      <c r="Q542" s="52">
        <f t="shared" si="272"/>
        <v>5.46051740903368E-2</v>
      </c>
      <c r="R542" s="52">
        <f t="shared" si="243"/>
        <v>0.22770286605111659</v>
      </c>
      <c r="S542" s="52">
        <f t="shared" si="244"/>
        <v>0.20729523842082265</v>
      </c>
      <c r="T542" s="52">
        <f t="shared" si="245"/>
        <v>0.24090942206467175</v>
      </c>
      <c r="U542" s="52">
        <f t="shared" si="246"/>
        <v>0.42125997431988738</v>
      </c>
      <c r="V542" s="52">
        <f t="shared" si="247"/>
        <v>11.777198035615717</v>
      </c>
      <c r="W542" s="52">
        <f t="shared" si="248"/>
        <v>2.7808017146626836</v>
      </c>
      <c r="X542" s="52">
        <f t="shared" si="249"/>
        <v>0.17885746983337339</v>
      </c>
      <c r="Y542" s="52">
        <f t="shared" si="250"/>
        <v>0.24945945934332098</v>
      </c>
      <c r="Z542" s="52">
        <f t="shared" si="251"/>
        <v>0.49690712238804524</v>
      </c>
      <c r="AA542" s="96"/>
      <c r="AB542" s="96"/>
      <c r="AC542" s="52">
        <f t="shared" si="273"/>
        <v>0.1244005164895092</v>
      </c>
      <c r="AD542" s="52">
        <f t="shared" si="262"/>
        <v>0.3595682784526445</v>
      </c>
      <c r="AE542" s="52">
        <f t="shared" si="263"/>
        <v>0.34944163470888423</v>
      </c>
      <c r="AF542" s="52">
        <f t="shared" si="264"/>
        <v>0.57131919865241698</v>
      </c>
      <c r="AG542" s="52">
        <f t="shared" si="265"/>
        <v>0.64158376523155947</v>
      </c>
      <c r="AH542" s="52">
        <f t="shared" si="266"/>
        <v>28.943919137497232</v>
      </c>
      <c r="AI542" s="52">
        <f t="shared" si="267"/>
        <v>3.2497093962918462</v>
      </c>
      <c r="AJ542" s="52">
        <f t="shared" si="268"/>
        <v>0.21766705580570747</v>
      </c>
      <c r="AK542" s="52">
        <f t="shared" si="269"/>
        <v>0.28161704713909747</v>
      </c>
      <c r="AL542" s="52">
        <f t="shared" si="270"/>
        <v>1.3041062417134397</v>
      </c>
      <c r="AO542" s="52">
        <f t="shared" si="261"/>
        <v>2.7315983519740919E-2</v>
      </c>
      <c r="AP542" s="52">
        <f t="shared" si="261"/>
        <v>6.0651658929987889E-2</v>
      </c>
      <c r="AQ542" s="52">
        <f t="shared" si="261"/>
        <v>7.1205434577152005E-2</v>
      </c>
      <c r="AR542" s="52">
        <f t="shared" si="261"/>
        <v>0.16217490289056413</v>
      </c>
      <c r="AS542" s="52">
        <f t="shared" si="261"/>
        <v>0.11406572540314119</v>
      </c>
      <c r="AT542" s="52">
        <f t="shared" ref="AT542:AT555" si="285">J542-V542</f>
        <v>8.6336957709100002</v>
      </c>
      <c r="AU542" s="52">
        <f t="shared" ref="AU542:AU555" si="286">K542-W542</f>
        <v>0.24693609491244128</v>
      </c>
      <c r="AV542" s="52">
        <f t="shared" ref="AV542:AV555" si="287">L542-X542</f>
        <v>1.9404792986167013E-2</v>
      </c>
      <c r="AW542" s="52">
        <f t="shared" ref="AW542:AW555" si="288">M542-Y542</f>
        <v>1.6149022011697267E-2</v>
      </c>
      <c r="AX542" s="52">
        <f t="shared" ref="AX542:AX555" si="289">N542-Z542</f>
        <v>0.39367904477224869</v>
      </c>
      <c r="BA542" s="52">
        <f t="shared" si="274"/>
        <v>4.2479358879431481E-2</v>
      </c>
      <c r="BB542" s="52">
        <f t="shared" si="252"/>
        <v>7.121375347154002E-2</v>
      </c>
      <c r="BC542" s="52">
        <f t="shared" si="253"/>
        <v>7.0940961710909578E-2</v>
      </c>
      <c r="BD542" s="52">
        <f t="shared" si="254"/>
        <v>0.1682348736971811</v>
      </c>
      <c r="BE542" s="52">
        <f t="shared" si="255"/>
        <v>0.1062580655085309</v>
      </c>
      <c r="BF542" s="52">
        <f t="shared" si="256"/>
        <v>8.5330253309715154</v>
      </c>
      <c r="BG542" s="52">
        <f t="shared" si="257"/>
        <v>0.22197158671672135</v>
      </c>
      <c r="BH542" s="52">
        <f t="shared" si="258"/>
        <v>1.9404792986167069E-2</v>
      </c>
      <c r="BI542" s="52">
        <f t="shared" si="259"/>
        <v>1.6008565784079221E-2</v>
      </c>
      <c r="BJ542" s="52">
        <f t="shared" si="260"/>
        <v>0.41352007455314577</v>
      </c>
    </row>
    <row r="543" spans="4:62" s="120" customFormat="1">
      <c r="D543" s="118">
        <f t="shared" si="271"/>
        <v>125</v>
      </c>
      <c r="E543" s="119">
        <f t="shared" si="275"/>
        <v>8.1930414205364205E-2</v>
      </c>
      <c r="F543" s="119">
        <f t="shared" si="276"/>
        <v>0.2885706711867444</v>
      </c>
      <c r="G543" s="119">
        <f t="shared" si="277"/>
        <v>0.27878515654330283</v>
      </c>
      <c r="H543" s="119">
        <f t="shared" si="278"/>
        <v>0.40342598450133998</v>
      </c>
      <c r="I543" s="119">
        <f t="shared" si="279"/>
        <v>0.53573850280504909</v>
      </c>
      <c r="J543" s="119">
        <f t="shared" si="280"/>
        <v>20.434784672649318</v>
      </c>
      <c r="K543" s="119">
        <f t="shared" si="281"/>
        <v>3.0312028729746876</v>
      </c>
      <c r="L543" s="119">
        <f t="shared" si="282"/>
        <v>0.1984567505899883</v>
      </c>
      <c r="M543" s="119">
        <f t="shared" si="283"/>
        <v>0.26589032676357149</v>
      </c>
      <c r="N543" s="119">
        <f t="shared" si="284"/>
        <v>0.89153060038869347</v>
      </c>
      <c r="Q543" s="119">
        <f t="shared" si="272"/>
        <v>5.4611634561005894E-2</v>
      </c>
      <c r="R543" s="119">
        <f t="shared" si="243"/>
        <v>0.22790044817954574</v>
      </c>
      <c r="S543" s="119">
        <f t="shared" si="244"/>
        <v>0.20751834626306934</v>
      </c>
      <c r="T543" s="119">
        <f t="shared" si="245"/>
        <v>0.24113394999788793</v>
      </c>
      <c r="U543" s="119">
        <f t="shared" si="246"/>
        <v>0.42158786693705325</v>
      </c>
      <c r="V543" s="119">
        <f t="shared" si="247"/>
        <v>11.792090712786738</v>
      </c>
      <c r="W543" s="119">
        <f t="shared" si="248"/>
        <v>2.7839999167028457</v>
      </c>
      <c r="X543" s="119">
        <f t="shared" si="249"/>
        <v>0.17903425530752651</v>
      </c>
      <c r="Y543" s="119">
        <f t="shared" si="250"/>
        <v>0.24972069327413016</v>
      </c>
      <c r="Z543" s="119">
        <f t="shared" si="251"/>
        <v>0.49752105562735788</v>
      </c>
      <c r="AC543" s="119">
        <f t="shared" si="273"/>
        <v>0.12441256920941308</v>
      </c>
      <c r="AD543" s="119">
        <f t="shared" si="262"/>
        <v>0.35980298873549516</v>
      </c>
      <c r="AE543" s="119">
        <f t="shared" si="263"/>
        <v>0.34978749395729386</v>
      </c>
      <c r="AF543" s="119">
        <f t="shared" si="264"/>
        <v>0.57177798981140904</v>
      </c>
      <c r="AG543" s="119">
        <f t="shared" si="265"/>
        <v>0.64208147877843458</v>
      </c>
      <c r="AH543" s="119">
        <f t="shared" si="266"/>
        <v>28.976808192573415</v>
      </c>
      <c r="AI543" s="119">
        <f t="shared" si="267"/>
        <v>3.2534413210508095</v>
      </c>
      <c r="AJ543" s="119">
        <f t="shared" si="268"/>
        <v>0.21787924587245014</v>
      </c>
      <c r="AK543" s="119">
        <f t="shared" si="269"/>
        <v>0.28191950402539478</v>
      </c>
      <c r="AL543" s="119">
        <f t="shared" si="270"/>
        <v>1.3053811749309263</v>
      </c>
      <c r="AO543" s="119">
        <f t="shared" ref="AO543:AO555" si="290">E543-Q543</f>
        <v>2.7318779644358311E-2</v>
      </c>
      <c r="AP543" s="119">
        <f t="shared" ref="AP543:AP555" si="291">F543-R543</f>
        <v>6.0670223007198654E-2</v>
      </c>
      <c r="AQ543" s="119">
        <f t="shared" ref="AQ543:AQ555" si="292">G543-S543</f>
        <v>7.1266810280233489E-2</v>
      </c>
      <c r="AR543" s="119">
        <f t="shared" ref="AR543:AR555" si="293">H543-T543</f>
        <v>0.16229203450345206</v>
      </c>
      <c r="AS543" s="119">
        <f t="shared" ref="AS543:AS555" si="294">I543-U543</f>
        <v>0.11415063586799584</v>
      </c>
      <c r="AT543" s="119">
        <f t="shared" si="285"/>
        <v>8.64269395986258</v>
      </c>
      <c r="AU543" s="119">
        <f t="shared" si="286"/>
        <v>0.24720295627184186</v>
      </c>
      <c r="AV543" s="119">
        <f t="shared" si="287"/>
        <v>1.9422495282461788E-2</v>
      </c>
      <c r="AW543" s="119">
        <f t="shared" si="288"/>
        <v>1.6169633489441337E-2</v>
      </c>
      <c r="AX543" s="119">
        <f t="shared" si="289"/>
        <v>0.3940095447613356</v>
      </c>
      <c r="BA543" s="119">
        <f t="shared" si="274"/>
        <v>4.248215500404888E-2</v>
      </c>
      <c r="BB543" s="119">
        <f t="shared" si="252"/>
        <v>7.1232317548750756E-2</v>
      </c>
      <c r="BC543" s="119">
        <f t="shared" si="253"/>
        <v>7.1002337413991035E-2</v>
      </c>
      <c r="BD543" s="119">
        <f t="shared" si="254"/>
        <v>0.16835200531006905</v>
      </c>
      <c r="BE543" s="119">
        <f t="shared" si="255"/>
        <v>0.10634297597338549</v>
      </c>
      <c r="BF543" s="119">
        <f t="shared" si="256"/>
        <v>8.542023519924097</v>
      </c>
      <c r="BG543" s="119">
        <f t="shared" si="257"/>
        <v>0.22223844807612192</v>
      </c>
      <c r="BH543" s="119">
        <f t="shared" si="258"/>
        <v>1.9422495282461844E-2</v>
      </c>
      <c r="BI543" s="119">
        <f t="shared" si="259"/>
        <v>1.6029177261823291E-2</v>
      </c>
      <c r="BJ543" s="119">
        <f t="shared" si="260"/>
        <v>0.41385057454223284</v>
      </c>
    </row>
    <row r="544" spans="4:62">
      <c r="D544" s="42">
        <f t="shared" si="271"/>
        <v>150</v>
      </c>
      <c r="E544" s="52">
        <f t="shared" si="275"/>
        <v>8.1932040744035817E-2</v>
      </c>
      <c r="F544" s="52">
        <f t="shared" si="276"/>
        <v>0.28860865169159672</v>
      </c>
      <c r="G544" s="52">
        <f t="shared" si="277"/>
        <v>0.27883514506214713</v>
      </c>
      <c r="H544" s="52">
        <f t="shared" si="278"/>
        <v>0.40348601980017967</v>
      </c>
      <c r="I544" s="52">
        <f t="shared" si="279"/>
        <v>0.53581103921351081</v>
      </c>
      <c r="J544" s="52">
        <f t="shared" si="280"/>
        <v>20.43898269756513</v>
      </c>
      <c r="K544" s="52">
        <f t="shared" si="281"/>
        <v>3.0318117425908402</v>
      </c>
      <c r="L544" s="52">
        <f t="shared" si="282"/>
        <v>0.19849092534539217</v>
      </c>
      <c r="M544" s="52">
        <f t="shared" si="283"/>
        <v>0.26593985171764356</v>
      </c>
      <c r="N544" s="52">
        <f t="shared" si="284"/>
        <v>0.89169655310901885</v>
      </c>
      <c r="Q544" s="52">
        <f t="shared" si="272"/>
        <v>5.4612769773797948E-2</v>
      </c>
      <c r="R544" s="52">
        <f t="shared" si="243"/>
        <v>0.22793516666542118</v>
      </c>
      <c r="S544" s="52">
        <f t="shared" si="244"/>
        <v>0.2075575500439544</v>
      </c>
      <c r="T544" s="52">
        <f t="shared" si="245"/>
        <v>0.24117340331251705</v>
      </c>
      <c r="U544" s="52">
        <f t="shared" si="246"/>
        <v>0.42164548315613259</v>
      </c>
      <c r="V544" s="52">
        <f t="shared" si="247"/>
        <v>11.794707605347419</v>
      </c>
      <c r="W544" s="52">
        <f t="shared" si="248"/>
        <v>2.784561894313073</v>
      </c>
      <c r="X544" s="52">
        <f t="shared" si="249"/>
        <v>0.17906531947327958</v>
      </c>
      <c r="Y544" s="52">
        <f t="shared" si="250"/>
        <v>0.24976659644669486</v>
      </c>
      <c r="Z544" s="52">
        <f t="shared" si="251"/>
        <v>0.49762893396973129</v>
      </c>
      <c r="AA544" s="96"/>
      <c r="AB544" s="96"/>
      <c r="AC544" s="52">
        <f t="shared" si="273"/>
        <v>0.12441468707396425</v>
      </c>
      <c r="AD544" s="52">
        <f t="shared" si="262"/>
        <v>0.35984423125932441</v>
      </c>
      <c r="AE544" s="52">
        <f t="shared" si="263"/>
        <v>0.34984826721409734</v>
      </c>
      <c r="AF544" s="52">
        <f t="shared" si="264"/>
        <v>0.57185860709445935</v>
      </c>
      <c r="AG544" s="52">
        <f t="shared" si="265"/>
        <v>0.64216893537627862</v>
      </c>
      <c r="AH544" s="52">
        <f t="shared" si="266"/>
        <v>28.982587349844355</v>
      </c>
      <c r="AI544" s="52">
        <f t="shared" si="267"/>
        <v>3.2540970826728874</v>
      </c>
      <c r="AJ544" s="52">
        <f t="shared" si="268"/>
        <v>0.21791653121750479</v>
      </c>
      <c r="AK544" s="52">
        <f t="shared" si="269"/>
        <v>0.28197265076097422</v>
      </c>
      <c r="AL544" s="52">
        <f t="shared" si="270"/>
        <v>1.3056052020292037</v>
      </c>
      <c r="AO544" s="52">
        <f t="shared" si="290"/>
        <v>2.7319270970237869E-2</v>
      </c>
      <c r="AP544" s="52">
        <f t="shared" si="291"/>
        <v>6.0673485026175533E-2</v>
      </c>
      <c r="AQ544" s="52">
        <f t="shared" si="292"/>
        <v>7.1277595018192724E-2</v>
      </c>
      <c r="AR544" s="52">
        <f t="shared" si="293"/>
        <v>0.16231261648766263</v>
      </c>
      <c r="AS544" s="52">
        <f t="shared" si="294"/>
        <v>0.11416555605737821</v>
      </c>
      <c r="AT544" s="52">
        <f t="shared" si="285"/>
        <v>8.6442750922177112</v>
      </c>
      <c r="AU544" s="52">
        <f t="shared" si="286"/>
        <v>0.24724984827776719</v>
      </c>
      <c r="AV544" s="52">
        <f t="shared" si="287"/>
        <v>1.9425605872112589E-2</v>
      </c>
      <c r="AW544" s="52">
        <f t="shared" si="288"/>
        <v>1.6173255270948705E-2</v>
      </c>
      <c r="AX544" s="52">
        <f t="shared" si="289"/>
        <v>0.39406761913928756</v>
      </c>
      <c r="BA544" s="52">
        <f t="shared" si="274"/>
        <v>4.2482646329928431E-2</v>
      </c>
      <c r="BB544" s="52">
        <f t="shared" si="252"/>
        <v>7.1235579567727692E-2</v>
      </c>
      <c r="BC544" s="52">
        <f t="shared" si="253"/>
        <v>7.1013122151950214E-2</v>
      </c>
      <c r="BD544" s="52">
        <f t="shared" si="254"/>
        <v>0.16837258729427967</v>
      </c>
      <c r="BE544" s="52">
        <f t="shared" si="255"/>
        <v>0.10635789616276781</v>
      </c>
      <c r="BF544" s="52">
        <f t="shared" si="256"/>
        <v>8.5436046522792246</v>
      </c>
      <c r="BG544" s="52">
        <f t="shared" si="257"/>
        <v>0.22228534008204726</v>
      </c>
      <c r="BH544" s="52">
        <f t="shared" si="258"/>
        <v>1.9425605872112617E-2</v>
      </c>
      <c r="BI544" s="52">
        <f t="shared" si="259"/>
        <v>1.6032799043330659E-2</v>
      </c>
      <c r="BJ544" s="52">
        <f t="shared" si="260"/>
        <v>0.41390864892018486</v>
      </c>
    </row>
    <row r="545" spans="4:62">
      <c r="D545" s="42">
        <f t="shared" si="271"/>
        <v>175</v>
      </c>
      <c r="E545" s="52">
        <f t="shared" si="275"/>
        <v>8.193232611021696E-2</v>
      </c>
      <c r="F545" s="52">
        <f t="shared" si="276"/>
        <v>0.28861531513699579</v>
      </c>
      <c r="G545" s="52">
        <f t="shared" si="277"/>
        <v>0.27884391523956298</v>
      </c>
      <c r="H545" s="52">
        <f t="shared" si="278"/>
        <v>0.40349655262320006</v>
      </c>
      <c r="I545" s="52">
        <f t="shared" si="279"/>
        <v>0.535823765279136</v>
      </c>
      <c r="J545" s="52">
        <f t="shared" si="280"/>
        <v>20.439719215152749</v>
      </c>
      <c r="K545" s="52">
        <f t="shared" si="281"/>
        <v>3.0319185650108729</v>
      </c>
      <c r="L545" s="52">
        <f t="shared" si="282"/>
        <v>0.1984969210955157</v>
      </c>
      <c r="M545" s="52">
        <f t="shared" si="283"/>
        <v>0.26594854056547834</v>
      </c>
      <c r="N545" s="52">
        <f t="shared" si="284"/>
        <v>0.89172566849058144</v>
      </c>
      <c r="Q545" s="52">
        <f t="shared" si="272"/>
        <v>5.4612968939882905E-2</v>
      </c>
      <c r="R545" s="52">
        <f t="shared" si="243"/>
        <v>0.22794125780970348</v>
      </c>
      <c r="S545" s="52">
        <f t="shared" si="244"/>
        <v>0.20756442810559103</v>
      </c>
      <c r="T545" s="52">
        <f t="shared" si="245"/>
        <v>0.24118032515331053</v>
      </c>
      <c r="U545" s="52">
        <f t="shared" si="246"/>
        <v>0.42165559156652443</v>
      </c>
      <c r="V545" s="52">
        <f t="shared" si="247"/>
        <v>11.795166723012157</v>
      </c>
      <c r="W545" s="52">
        <f t="shared" si="248"/>
        <v>2.7846604898197893</v>
      </c>
      <c r="X545" s="52">
        <f t="shared" si="249"/>
        <v>0.17907076948962791</v>
      </c>
      <c r="Y545" s="52">
        <f t="shared" si="250"/>
        <v>0.2497746498752951</v>
      </c>
      <c r="Z545" s="52">
        <f t="shared" si="251"/>
        <v>0.49764786055975274</v>
      </c>
      <c r="AA545" s="96"/>
      <c r="AB545" s="96"/>
      <c r="AC545" s="52">
        <f t="shared" si="273"/>
        <v>0.12441505864024158</v>
      </c>
      <c r="AD545" s="52">
        <f t="shared" si="262"/>
        <v>0.35985146700584025</v>
      </c>
      <c r="AE545" s="52">
        <f t="shared" si="263"/>
        <v>0.34985892950729247</v>
      </c>
      <c r="AF545" s="52">
        <f t="shared" si="264"/>
        <v>0.57187275089970668</v>
      </c>
      <c r="AG545" s="52">
        <f t="shared" si="265"/>
        <v>0.64218427909713716</v>
      </c>
      <c r="AH545" s="52">
        <f t="shared" si="266"/>
        <v>28.98360126735486</v>
      </c>
      <c r="AI545" s="52">
        <f t="shared" si="267"/>
        <v>3.2542121320062365</v>
      </c>
      <c r="AJ545" s="52">
        <f t="shared" si="268"/>
        <v>0.21792307270140351</v>
      </c>
      <c r="AK545" s="52">
        <f t="shared" si="269"/>
        <v>0.28198197502804356</v>
      </c>
      <c r="AL545" s="52">
        <f t="shared" si="270"/>
        <v>1.3056445062023074</v>
      </c>
      <c r="AO545" s="52">
        <f t="shared" si="290"/>
        <v>2.7319357170334055E-2</v>
      </c>
      <c r="AP545" s="52">
        <f t="shared" si="291"/>
        <v>6.0674057327292308E-2</v>
      </c>
      <c r="AQ545" s="52">
        <f t="shared" si="292"/>
        <v>7.1279487133971947E-2</v>
      </c>
      <c r="AR545" s="52">
        <f t="shared" si="293"/>
        <v>0.16231622746988952</v>
      </c>
      <c r="AS545" s="52">
        <f t="shared" si="294"/>
        <v>0.11416817371261156</v>
      </c>
      <c r="AT545" s="52">
        <f t="shared" si="285"/>
        <v>8.6445524921405923</v>
      </c>
      <c r="AU545" s="52">
        <f t="shared" si="286"/>
        <v>0.24725807519108356</v>
      </c>
      <c r="AV545" s="52">
        <f t="shared" si="287"/>
        <v>1.9426151605887787E-2</v>
      </c>
      <c r="AW545" s="52">
        <f t="shared" si="288"/>
        <v>1.617389069018324E-2</v>
      </c>
      <c r="AX545" s="52">
        <f t="shared" si="289"/>
        <v>0.39407780793082869</v>
      </c>
      <c r="BA545" s="52">
        <f t="shared" si="274"/>
        <v>4.2482732530024617E-2</v>
      </c>
      <c r="BB545" s="52">
        <f t="shared" si="252"/>
        <v>7.1236151868844466E-2</v>
      </c>
      <c r="BC545" s="52">
        <f t="shared" si="253"/>
        <v>7.1015014267729493E-2</v>
      </c>
      <c r="BD545" s="52">
        <f t="shared" si="254"/>
        <v>0.16837619827650663</v>
      </c>
      <c r="BE545" s="52">
        <f t="shared" si="255"/>
        <v>0.10636051381800116</v>
      </c>
      <c r="BF545" s="52">
        <f t="shared" si="256"/>
        <v>8.5438820522021111</v>
      </c>
      <c r="BG545" s="52">
        <f t="shared" si="257"/>
        <v>0.22229356699536362</v>
      </c>
      <c r="BH545" s="52">
        <f t="shared" si="258"/>
        <v>1.9426151605887815E-2</v>
      </c>
      <c r="BI545" s="52">
        <f t="shared" si="259"/>
        <v>1.6033434462565221E-2</v>
      </c>
      <c r="BJ545" s="52">
        <f t="shared" si="260"/>
        <v>0.413918837711726</v>
      </c>
    </row>
    <row r="546" spans="4:62">
      <c r="D546" s="42">
        <f t="shared" si="271"/>
        <v>200</v>
      </c>
      <c r="E546" s="52">
        <f t="shared" si="275"/>
        <v>8.1932375825485529E-2</v>
      </c>
      <c r="F546" s="52">
        <f t="shared" si="276"/>
        <v>0.28861647601379015</v>
      </c>
      <c r="G546" s="52">
        <f t="shared" si="277"/>
        <v>0.2788454431421471</v>
      </c>
      <c r="H546" s="52">
        <f t="shared" si="278"/>
        <v>0.40349838760631934</v>
      </c>
      <c r="I546" s="52">
        <f t="shared" si="279"/>
        <v>0.53582598235954759</v>
      </c>
      <c r="J546" s="52">
        <f t="shared" si="280"/>
        <v>20.439847528078705</v>
      </c>
      <c r="K546" s="52">
        <f t="shared" si="281"/>
        <v>3.0319371751533901</v>
      </c>
      <c r="L546" s="52">
        <f t="shared" si="282"/>
        <v>0.19849796564931127</v>
      </c>
      <c r="M546" s="52">
        <f t="shared" si="283"/>
        <v>0.26595005429917268</v>
      </c>
      <c r="N546" s="52">
        <f t="shared" si="284"/>
        <v>0.89173074084711634</v>
      </c>
      <c r="Q546" s="52">
        <f t="shared" si="272"/>
        <v>5.4613003637741506E-2</v>
      </c>
      <c r="R546" s="52">
        <f t="shared" si="243"/>
        <v>0.22794231898265904</v>
      </c>
      <c r="S546" s="52">
        <f t="shared" si="244"/>
        <v>0.20756562637190312</v>
      </c>
      <c r="T546" s="52">
        <f t="shared" si="245"/>
        <v>0.241181531046639</v>
      </c>
      <c r="U546" s="52">
        <f t="shared" si="246"/>
        <v>0.42165735261030118</v>
      </c>
      <c r="V546" s="52">
        <f t="shared" si="247"/>
        <v>11.795246708516794</v>
      </c>
      <c r="W546" s="52">
        <f t="shared" si="248"/>
        <v>2.7846776667048569</v>
      </c>
      <c r="X546" s="52">
        <f t="shared" si="249"/>
        <v>0.17907171896803267</v>
      </c>
      <c r="Y546" s="52">
        <f t="shared" si="250"/>
        <v>0.24977605290898369</v>
      </c>
      <c r="Z546" s="52">
        <f t="shared" si="251"/>
        <v>0.49765115786885283</v>
      </c>
      <c r="AA546" s="96"/>
      <c r="AB546" s="96"/>
      <c r="AC546" s="52">
        <f t="shared" si="273"/>
        <v>0.12441512337292011</v>
      </c>
      <c r="AD546" s="52">
        <f t="shared" si="262"/>
        <v>0.35985272758647341</v>
      </c>
      <c r="AE546" s="52">
        <f t="shared" si="263"/>
        <v>0.34986078704614865</v>
      </c>
      <c r="AF546" s="52">
        <f t="shared" si="264"/>
        <v>0.57187521497261673</v>
      </c>
      <c r="AG546" s="52">
        <f t="shared" si="265"/>
        <v>0.64218695221418354</v>
      </c>
      <c r="AH546" s="52">
        <f t="shared" si="266"/>
        <v>28.983777907702134</v>
      </c>
      <c r="AI546" s="52">
        <f t="shared" si="267"/>
        <v>3.2542321754062034</v>
      </c>
      <c r="AJ546" s="52">
        <f t="shared" si="268"/>
        <v>0.21792421233058989</v>
      </c>
      <c r="AK546" s="52">
        <f t="shared" si="269"/>
        <v>0.28198359946174367</v>
      </c>
      <c r="AL546" s="52">
        <f t="shared" si="270"/>
        <v>1.305651353606277</v>
      </c>
      <c r="AO546" s="52">
        <f t="shared" si="290"/>
        <v>2.7319372187744023E-2</v>
      </c>
      <c r="AP546" s="52">
        <f t="shared" si="291"/>
        <v>6.0674157031131104E-2</v>
      </c>
      <c r="AQ546" s="52">
        <f t="shared" si="292"/>
        <v>7.1279816770243976E-2</v>
      </c>
      <c r="AR546" s="52">
        <f t="shared" si="293"/>
        <v>0.16231685655968034</v>
      </c>
      <c r="AS546" s="52">
        <f t="shared" si="294"/>
        <v>0.11416862974924641</v>
      </c>
      <c r="AT546" s="52">
        <f t="shared" si="285"/>
        <v>8.6446008195619104</v>
      </c>
      <c r="AU546" s="52">
        <f t="shared" si="286"/>
        <v>0.24725950844853317</v>
      </c>
      <c r="AV546" s="52">
        <f t="shared" si="287"/>
        <v>1.9426246681278597E-2</v>
      </c>
      <c r="AW546" s="52">
        <f t="shared" si="288"/>
        <v>1.6174001390188986E-2</v>
      </c>
      <c r="AX546" s="52">
        <f t="shared" si="289"/>
        <v>0.39407958297826351</v>
      </c>
      <c r="BA546" s="52">
        <f t="shared" si="274"/>
        <v>4.2482747547434585E-2</v>
      </c>
      <c r="BB546" s="52">
        <f t="shared" si="252"/>
        <v>7.1236251572683262E-2</v>
      </c>
      <c r="BC546" s="52">
        <f t="shared" si="253"/>
        <v>7.1015343904001549E-2</v>
      </c>
      <c r="BD546" s="52">
        <f t="shared" si="254"/>
        <v>0.16837682736629739</v>
      </c>
      <c r="BE546" s="52">
        <f t="shared" si="255"/>
        <v>0.10636096985463594</v>
      </c>
      <c r="BF546" s="52">
        <f t="shared" si="256"/>
        <v>8.5439303796234292</v>
      </c>
      <c r="BG546" s="52">
        <f t="shared" si="257"/>
        <v>0.22229500025281324</v>
      </c>
      <c r="BH546" s="52">
        <f t="shared" si="258"/>
        <v>1.9426246681278625E-2</v>
      </c>
      <c r="BI546" s="52">
        <f t="shared" si="259"/>
        <v>1.6033545162570995E-2</v>
      </c>
      <c r="BJ546" s="52">
        <f t="shared" si="260"/>
        <v>0.4139206127591607</v>
      </c>
    </row>
    <row r="547" spans="4:62">
      <c r="D547" s="42">
        <f t="shared" si="271"/>
        <v>225</v>
      </c>
      <c r="E547" s="52">
        <f t="shared" si="275"/>
        <v>8.1932384565036986E-2</v>
      </c>
      <c r="F547" s="52">
        <f t="shared" si="276"/>
        <v>0.2886166800867595</v>
      </c>
      <c r="G547" s="52">
        <f t="shared" si="277"/>
        <v>0.27884571173535078</v>
      </c>
      <c r="H547" s="52">
        <f t="shared" si="278"/>
        <v>0.40349871018185512</v>
      </c>
      <c r="I547" s="52">
        <f t="shared" si="279"/>
        <v>0.53582637210476869</v>
      </c>
      <c r="J547" s="52">
        <f t="shared" si="280"/>
        <v>20.439870084477398</v>
      </c>
      <c r="K547" s="52">
        <f t="shared" si="281"/>
        <v>3.031940446669422</v>
      </c>
      <c r="L547" s="52">
        <f t="shared" si="282"/>
        <v>0.19849814927361642</v>
      </c>
      <c r="M547" s="52">
        <f t="shared" si="283"/>
        <v>0.26595032040159744</v>
      </c>
      <c r="N547" s="52">
        <f t="shared" si="284"/>
        <v>0.8917316325273229</v>
      </c>
      <c r="Q547" s="52">
        <f t="shared" si="272"/>
        <v>5.4613009737350927E-2</v>
      </c>
      <c r="R547" s="52">
        <f t="shared" si="243"/>
        <v>0.22794250552848122</v>
      </c>
      <c r="S547" s="52">
        <f t="shared" si="244"/>
        <v>0.20756583701765433</v>
      </c>
      <c r="T547" s="52">
        <f t="shared" si="245"/>
        <v>0.24118174303315942</v>
      </c>
      <c r="U547" s="52">
        <f t="shared" si="246"/>
        <v>0.42165766218788464</v>
      </c>
      <c r="V547" s="52">
        <f t="shared" si="247"/>
        <v>11.795260769336613</v>
      </c>
      <c r="W547" s="52">
        <f t="shared" si="248"/>
        <v>2.7846806862655522</v>
      </c>
      <c r="X547" s="52">
        <f t="shared" si="249"/>
        <v>0.17907188587883521</v>
      </c>
      <c r="Y547" s="52">
        <f t="shared" si="250"/>
        <v>0.24977629955122199</v>
      </c>
      <c r="Z547" s="52">
        <f t="shared" si="251"/>
        <v>0.49765173750974345</v>
      </c>
      <c r="AA547" s="96"/>
      <c r="AB547" s="96"/>
      <c r="AC547" s="52">
        <f t="shared" si="273"/>
        <v>0.1244151347524136</v>
      </c>
      <c r="AD547" s="52">
        <f t="shared" si="262"/>
        <v>0.35985294918658994</v>
      </c>
      <c r="AE547" s="52">
        <f t="shared" si="263"/>
        <v>0.34986111358680477</v>
      </c>
      <c r="AF547" s="52">
        <f t="shared" si="264"/>
        <v>0.57187564813716785</v>
      </c>
      <c r="AG547" s="52">
        <f t="shared" si="265"/>
        <v>0.64218742212704227</v>
      </c>
      <c r="AH547" s="52">
        <f t="shared" si="266"/>
        <v>28.983808959679703</v>
      </c>
      <c r="AI547" s="52">
        <f t="shared" si="267"/>
        <v>3.2542356988775722</v>
      </c>
      <c r="AJ547" s="52">
        <f t="shared" si="268"/>
        <v>0.21792441266839765</v>
      </c>
      <c r="AK547" s="52">
        <f t="shared" si="269"/>
        <v>0.2819838850243549</v>
      </c>
      <c r="AL547" s="52">
        <f t="shared" si="270"/>
        <v>1.3056525573257995</v>
      </c>
      <c r="AO547" s="52">
        <f t="shared" si="290"/>
        <v>2.7319374827686059E-2</v>
      </c>
      <c r="AP547" s="52">
        <f t="shared" si="291"/>
        <v>6.0674174558278282E-2</v>
      </c>
      <c r="AQ547" s="52">
        <f t="shared" si="292"/>
        <v>7.1279874717696451E-2</v>
      </c>
      <c r="AR547" s="52">
        <f t="shared" si="293"/>
        <v>0.1623169671486957</v>
      </c>
      <c r="AS547" s="52">
        <f t="shared" si="294"/>
        <v>0.11416870991688405</v>
      </c>
      <c r="AT547" s="52">
        <f t="shared" si="285"/>
        <v>8.6446093151407855</v>
      </c>
      <c r="AU547" s="52">
        <f t="shared" si="286"/>
        <v>0.24725976040386977</v>
      </c>
      <c r="AV547" s="52">
        <f t="shared" si="287"/>
        <v>1.9426263394781207E-2</v>
      </c>
      <c r="AW547" s="52">
        <f t="shared" si="288"/>
        <v>1.6174020850375448E-2</v>
      </c>
      <c r="AX547" s="52">
        <f t="shared" si="289"/>
        <v>0.39407989501757945</v>
      </c>
      <c r="BA547" s="52">
        <f t="shared" si="274"/>
        <v>4.2482750187376614E-2</v>
      </c>
      <c r="BB547" s="52">
        <f t="shared" si="252"/>
        <v>7.123626909983044E-2</v>
      </c>
      <c r="BC547" s="52">
        <f t="shared" si="253"/>
        <v>7.1015401851453996E-2</v>
      </c>
      <c r="BD547" s="52">
        <f t="shared" si="254"/>
        <v>0.16837693795531272</v>
      </c>
      <c r="BE547" s="52">
        <f t="shared" si="255"/>
        <v>0.10636105002227358</v>
      </c>
      <c r="BF547" s="52">
        <f t="shared" si="256"/>
        <v>8.5439388752023042</v>
      </c>
      <c r="BG547" s="52">
        <f t="shared" si="257"/>
        <v>0.22229525220815027</v>
      </c>
      <c r="BH547" s="52">
        <f t="shared" si="258"/>
        <v>1.9426263394781235E-2</v>
      </c>
      <c r="BI547" s="52">
        <f t="shared" si="259"/>
        <v>1.6033564622757457E-2</v>
      </c>
      <c r="BJ547" s="52">
        <f t="shared" si="260"/>
        <v>0.41392092479847664</v>
      </c>
    </row>
    <row r="548" spans="4:62">
      <c r="D548" s="42">
        <f t="shared" si="271"/>
        <v>250</v>
      </c>
      <c r="E548" s="52">
        <f t="shared" si="275"/>
        <v>8.1932386091326637E-2</v>
      </c>
      <c r="F548" s="52">
        <f t="shared" si="276"/>
        <v>0.28861671572639869</v>
      </c>
      <c r="G548" s="52">
        <f t="shared" si="277"/>
        <v>0.27884575864290984</v>
      </c>
      <c r="H548" s="52">
        <f t="shared" si="278"/>
        <v>0.40349876651697747</v>
      </c>
      <c r="I548" s="52">
        <f t="shared" si="279"/>
        <v>0.53582644017051539</v>
      </c>
      <c r="J548" s="52">
        <f t="shared" si="280"/>
        <v>20.439874023763984</v>
      </c>
      <c r="K548" s="52">
        <f t="shared" si="281"/>
        <v>3.0319410180123652</v>
      </c>
      <c r="L548" s="52">
        <f t="shared" si="282"/>
        <v>0.19849818134206723</v>
      </c>
      <c r="M548" s="52">
        <f t="shared" si="283"/>
        <v>0.26595036687416279</v>
      </c>
      <c r="N548" s="52">
        <f t="shared" si="284"/>
        <v>0.89173178825182142</v>
      </c>
      <c r="Q548" s="52">
        <f t="shared" si="272"/>
        <v>5.4613010802596756E-2</v>
      </c>
      <c r="R548" s="52">
        <f t="shared" si="243"/>
        <v>0.22794253810715057</v>
      </c>
      <c r="S548" s="52">
        <f t="shared" si="244"/>
        <v>0.20756587380517494</v>
      </c>
      <c r="T548" s="52">
        <f t="shared" si="245"/>
        <v>0.24118178005483418</v>
      </c>
      <c r="U548" s="52">
        <f t="shared" si="246"/>
        <v>0.42165771625302323</v>
      </c>
      <c r="V548" s="52">
        <f t="shared" si="247"/>
        <v>11.795263224941325</v>
      </c>
      <c r="W548" s="52">
        <f t="shared" si="248"/>
        <v>2.7846812136066008</v>
      </c>
      <c r="X548" s="52">
        <f t="shared" si="249"/>
        <v>0.17907191502841244</v>
      </c>
      <c r="Y548" s="52">
        <f t="shared" si="250"/>
        <v>0.24977634262522835</v>
      </c>
      <c r="Z548" s="52">
        <f t="shared" si="251"/>
        <v>0.49765183873918239</v>
      </c>
      <c r="AA548" s="96"/>
      <c r="AB548" s="96"/>
      <c r="AC548" s="52">
        <f t="shared" si="273"/>
        <v>0.12441513673974706</v>
      </c>
      <c r="AD548" s="52">
        <f t="shared" si="262"/>
        <v>0.35985298788719894</v>
      </c>
      <c r="AE548" s="52">
        <f t="shared" si="263"/>
        <v>0.34986117061440231</v>
      </c>
      <c r="AF548" s="52">
        <f t="shared" si="264"/>
        <v>0.57187572378573781</v>
      </c>
      <c r="AG548" s="52">
        <f t="shared" si="265"/>
        <v>0.64218750419339721</v>
      </c>
      <c r="AH548" s="52">
        <f t="shared" si="266"/>
        <v>28.983814382648163</v>
      </c>
      <c r="AI548" s="52">
        <f t="shared" si="267"/>
        <v>3.25423631422241</v>
      </c>
      <c r="AJ548" s="52">
        <f t="shared" si="268"/>
        <v>0.21792444765572205</v>
      </c>
      <c r="AK548" s="52">
        <f t="shared" si="269"/>
        <v>0.28198393489547924</v>
      </c>
      <c r="AL548" s="52">
        <f t="shared" si="270"/>
        <v>1.3056527675453578</v>
      </c>
      <c r="AO548" s="52">
        <f t="shared" si="290"/>
        <v>2.731937528872988E-2</v>
      </c>
      <c r="AP548" s="52">
        <f t="shared" si="291"/>
        <v>6.0674177619248121E-2</v>
      </c>
      <c r="AQ548" s="52">
        <f t="shared" si="292"/>
        <v>7.1279884837734897E-2</v>
      </c>
      <c r="AR548" s="52">
        <f t="shared" si="293"/>
        <v>0.16231698646214329</v>
      </c>
      <c r="AS548" s="52">
        <f t="shared" si="294"/>
        <v>0.11416872391749217</v>
      </c>
      <c r="AT548" s="52">
        <f t="shared" si="285"/>
        <v>8.6446107988226597</v>
      </c>
      <c r="AU548" s="52">
        <f t="shared" si="286"/>
        <v>0.24725980440576434</v>
      </c>
      <c r="AV548" s="52">
        <f t="shared" si="287"/>
        <v>1.9426266313654794E-2</v>
      </c>
      <c r="AW548" s="52">
        <f t="shared" si="288"/>
        <v>1.6174024248934438E-2</v>
      </c>
      <c r="AX548" s="52">
        <f t="shared" si="289"/>
        <v>0.39407994951263903</v>
      </c>
      <c r="BA548" s="52">
        <f t="shared" si="274"/>
        <v>4.2482750648420428E-2</v>
      </c>
      <c r="BB548" s="52">
        <f t="shared" si="252"/>
        <v>7.1236272160800251E-2</v>
      </c>
      <c r="BC548" s="52">
        <f t="shared" si="253"/>
        <v>7.101541197149247E-2</v>
      </c>
      <c r="BD548" s="52">
        <f t="shared" si="254"/>
        <v>0.16837695726876034</v>
      </c>
      <c r="BE548" s="52">
        <f t="shared" si="255"/>
        <v>0.10636106402288181</v>
      </c>
      <c r="BF548" s="52">
        <f t="shared" si="256"/>
        <v>8.5439403588841785</v>
      </c>
      <c r="BG548" s="52">
        <f t="shared" si="257"/>
        <v>0.22229529621004485</v>
      </c>
      <c r="BH548" s="52">
        <f t="shared" si="258"/>
        <v>1.9426266313654822E-2</v>
      </c>
      <c r="BI548" s="52">
        <f t="shared" si="259"/>
        <v>1.6033568021316447E-2</v>
      </c>
      <c r="BJ548" s="52">
        <f t="shared" si="260"/>
        <v>0.41392097929353633</v>
      </c>
    </row>
    <row r="549" spans="4:62">
      <c r="D549" s="42">
        <f t="shared" si="271"/>
        <v>300</v>
      </c>
      <c r="E549" s="52">
        <f t="shared" si="275"/>
        <v>8.1932386565850016E-2</v>
      </c>
      <c r="F549" s="52">
        <f t="shared" si="276"/>
        <v>0.28861672680676087</v>
      </c>
      <c r="G549" s="52">
        <f t="shared" si="277"/>
        <v>0.27884577322646781</v>
      </c>
      <c r="H549" s="52">
        <f t="shared" si="278"/>
        <v>0.40349878403156442</v>
      </c>
      <c r="I549" s="52">
        <f t="shared" si="279"/>
        <v>0.53582646133215295</v>
      </c>
      <c r="J549" s="52">
        <f t="shared" si="280"/>
        <v>20.439875248488001</v>
      </c>
      <c r="K549" s="52">
        <f t="shared" si="281"/>
        <v>3.0319411956428599</v>
      </c>
      <c r="L549" s="52">
        <f t="shared" si="282"/>
        <v>0.1984981913121471</v>
      </c>
      <c r="M549" s="52">
        <f t="shared" si="283"/>
        <v>0.26595038132248122</v>
      </c>
      <c r="N549" s="52">
        <f t="shared" si="284"/>
        <v>0.89173183666656086</v>
      </c>
      <c r="Q549" s="52">
        <f t="shared" si="272"/>
        <v>5.4613011133781635E-2</v>
      </c>
      <c r="R549" s="52">
        <f t="shared" si="243"/>
        <v>0.22794254823585736</v>
      </c>
      <c r="S549" s="52">
        <f t="shared" si="244"/>
        <v>0.2075658852424134</v>
      </c>
      <c r="T549" s="52">
        <f t="shared" si="245"/>
        <v>0.24118179156487116</v>
      </c>
      <c r="U549" s="52">
        <f t="shared" si="246"/>
        <v>0.42165773306187232</v>
      </c>
      <c r="V549" s="52">
        <f t="shared" si="247"/>
        <v>11.795263988388715</v>
      </c>
      <c r="W549" s="52">
        <f t="shared" si="248"/>
        <v>2.7846813775569084</v>
      </c>
      <c r="X549" s="52">
        <f t="shared" si="249"/>
        <v>0.17907192409101466</v>
      </c>
      <c r="Y549" s="52">
        <f t="shared" si="250"/>
        <v>0.24977635601693493</v>
      </c>
      <c r="Z549" s="52">
        <f t="shared" si="251"/>
        <v>0.49765187021141027</v>
      </c>
      <c r="AA549" s="96"/>
      <c r="AB549" s="96"/>
      <c r="AC549" s="52">
        <f t="shared" si="273"/>
        <v>0.12441513735760895</v>
      </c>
      <c r="AD549" s="52">
        <f t="shared" si="262"/>
        <v>0.35985299991921649</v>
      </c>
      <c r="AE549" s="52">
        <f t="shared" si="263"/>
        <v>0.34986118834427976</v>
      </c>
      <c r="AF549" s="52">
        <f t="shared" si="264"/>
        <v>0.57187574730487478</v>
      </c>
      <c r="AG549" s="52">
        <f t="shared" si="265"/>
        <v>0.64218752970782311</v>
      </c>
      <c r="AH549" s="52">
        <f t="shared" si="266"/>
        <v>28.983816068648807</v>
      </c>
      <c r="AI549" s="52">
        <f t="shared" si="267"/>
        <v>3.2542365055330915</v>
      </c>
      <c r="AJ549" s="52">
        <f t="shared" si="268"/>
        <v>0.2179244585332796</v>
      </c>
      <c r="AK549" s="52">
        <f t="shared" si="269"/>
        <v>0.28198395040040947</v>
      </c>
      <c r="AL549" s="52">
        <f t="shared" si="270"/>
        <v>1.3056528329026087</v>
      </c>
      <c r="AO549" s="52">
        <f t="shared" si="290"/>
        <v>2.7319375432068381E-2</v>
      </c>
      <c r="AP549" s="52">
        <f t="shared" si="291"/>
        <v>6.0674178570903514E-2</v>
      </c>
      <c r="AQ549" s="52">
        <f t="shared" si="292"/>
        <v>7.1279887984054408E-2</v>
      </c>
      <c r="AR549" s="52">
        <f t="shared" si="293"/>
        <v>0.16231699246669326</v>
      </c>
      <c r="AS549" s="52">
        <f t="shared" si="294"/>
        <v>0.11416872827028063</v>
      </c>
      <c r="AT549" s="52">
        <f t="shared" si="285"/>
        <v>8.6446112600992855</v>
      </c>
      <c r="AU549" s="52">
        <f t="shared" si="286"/>
        <v>0.24725981808595154</v>
      </c>
      <c r="AV549" s="52">
        <f t="shared" si="287"/>
        <v>1.9426267221132443E-2</v>
      </c>
      <c r="AW549" s="52">
        <f t="shared" si="288"/>
        <v>1.6174025305546291E-2</v>
      </c>
      <c r="AX549" s="52">
        <f t="shared" si="289"/>
        <v>0.39407996645515059</v>
      </c>
      <c r="BA549" s="52">
        <f t="shared" si="274"/>
        <v>4.2482750791758936E-2</v>
      </c>
      <c r="BB549" s="52">
        <f t="shared" si="252"/>
        <v>7.1236273112455617E-2</v>
      </c>
      <c r="BC549" s="52">
        <f t="shared" si="253"/>
        <v>7.1015415117811953E-2</v>
      </c>
      <c r="BD549" s="52">
        <f t="shared" si="254"/>
        <v>0.16837696327331036</v>
      </c>
      <c r="BE549" s="52">
        <f t="shared" si="255"/>
        <v>0.10636106837567016</v>
      </c>
      <c r="BF549" s="52">
        <f t="shared" si="256"/>
        <v>8.543940820160806</v>
      </c>
      <c r="BG549" s="52">
        <f t="shared" si="257"/>
        <v>0.22229530989023161</v>
      </c>
      <c r="BH549" s="52">
        <f t="shared" si="258"/>
        <v>1.9426267221132498E-2</v>
      </c>
      <c r="BI549" s="52">
        <f t="shared" si="259"/>
        <v>1.6033569077928245E-2</v>
      </c>
      <c r="BJ549" s="52">
        <f t="shared" si="260"/>
        <v>0.41392099623604783</v>
      </c>
    </row>
    <row r="550" spans="4:62">
      <c r="D550" s="42">
        <f t="shared" si="271"/>
        <v>365</v>
      </c>
      <c r="E550" s="52">
        <f t="shared" si="275"/>
        <v>8.1932386584547268E-2</v>
      </c>
      <c r="F550" s="52">
        <f t="shared" si="276"/>
        <v>0.28861672724335119</v>
      </c>
      <c r="G550" s="52">
        <f t="shared" si="277"/>
        <v>0.2788457738010916</v>
      </c>
      <c r="H550" s="52">
        <f t="shared" si="278"/>
        <v>0.40349878472167711</v>
      </c>
      <c r="I550" s="52">
        <f t="shared" si="279"/>
        <v>0.5358264621659673</v>
      </c>
      <c r="J550" s="52">
        <f t="shared" si="280"/>
        <v>20.439875296744784</v>
      </c>
      <c r="K550" s="52">
        <f t="shared" si="281"/>
        <v>3.0319412026418866</v>
      </c>
      <c r="L550" s="52">
        <f t="shared" si="282"/>
        <v>0.19849819170498986</v>
      </c>
      <c r="M550" s="52">
        <f t="shared" si="283"/>
        <v>0.26595038189177628</v>
      </c>
      <c r="N550" s="52">
        <f t="shared" si="284"/>
        <v>0.89173183857420657</v>
      </c>
      <c r="Q550" s="52">
        <f t="shared" si="272"/>
        <v>5.4613011146831036E-2</v>
      </c>
      <c r="R550" s="52">
        <f t="shared" si="243"/>
        <v>0.22794254863495036</v>
      </c>
      <c r="S550" s="52">
        <f t="shared" si="244"/>
        <v>0.20756588569306539</v>
      </c>
      <c r="T550" s="52">
        <f t="shared" si="245"/>
        <v>0.24118179201839157</v>
      </c>
      <c r="U550" s="52">
        <f t="shared" si="246"/>
        <v>0.42165773372417742</v>
      </c>
      <c r="V550" s="52">
        <f t="shared" si="247"/>
        <v>11.795264018470197</v>
      </c>
      <c r="W550" s="52">
        <f t="shared" si="248"/>
        <v>2.7846813840169058</v>
      </c>
      <c r="X550" s="52">
        <f t="shared" si="249"/>
        <v>0.17907192444810083</v>
      </c>
      <c r="Y550" s="52">
        <f t="shared" si="250"/>
        <v>0.24977635654459721</v>
      </c>
      <c r="Z550" s="52">
        <f t="shared" si="251"/>
        <v>0.49765187145148432</v>
      </c>
      <c r="AA550" s="96"/>
      <c r="AB550" s="96"/>
      <c r="AC550" s="52">
        <f t="shared" si="273"/>
        <v>0.12441513738195405</v>
      </c>
      <c r="AD550" s="52">
        <f t="shared" si="262"/>
        <v>0.35985300039330409</v>
      </c>
      <c r="AE550" s="52">
        <f t="shared" si="263"/>
        <v>0.34986118904287539</v>
      </c>
      <c r="AF550" s="52">
        <f t="shared" si="264"/>
        <v>0.57187574823157983</v>
      </c>
      <c r="AG550" s="52">
        <f t="shared" si="265"/>
        <v>0.64218753071314683</v>
      </c>
      <c r="AH550" s="52">
        <f t="shared" si="266"/>
        <v>28.983816135080886</v>
      </c>
      <c r="AI550" s="52">
        <f t="shared" si="267"/>
        <v>3.254236513071147</v>
      </c>
      <c r="AJ550" s="52">
        <f t="shared" si="268"/>
        <v>0.21792445896187895</v>
      </c>
      <c r="AK550" s="52">
        <f t="shared" si="269"/>
        <v>0.28198395101133733</v>
      </c>
      <c r="AL550" s="52">
        <f t="shared" si="270"/>
        <v>1.3056528354778261</v>
      </c>
      <c r="AO550" s="52">
        <f t="shared" si="290"/>
        <v>2.7319375437716231E-2</v>
      </c>
      <c r="AP550" s="52">
        <f t="shared" si="291"/>
        <v>6.0674178608400825E-2</v>
      </c>
      <c r="AQ550" s="52">
        <f t="shared" si="292"/>
        <v>7.1279888108026213E-2</v>
      </c>
      <c r="AR550" s="52">
        <f t="shared" si="293"/>
        <v>0.16231699270328553</v>
      </c>
      <c r="AS550" s="52">
        <f t="shared" si="294"/>
        <v>0.11416872844178988</v>
      </c>
      <c r="AT550" s="52">
        <f t="shared" si="285"/>
        <v>8.6446112782745868</v>
      </c>
      <c r="AU550" s="52">
        <f t="shared" si="286"/>
        <v>0.24725981862498081</v>
      </c>
      <c r="AV550" s="52">
        <f t="shared" si="287"/>
        <v>1.9426267256889035E-2</v>
      </c>
      <c r="AW550" s="52">
        <f t="shared" si="288"/>
        <v>1.6174025347179072E-2</v>
      </c>
      <c r="AX550" s="52">
        <f t="shared" si="289"/>
        <v>0.39407996712272225</v>
      </c>
      <c r="BA550" s="52">
        <f t="shared" si="274"/>
        <v>4.2482750797406779E-2</v>
      </c>
      <c r="BB550" s="52">
        <f t="shared" si="252"/>
        <v>7.12362731499529E-2</v>
      </c>
      <c r="BC550" s="52">
        <f t="shared" si="253"/>
        <v>7.1015415241783786E-2</v>
      </c>
      <c r="BD550" s="52">
        <f t="shared" si="254"/>
        <v>0.16837696350990272</v>
      </c>
      <c r="BE550" s="52">
        <f t="shared" si="255"/>
        <v>0.10636106854717953</v>
      </c>
      <c r="BF550" s="52">
        <f t="shared" si="256"/>
        <v>8.543940838336102</v>
      </c>
      <c r="BG550" s="52">
        <f t="shared" si="257"/>
        <v>0.22229531042926043</v>
      </c>
      <c r="BH550" s="52">
        <f t="shared" si="258"/>
        <v>1.942626725688909E-2</v>
      </c>
      <c r="BI550" s="52">
        <f t="shared" si="259"/>
        <v>1.6033569119561053E-2</v>
      </c>
      <c r="BJ550" s="52">
        <f t="shared" si="260"/>
        <v>0.4139209969036195</v>
      </c>
    </row>
    <row r="551" spans="4:62">
      <c r="D551" s="42">
        <f t="shared" si="271"/>
        <v>730</v>
      </c>
      <c r="E551" s="52">
        <f t="shared" si="275"/>
        <v>8.1932386585646375E-2</v>
      </c>
      <c r="F551" s="52">
        <f t="shared" si="276"/>
        <v>0.28861672726901599</v>
      </c>
      <c r="G551" s="52">
        <f t="shared" si="277"/>
        <v>0.27884577383487064</v>
      </c>
      <c r="H551" s="52">
        <f t="shared" si="278"/>
        <v>0.4034987847622451</v>
      </c>
      <c r="I551" s="52">
        <f t="shared" si="279"/>
        <v>0.53582646221498276</v>
      </c>
      <c r="J551" s="52">
        <f t="shared" si="280"/>
        <v>20.439875299581541</v>
      </c>
      <c r="K551" s="52">
        <f t="shared" si="281"/>
        <v>3.0319412030533219</v>
      </c>
      <c r="L551" s="52">
        <f t="shared" si="282"/>
        <v>0.19849819172808297</v>
      </c>
      <c r="M551" s="52">
        <f t="shared" si="283"/>
        <v>0.26595038192524206</v>
      </c>
      <c r="N551" s="52">
        <f t="shared" si="284"/>
        <v>0.89173183868634676</v>
      </c>
      <c r="Q551" s="52">
        <f t="shared" si="272"/>
        <v>5.4613011147598138E-2</v>
      </c>
      <c r="R551" s="52">
        <f t="shared" si="243"/>
        <v>0.2279425486584109</v>
      </c>
      <c r="S551" s="52">
        <f t="shared" si="244"/>
        <v>0.20756588571955681</v>
      </c>
      <c r="T551" s="52">
        <f t="shared" si="245"/>
        <v>0.24118179204505161</v>
      </c>
      <c r="U551" s="52">
        <f t="shared" si="246"/>
        <v>0.42165773376311078</v>
      </c>
      <c r="V551" s="52">
        <f t="shared" si="247"/>
        <v>11.795264020238527</v>
      </c>
      <c r="W551" s="52">
        <f t="shared" si="248"/>
        <v>2.7846813843966545</v>
      </c>
      <c r="X551" s="52">
        <f t="shared" si="249"/>
        <v>0.17907192446909201</v>
      </c>
      <c r="Y551" s="52">
        <f t="shared" si="250"/>
        <v>0.24977635657561564</v>
      </c>
      <c r="Z551" s="52">
        <f t="shared" si="251"/>
        <v>0.49765187152438162</v>
      </c>
      <c r="AA551" s="96"/>
      <c r="AB551" s="96"/>
      <c r="AC551" s="52">
        <f t="shared" si="273"/>
        <v>0.12441513738338517</v>
      </c>
      <c r="AD551" s="52">
        <f t="shared" si="262"/>
        <v>0.35985300042117313</v>
      </c>
      <c r="AE551" s="52">
        <f t="shared" si="263"/>
        <v>0.34986118908394209</v>
      </c>
      <c r="AF551" s="52">
        <f t="shared" si="264"/>
        <v>0.57187574828605581</v>
      </c>
      <c r="AG551" s="52">
        <f t="shared" si="265"/>
        <v>0.64218753077224444</v>
      </c>
      <c r="AH551" s="52">
        <f t="shared" si="266"/>
        <v>28.983816138986072</v>
      </c>
      <c r="AI551" s="52">
        <f t="shared" si="267"/>
        <v>3.254236513514269</v>
      </c>
      <c r="AJ551" s="52">
        <f t="shared" si="268"/>
        <v>0.21792445898707399</v>
      </c>
      <c r="AK551" s="52">
        <f t="shared" si="269"/>
        <v>0.28198395104725049</v>
      </c>
      <c r="AL551" s="52">
        <f t="shared" si="270"/>
        <v>1.3056528356292092</v>
      </c>
      <c r="AO551" s="52">
        <f t="shared" si="290"/>
        <v>2.7319375438048236E-2</v>
      </c>
      <c r="AP551" s="52">
        <f t="shared" si="291"/>
        <v>6.067417861060509E-2</v>
      </c>
      <c r="AQ551" s="52">
        <f t="shared" si="292"/>
        <v>7.1279888115313828E-2</v>
      </c>
      <c r="AR551" s="52">
        <f t="shared" si="293"/>
        <v>0.16231699271719349</v>
      </c>
      <c r="AS551" s="52">
        <f t="shared" si="294"/>
        <v>0.11416872845187198</v>
      </c>
      <c r="AT551" s="52">
        <f t="shared" si="285"/>
        <v>8.6446112793430139</v>
      </c>
      <c r="AU551" s="52">
        <f t="shared" si="286"/>
        <v>0.24725981865666746</v>
      </c>
      <c r="AV551" s="52">
        <f t="shared" si="287"/>
        <v>1.9426267258990965E-2</v>
      </c>
      <c r="AW551" s="52">
        <f t="shared" si="288"/>
        <v>1.617402534962642E-2</v>
      </c>
      <c r="AX551" s="52">
        <f t="shared" si="289"/>
        <v>0.39407996716196514</v>
      </c>
      <c r="BA551" s="52">
        <f t="shared" si="274"/>
        <v>4.2482750797738791E-2</v>
      </c>
      <c r="BB551" s="52">
        <f t="shared" si="252"/>
        <v>7.1236273152157137E-2</v>
      </c>
      <c r="BC551" s="52">
        <f t="shared" si="253"/>
        <v>7.1015415249071456E-2</v>
      </c>
      <c r="BD551" s="52">
        <f t="shared" si="254"/>
        <v>0.16837696352381071</v>
      </c>
      <c r="BE551" s="52">
        <f t="shared" si="255"/>
        <v>0.10636106855726168</v>
      </c>
      <c r="BF551" s="52">
        <f t="shared" si="256"/>
        <v>8.5439408394045309</v>
      </c>
      <c r="BG551" s="52">
        <f t="shared" si="257"/>
        <v>0.22229531046094708</v>
      </c>
      <c r="BH551" s="52">
        <f t="shared" si="258"/>
        <v>1.942626725899102E-2</v>
      </c>
      <c r="BI551" s="52">
        <f t="shared" si="259"/>
        <v>1.6033569122008429E-2</v>
      </c>
      <c r="BJ551" s="52">
        <f t="shared" si="260"/>
        <v>0.41392099694286244</v>
      </c>
    </row>
    <row r="552" spans="4:62">
      <c r="D552" s="42">
        <f t="shared" si="271"/>
        <v>1460</v>
      </c>
      <c r="E552" s="52">
        <f t="shared" si="275"/>
        <v>8.1932386585646375E-2</v>
      </c>
      <c r="F552" s="52">
        <f t="shared" si="276"/>
        <v>0.28861672726901599</v>
      </c>
      <c r="G552" s="52">
        <f t="shared" si="277"/>
        <v>0.27884577383487064</v>
      </c>
      <c r="H552" s="52">
        <f t="shared" si="278"/>
        <v>0.4034987847622451</v>
      </c>
      <c r="I552" s="52">
        <f t="shared" si="279"/>
        <v>0.53582646221498276</v>
      </c>
      <c r="J552" s="52">
        <f t="shared" si="280"/>
        <v>20.439875299581541</v>
      </c>
      <c r="K552" s="52">
        <f t="shared" si="281"/>
        <v>3.0319412030533219</v>
      </c>
      <c r="L552" s="52">
        <f t="shared" si="282"/>
        <v>0.19849819172808297</v>
      </c>
      <c r="M552" s="52">
        <f t="shared" si="283"/>
        <v>0.26595038192524206</v>
      </c>
      <c r="N552" s="52">
        <f t="shared" si="284"/>
        <v>0.89173183868634676</v>
      </c>
      <c r="Q552" s="52">
        <f t="shared" si="272"/>
        <v>5.4613011147598138E-2</v>
      </c>
      <c r="R552" s="52">
        <f t="shared" si="243"/>
        <v>0.2279425486584109</v>
      </c>
      <c r="S552" s="52">
        <f t="shared" si="244"/>
        <v>0.20756588571955681</v>
      </c>
      <c r="T552" s="52">
        <f t="shared" si="245"/>
        <v>0.24118179204505161</v>
      </c>
      <c r="U552" s="52">
        <f t="shared" si="246"/>
        <v>0.42165773376311078</v>
      </c>
      <c r="V552" s="52">
        <f t="shared" si="247"/>
        <v>11.795264020238527</v>
      </c>
      <c r="W552" s="52">
        <f t="shared" si="248"/>
        <v>2.7846813843966545</v>
      </c>
      <c r="X552" s="52">
        <f t="shared" si="249"/>
        <v>0.17907192446909201</v>
      </c>
      <c r="Y552" s="52">
        <f t="shared" si="250"/>
        <v>0.24977635657561564</v>
      </c>
      <c r="Z552" s="52">
        <f t="shared" si="251"/>
        <v>0.49765187152438162</v>
      </c>
      <c r="AA552" s="96"/>
      <c r="AB552" s="96"/>
      <c r="AC552" s="52">
        <f t="shared" si="273"/>
        <v>0.12441513738338517</v>
      </c>
      <c r="AD552" s="52">
        <f t="shared" si="262"/>
        <v>0.35985300042117313</v>
      </c>
      <c r="AE552" s="52">
        <f t="shared" si="263"/>
        <v>0.34986118908394209</v>
      </c>
      <c r="AF552" s="52">
        <f t="shared" si="264"/>
        <v>0.57187574828605581</v>
      </c>
      <c r="AG552" s="52">
        <f t="shared" si="265"/>
        <v>0.64218753077224444</v>
      </c>
      <c r="AH552" s="52">
        <f t="shared" si="266"/>
        <v>28.983816138986072</v>
      </c>
      <c r="AI552" s="52">
        <f t="shared" si="267"/>
        <v>3.254236513514269</v>
      </c>
      <c r="AJ552" s="52">
        <f t="shared" si="268"/>
        <v>0.21792445898707399</v>
      </c>
      <c r="AK552" s="52">
        <f t="shared" si="269"/>
        <v>0.28198395104725049</v>
      </c>
      <c r="AL552" s="52">
        <f t="shared" si="270"/>
        <v>1.3056528356292092</v>
      </c>
      <c r="AO552" s="52">
        <f t="shared" si="290"/>
        <v>2.7319375438048236E-2</v>
      </c>
      <c r="AP552" s="52">
        <f t="shared" si="291"/>
        <v>6.067417861060509E-2</v>
      </c>
      <c r="AQ552" s="52">
        <f t="shared" si="292"/>
        <v>7.1279888115313828E-2</v>
      </c>
      <c r="AR552" s="52">
        <f t="shared" si="293"/>
        <v>0.16231699271719349</v>
      </c>
      <c r="AS552" s="52">
        <f t="shared" si="294"/>
        <v>0.11416872845187198</v>
      </c>
      <c r="AT552" s="52">
        <f t="shared" si="285"/>
        <v>8.6446112793430139</v>
      </c>
      <c r="AU552" s="52">
        <f t="shared" si="286"/>
        <v>0.24725981865666746</v>
      </c>
      <c r="AV552" s="52">
        <f t="shared" si="287"/>
        <v>1.9426267258990965E-2</v>
      </c>
      <c r="AW552" s="52">
        <f t="shared" si="288"/>
        <v>1.617402534962642E-2</v>
      </c>
      <c r="AX552" s="52">
        <f t="shared" si="289"/>
        <v>0.39407996716196514</v>
      </c>
      <c r="BA552" s="52">
        <f t="shared" si="274"/>
        <v>4.2482750797738791E-2</v>
      </c>
      <c r="BB552" s="52">
        <f t="shared" si="252"/>
        <v>7.1236273152157137E-2</v>
      </c>
      <c r="BC552" s="52">
        <f t="shared" si="253"/>
        <v>7.1015415249071456E-2</v>
      </c>
      <c r="BD552" s="52">
        <f t="shared" si="254"/>
        <v>0.16837696352381071</v>
      </c>
      <c r="BE552" s="52">
        <f t="shared" si="255"/>
        <v>0.10636106855726168</v>
      </c>
      <c r="BF552" s="52">
        <f t="shared" si="256"/>
        <v>8.5439408394045309</v>
      </c>
      <c r="BG552" s="52">
        <f t="shared" si="257"/>
        <v>0.22229531046094708</v>
      </c>
      <c r="BH552" s="52">
        <f t="shared" si="258"/>
        <v>1.942626725899102E-2</v>
      </c>
      <c r="BI552" s="52">
        <f t="shared" si="259"/>
        <v>1.6033569122008429E-2</v>
      </c>
      <c r="BJ552" s="52">
        <f t="shared" si="260"/>
        <v>0.41392099694286244</v>
      </c>
    </row>
    <row r="553" spans="4:62">
      <c r="D553" s="42">
        <f t="shared" si="271"/>
        <v>2920</v>
      </c>
      <c r="E553" s="52">
        <f t="shared" si="275"/>
        <v>8.1932386585646375E-2</v>
      </c>
      <c r="F553" s="52">
        <f t="shared" si="276"/>
        <v>0.28861672726901599</v>
      </c>
      <c r="G553" s="52">
        <f t="shared" si="277"/>
        <v>0.27884577383487064</v>
      </c>
      <c r="H553" s="52">
        <f t="shared" si="278"/>
        <v>0.4034987847622451</v>
      </c>
      <c r="I553" s="52">
        <f t="shared" si="279"/>
        <v>0.53582646221498276</v>
      </c>
      <c r="J553" s="52">
        <f t="shared" si="280"/>
        <v>20.439875299581541</v>
      </c>
      <c r="K553" s="52">
        <f t="shared" si="281"/>
        <v>3.0319412030533219</v>
      </c>
      <c r="L553" s="52">
        <f t="shared" si="282"/>
        <v>0.19849819172808297</v>
      </c>
      <c r="M553" s="52">
        <f t="shared" si="283"/>
        <v>0.26595038192524206</v>
      </c>
      <c r="N553" s="52">
        <f t="shared" si="284"/>
        <v>0.89173183868634676</v>
      </c>
      <c r="Q553" s="52">
        <f t="shared" si="272"/>
        <v>5.4613011147598138E-2</v>
      </c>
      <c r="R553" s="52">
        <f t="shared" si="243"/>
        <v>0.2279425486584109</v>
      </c>
      <c r="S553" s="52">
        <f t="shared" si="244"/>
        <v>0.20756588571955681</v>
      </c>
      <c r="T553" s="52">
        <f t="shared" si="245"/>
        <v>0.24118179204505161</v>
      </c>
      <c r="U553" s="52">
        <f t="shared" si="246"/>
        <v>0.42165773376311078</v>
      </c>
      <c r="V553" s="52">
        <f t="shared" si="247"/>
        <v>11.795264020238527</v>
      </c>
      <c r="W553" s="52">
        <f t="shared" si="248"/>
        <v>2.7846813843966545</v>
      </c>
      <c r="X553" s="52">
        <f t="shared" si="249"/>
        <v>0.17907192446909201</v>
      </c>
      <c r="Y553" s="52">
        <f t="shared" si="250"/>
        <v>0.24977635657561564</v>
      </c>
      <c r="Z553" s="52">
        <f t="shared" si="251"/>
        <v>0.49765187152438162</v>
      </c>
      <c r="AA553" s="96"/>
      <c r="AB553" s="96"/>
      <c r="AC553" s="52">
        <f t="shared" si="273"/>
        <v>0.12441513738338517</v>
      </c>
      <c r="AD553" s="52">
        <f t="shared" si="262"/>
        <v>0.35985300042117313</v>
      </c>
      <c r="AE553" s="52">
        <f t="shared" si="263"/>
        <v>0.34986118908394209</v>
      </c>
      <c r="AF553" s="52">
        <f t="shared" si="264"/>
        <v>0.57187574828605581</v>
      </c>
      <c r="AG553" s="52">
        <f t="shared" si="265"/>
        <v>0.64218753077224444</v>
      </c>
      <c r="AH553" s="52">
        <f t="shared" si="266"/>
        <v>28.983816138986072</v>
      </c>
      <c r="AI553" s="52">
        <f t="shared" si="267"/>
        <v>3.254236513514269</v>
      </c>
      <c r="AJ553" s="52">
        <f t="shared" si="268"/>
        <v>0.21792445898707399</v>
      </c>
      <c r="AK553" s="52">
        <f t="shared" si="269"/>
        <v>0.28198395104725049</v>
      </c>
      <c r="AL553" s="52">
        <f t="shared" si="270"/>
        <v>1.3056528356292092</v>
      </c>
      <c r="AO553" s="52">
        <f t="shared" si="290"/>
        <v>2.7319375438048236E-2</v>
      </c>
      <c r="AP553" s="52">
        <f t="shared" si="291"/>
        <v>6.067417861060509E-2</v>
      </c>
      <c r="AQ553" s="52">
        <f t="shared" si="292"/>
        <v>7.1279888115313828E-2</v>
      </c>
      <c r="AR553" s="52">
        <f t="shared" si="293"/>
        <v>0.16231699271719349</v>
      </c>
      <c r="AS553" s="52">
        <f t="shared" si="294"/>
        <v>0.11416872845187198</v>
      </c>
      <c r="AT553" s="52">
        <f t="shared" si="285"/>
        <v>8.6446112793430139</v>
      </c>
      <c r="AU553" s="52">
        <f t="shared" si="286"/>
        <v>0.24725981865666746</v>
      </c>
      <c r="AV553" s="52">
        <f t="shared" si="287"/>
        <v>1.9426267258990965E-2</v>
      </c>
      <c r="AW553" s="52">
        <f t="shared" si="288"/>
        <v>1.617402534962642E-2</v>
      </c>
      <c r="AX553" s="52">
        <f t="shared" si="289"/>
        <v>0.39407996716196514</v>
      </c>
      <c r="BA553" s="52">
        <f t="shared" si="274"/>
        <v>4.2482750797738791E-2</v>
      </c>
      <c r="BB553" s="52">
        <f t="shared" si="252"/>
        <v>7.1236273152157137E-2</v>
      </c>
      <c r="BC553" s="52">
        <f t="shared" si="253"/>
        <v>7.1015415249071456E-2</v>
      </c>
      <c r="BD553" s="52">
        <f t="shared" si="254"/>
        <v>0.16837696352381071</v>
      </c>
      <c r="BE553" s="52">
        <f t="shared" si="255"/>
        <v>0.10636106855726168</v>
      </c>
      <c r="BF553" s="52">
        <f t="shared" si="256"/>
        <v>8.5439408394045309</v>
      </c>
      <c r="BG553" s="52">
        <f t="shared" si="257"/>
        <v>0.22229531046094708</v>
      </c>
      <c r="BH553" s="52">
        <f t="shared" si="258"/>
        <v>1.942626725899102E-2</v>
      </c>
      <c r="BI553" s="52">
        <f t="shared" si="259"/>
        <v>1.6033569122008429E-2</v>
      </c>
      <c r="BJ553" s="52">
        <f t="shared" si="260"/>
        <v>0.41392099694286244</v>
      </c>
    </row>
    <row r="554" spans="4:62">
      <c r="D554" s="42">
        <f t="shared" si="271"/>
        <v>5840</v>
      </c>
      <c r="E554" s="52">
        <f t="shared" si="275"/>
        <v>8.1932386585646375E-2</v>
      </c>
      <c r="F554" s="52">
        <f t="shared" si="276"/>
        <v>0.28861672726901599</v>
      </c>
      <c r="G554" s="52">
        <f t="shared" si="277"/>
        <v>0.27884577383487064</v>
      </c>
      <c r="H554" s="52">
        <f t="shared" si="278"/>
        <v>0.4034987847622451</v>
      </c>
      <c r="I554" s="52">
        <f t="shared" si="279"/>
        <v>0.53582646221498276</v>
      </c>
      <c r="J554" s="52">
        <f t="shared" si="280"/>
        <v>20.439875299581541</v>
      </c>
      <c r="K554" s="52">
        <f t="shared" si="281"/>
        <v>3.0319412030533219</v>
      </c>
      <c r="L554" s="52">
        <f t="shared" si="282"/>
        <v>0.19849819172808297</v>
      </c>
      <c r="M554" s="52">
        <f t="shared" si="283"/>
        <v>0.26595038192524206</v>
      </c>
      <c r="N554" s="52">
        <f t="shared" si="284"/>
        <v>0.89173183868634676</v>
      </c>
      <c r="Q554" s="52">
        <f t="shared" si="272"/>
        <v>5.4613011147598138E-2</v>
      </c>
      <c r="R554" s="52">
        <f t="shared" si="243"/>
        <v>0.2279425486584109</v>
      </c>
      <c r="S554" s="52">
        <f t="shared" si="244"/>
        <v>0.20756588571955681</v>
      </c>
      <c r="T554" s="52">
        <f t="shared" si="245"/>
        <v>0.24118179204505161</v>
      </c>
      <c r="U554" s="52">
        <f t="shared" si="246"/>
        <v>0.42165773376311078</v>
      </c>
      <c r="V554" s="52">
        <f t="shared" si="247"/>
        <v>11.795264020238527</v>
      </c>
      <c r="W554" s="52">
        <f t="shared" si="248"/>
        <v>2.7846813843966545</v>
      </c>
      <c r="X554" s="52">
        <f t="shared" si="249"/>
        <v>0.17907192446909201</v>
      </c>
      <c r="Y554" s="52">
        <f t="shared" si="250"/>
        <v>0.24977635657561564</v>
      </c>
      <c r="Z554" s="52">
        <f t="shared" si="251"/>
        <v>0.49765187152438162</v>
      </c>
      <c r="AA554" s="96"/>
      <c r="AB554" s="96"/>
      <c r="AC554" s="52">
        <f t="shared" si="273"/>
        <v>0.12441513738338517</v>
      </c>
      <c r="AD554" s="52">
        <f t="shared" si="262"/>
        <v>0.35985300042117313</v>
      </c>
      <c r="AE554" s="52">
        <f t="shared" si="263"/>
        <v>0.34986118908394209</v>
      </c>
      <c r="AF554" s="52">
        <f t="shared" si="264"/>
        <v>0.57187574828605581</v>
      </c>
      <c r="AG554" s="52">
        <f t="shared" si="265"/>
        <v>0.64218753077224444</v>
      </c>
      <c r="AH554" s="52">
        <f t="shared" si="266"/>
        <v>28.983816138986072</v>
      </c>
      <c r="AI554" s="52">
        <f t="shared" si="267"/>
        <v>3.254236513514269</v>
      </c>
      <c r="AJ554" s="52">
        <f t="shared" si="268"/>
        <v>0.21792445898707399</v>
      </c>
      <c r="AK554" s="52">
        <f t="shared" si="269"/>
        <v>0.28198395104725049</v>
      </c>
      <c r="AL554" s="52">
        <f t="shared" si="270"/>
        <v>1.3056528356292092</v>
      </c>
      <c r="AO554" s="52">
        <f t="shared" si="290"/>
        <v>2.7319375438048236E-2</v>
      </c>
      <c r="AP554" s="52">
        <f t="shared" si="291"/>
        <v>6.067417861060509E-2</v>
      </c>
      <c r="AQ554" s="52">
        <f t="shared" si="292"/>
        <v>7.1279888115313828E-2</v>
      </c>
      <c r="AR554" s="52">
        <f t="shared" si="293"/>
        <v>0.16231699271719349</v>
      </c>
      <c r="AS554" s="52">
        <f t="shared" si="294"/>
        <v>0.11416872845187198</v>
      </c>
      <c r="AT554" s="52">
        <f t="shared" si="285"/>
        <v>8.6446112793430139</v>
      </c>
      <c r="AU554" s="52">
        <f t="shared" si="286"/>
        <v>0.24725981865666746</v>
      </c>
      <c r="AV554" s="52">
        <f t="shared" si="287"/>
        <v>1.9426267258990965E-2</v>
      </c>
      <c r="AW554" s="52">
        <f t="shared" si="288"/>
        <v>1.617402534962642E-2</v>
      </c>
      <c r="AX554" s="52">
        <f t="shared" si="289"/>
        <v>0.39407996716196514</v>
      </c>
      <c r="BA554" s="52">
        <f t="shared" si="274"/>
        <v>4.2482750797738791E-2</v>
      </c>
      <c r="BB554" s="52">
        <f t="shared" si="252"/>
        <v>7.1236273152157137E-2</v>
      </c>
      <c r="BC554" s="52">
        <f t="shared" si="253"/>
        <v>7.1015415249071456E-2</v>
      </c>
      <c r="BD554" s="52">
        <f t="shared" si="254"/>
        <v>0.16837696352381071</v>
      </c>
      <c r="BE554" s="52">
        <f t="shared" si="255"/>
        <v>0.10636106855726168</v>
      </c>
      <c r="BF554" s="52">
        <f t="shared" si="256"/>
        <v>8.5439408394045309</v>
      </c>
      <c r="BG554" s="52">
        <f t="shared" si="257"/>
        <v>0.22229531046094708</v>
      </c>
      <c r="BH554" s="52">
        <f t="shared" si="258"/>
        <v>1.942626725899102E-2</v>
      </c>
      <c r="BI554" s="52">
        <f t="shared" si="259"/>
        <v>1.6033569122008429E-2</v>
      </c>
      <c r="BJ554" s="52">
        <f t="shared" si="260"/>
        <v>0.41392099694286244</v>
      </c>
    </row>
    <row r="555" spans="4:62">
      <c r="D555" s="42">
        <f t="shared" si="271"/>
        <v>7946.78</v>
      </c>
      <c r="E555" s="52">
        <f t="shared" si="275"/>
        <v>8.1932386585646375E-2</v>
      </c>
      <c r="F555" s="52">
        <f t="shared" si="276"/>
        <v>0.28861672726901599</v>
      </c>
      <c r="G555" s="52">
        <f t="shared" si="277"/>
        <v>0.27884577383487064</v>
      </c>
      <c r="H555" s="52">
        <f t="shared" si="278"/>
        <v>0.4034987847622451</v>
      </c>
      <c r="I555" s="52">
        <f t="shared" si="279"/>
        <v>0.53582646221498276</v>
      </c>
      <c r="J555" s="52">
        <f t="shared" si="280"/>
        <v>20.439875299581541</v>
      </c>
      <c r="K555" s="52">
        <f t="shared" si="281"/>
        <v>3.0319412030533219</v>
      </c>
      <c r="L555" s="52">
        <f t="shared" si="282"/>
        <v>0.19849819172808297</v>
      </c>
      <c r="M555" s="52">
        <f t="shared" si="283"/>
        <v>0.26595038192524206</v>
      </c>
      <c r="N555" s="52">
        <f t="shared" si="284"/>
        <v>0.89173183868634676</v>
      </c>
      <c r="Q555" s="52">
        <f t="shared" si="272"/>
        <v>5.4613011147598138E-2</v>
      </c>
      <c r="R555" s="52">
        <f t="shared" ref="R555" si="295">R554+R377/$R$192</f>
        <v>0.2279425486584109</v>
      </c>
      <c r="S555" s="52">
        <f t="shared" ref="S555" si="296">S554+S377/$R$192</f>
        <v>0.20756588571955681</v>
      </c>
      <c r="T555" s="52">
        <f t="shared" ref="T555" si="297">T554+T377/$R$192</f>
        <v>0.24118179204505161</v>
      </c>
      <c r="U555" s="52">
        <f t="shared" ref="U555" si="298">U554+U377/$R$192</f>
        <v>0.42165773376311078</v>
      </c>
      <c r="V555" s="52">
        <f t="shared" ref="V555" si="299">V554+V377/$R$192</f>
        <v>11.795264020238527</v>
      </c>
      <c r="W555" s="52">
        <f t="shared" ref="W555" si="300">W554+W377/$R$192</f>
        <v>2.7846813843966545</v>
      </c>
      <c r="X555" s="52">
        <f t="shared" ref="X555" si="301">X554+X377/$R$192</f>
        <v>0.17907192446909201</v>
      </c>
      <c r="Y555" s="52">
        <f t="shared" ref="Y555" si="302">Y554+Y377/$R$192</f>
        <v>0.24977635657561564</v>
      </c>
      <c r="Z555" s="52">
        <f t="shared" ref="Z555" si="303">Z554+Z377/$R$192</f>
        <v>0.49765187152438162</v>
      </c>
      <c r="AA555" s="96"/>
      <c r="AB555" s="96"/>
      <c r="AC555" s="52">
        <f t="shared" si="273"/>
        <v>0.12441513738338517</v>
      </c>
      <c r="AD555" s="52">
        <f t="shared" si="262"/>
        <v>0.35985300042117313</v>
      </c>
      <c r="AE555" s="52">
        <f t="shared" si="263"/>
        <v>0.34986118908394209</v>
      </c>
      <c r="AF555" s="52">
        <f t="shared" si="264"/>
        <v>0.57187574828605581</v>
      </c>
      <c r="AG555" s="52">
        <f t="shared" si="265"/>
        <v>0.64218753077224444</v>
      </c>
      <c r="AH555" s="52">
        <f t="shared" si="266"/>
        <v>28.983816138986072</v>
      </c>
      <c r="AI555" s="52">
        <f t="shared" si="267"/>
        <v>3.254236513514269</v>
      </c>
      <c r="AJ555" s="52">
        <f t="shared" si="268"/>
        <v>0.21792445898707399</v>
      </c>
      <c r="AK555" s="52">
        <f t="shared" si="269"/>
        <v>0.28198395104725049</v>
      </c>
      <c r="AL555" s="52">
        <f t="shared" si="270"/>
        <v>1.3056528356292092</v>
      </c>
      <c r="AO555" s="52">
        <f t="shared" si="290"/>
        <v>2.7319375438048236E-2</v>
      </c>
      <c r="AP555" s="52">
        <f t="shared" si="291"/>
        <v>6.067417861060509E-2</v>
      </c>
      <c r="AQ555" s="52">
        <f t="shared" si="292"/>
        <v>7.1279888115313828E-2</v>
      </c>
      <c r="AR555" s="52">
        <f t="shared" si="293"/>
        <v>0.16231699271719349</v>
      </c>
      <c r="AS555" s="52">
        <f t="shared" si="294"/>
        <v>0.11416872845187198</v>
      </c>
      <c r="AT555" s="52">
        <f t="shared" si="285"/>
        <v>8.6446112793430139</v>
      </c>
      <c r="AU555" s="52">
        <f t="shared" si="286"/>
        <v>0.24725981865666746</v>
      </c>
      <c r="AV555" s="52">
        <f t="shared" si="287"/>
        <v>1.9426267258990965E-2</v>
      </c>
      <c r="AW555" s="52">
        <f t="shared" si="288"/>
        <v>1.617402534962642E-2</v>
      </c>
      <c r="AX555" s="52">
        <f t="shared" si="289"/>
        <v>0.39407996716196514</v>
      </c>
      <c r="BA555" s="52">
        <f t="shared" si="274"/>
        <v>4.2482750797738791E-2</v>
      </c>
      <c r="BB555" s="52">
        <f t="shared" ref="BB555" si="304">AD555-F555</f>
        <v>7.1236273152157137E-2</v>
      </c>
      <c r="BC555" s="52">
        <f t="shared" ref="BC555" si="305">AE555-G555</f>
        <v>7.1015415249071456E-2</v>
      </c>
      <c r="BD555" s="52">
        <f t="shared" ref="BD555" si="306">AF555-H555</f>
        <v>0.16837696352381071</v>
      </c>
      <c r="BE555" s="52">
        <f t="shared" ref="BE555" si="307">AG555-I555</f>
        <v>0.10636106855726168</v>
      </c>
      <c r="BF555" s="52">
        <f t="shared" ref="BF555" si="308">AH555-J555</f>
        <v>8.5439408394045309</v>
      </c>
      <c r="BG555" s="52">
        <f t="shared" ref="BG555" si="309">AI555-K555</f>
        <v>0.22229531046094708</v>
      </c>
      <c r="BH555" s="52">
        <f t="shared" ref="BH555" si="310">AJ555-L555</f>
        <v>1.942626725899102E-2</v>
      </c>
      <c r="BI555" s="52">
        <f t="shared" ref="BI555" si="311">AK555-M555</f>
        <v>1.6033569122008429E-2</v>
      </c>
      <c r="BJ555" s="52">
        <f t="shared" ref="BJ555" si="312">AL555-N555</f>
        <v>0.41392099694286244</v>
      </c>
    </row>
    <row r="556" spans="4:62">
      <c r="D556" s="4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96"/>
      <c r="AB556" s="96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</row>
    <row r="557" spans="4:62">
      <c r="AQ557" s="32" t="s">
        <v>180</v>
      </c>
      <c r="AR557" s="32">
        <v>1.96</v>
      </c>
      <c r="AS557" s="32" t="s">
        <v>176</v>
      </c>
      <c r="AT557" s="32">
        <v>5</v>
      </c>
    </row>
    <row r="558" spans="4:62">
      <c r="AM558" s="32" t="s">
        <v>181</v>
      </c>
      <c r="AO558" s="32" t="str">
        <f>AO473</f>
        <v>Blood</v>
      </c>
      <c r="AP558" s="32" t="str">
        <f t="shared" ref="AP558:BI558" si="313">AP473</f>
        <v>Thymus</v>
      </c>
      <c r="AQ558" s="32" t="str">
        <f t="shared" si="313"/>
        <v>Heart</v>
      </c>
      <c r="AR558" s="32" t="str">
        <f t="shared" si="313"/>
        <v>Lungs</v>
      </c>
      <c r="AS558" s="32" t="str">
        <f t="shared" si="313"/>
        <v>Kidneys</v>
      </c>
      <c r="AT558" s="32" t="str">
        <f t="shared" si="313"/>
        <v>Spleen</v>
      </c>
      <c r="AU558" s="32" t="str">
        <f t="shared" si="313"/>
        <v>Liver</v>
      </c>
      <c r="AV558" s="32" t="str">
        <f t="shared" si="313"/>
        <v>ART</v>
      </c>
      <c r="AW558" s="32" t="str">
        <f t="shared" si="313"/>
        <v>Carcass</v>
      </c>
      <c r="AX558" s="32" t="str">
        <f t="shared" ref="AX558" si="314">AX473</f>
        <v>Tumor</v>
      </c>
      <c r="BA558" s="32" t="str">
        <f t="shared" si="313"/>
        <v>Blood</v>
      </c>
      <c r="BB558" s="32" t="str">
        <f t="shared" si="313"/>
        <v>Thymus</v>
      </c>
      <c r="BC558" s="32" t="str">
        <f t="shared" si="313"/>
        <v>Heart</v>
      </c>
      <c r="BD558" s="32" t="str">
        <f t="shared" si="313"/>
        <v>Lungs</v>
      </c>
      <c r="BE558" s="32" t="str">
        <f t="shared" si="313"/>
        <v>Kidneys</v>
      </c>
      <c r="BF558" s="32" t="str">
        <f t="shared" si="313"/>
        <v>Spleen</v>
      </c>
      <c r="BG558" s="32" t="str">
        <f t="shared" si="313"/>
        <v>Liver</v>
      </c>
      <c r="BH558" s="32" t="str">
        <f t="shared" si="313"/>
        <v>ART</v>
      </c>
      <c r="BI558" s="32" t="str">
        <f t="shared" si="313"/>
        <v>Carcass</v>
      </c>
      <c r="BJ558" s="32" t="str">
        <f t="shared" ref="BJ558" si="315">BJ473</f>
        <v>Tumor</v>
      </c>
    </row>
    <row r="559" spans="4:62">
      <c r="AM559" s="32">
        <v>125</v>
      </c>
      <c r="AN559" s="32" t="s">
        <v>182</v>
      </c>
      <c r="AO559" s="44">
        <f t="shared" ref="AO559:AT559" si="316">AO543/$AT$557*$AR$557</f>
        <v>1.0708961620588459E-2</v>
      </c>
      <c r="AP559" s="44">
        <f t="shared" si="316"/>
        <v>2.3782727418821873E-2</v>
      </c>
      <c r="AQ559" s="44">
        <f t="shared" si="316"/>
        <v>2.7936589629851526E-2</v>
      </c>
      <c r="AR559" s="44">
        <f t="shared" si="316"/>
        <v>6.3618477525353212E-2</v>
      </c>
      <c r="AS559" s="44">
        <f t="shared" si="316"/>
        <v>4.4747049260254371E-2</v>
      </c>
      <c r="AT559" s="44">
        <f t="shared" si="316"/>
        <v>3.3879360322661309</v>
      </c>
      <c r="AU559" s="44">
        <f>AU543/$AT$557*$AR$557</f>
        <v>9.6903558858562014E-2</v>
      </c>
      <c r="AV559" s="44">
        <f t="shared" ref="AV559:BI559" si="317">AV543/$AT$557*$AR$557</f>
        <v>7.613618150725021E-3</v>
      </c>
      <c r="AW559" s="44">
        <f t="shared" si="317"/>
        <v>6.3384963278610039E-3</v>
      </c>
      <c r="AX559" s="44">
        <f t="shared" ref="AX559" si="318">AX543/$AT$557*$AR$557</f>
        <v>0.15445174154644353</v>
      </c>
      <c r="AY559" s="44"/>
      <c r="AZ559" s="44"/>
      <c r="BA559" s="44">
        <f t="shared" si="317"/>
        <v>1.665300476158716E-2</v>
      </c>
      <c r="BB559" s="44">
        <f t="shared" si="317"/>
        <v>2.7923068479110295E-2</v>
      </c>
      <c r="BC559" s="44">
        <f t="shared" si="317"/>
        <v>2.7832916266284487E-2</v>
      </c>
      <c r="BD559" s="44">
        <f t="shared" si="317"/>
        <v>6.5993986081547079E-2</v>
      </c>
      <c r="BE559" s="44">
        <f t="shared" si="317"/>
        <v>4.1686446581567116E-2</v>
      </c>
      <c r="BF559" s="44">
        <f t="shared" si="317"/>
        <v>3.3484732198102458</v>
      </c>
      <c r="BG559" s="44">
        <f t="shared" si="317"/>
        <v>8.7117471645839786E-2</v>
      </c>
      <c r="BH559" s="44">
        <f t="shared" si="317"/>
        <v>7.6136181507250418E-3</v>
      </c>
      <c r="BI559" s="44">
        <f t="shared" si="317"/>
        <v>6.2834374866347301E-3</v>
      </c>
      <c r="BJ559" s="44">
        <f t="shared" ref="BJ559" si="319">BJ543/$AT$557*$AR$557</f>
        <v>0.16222942522055528</v>
      </c>
    </row>
    <row r="560" spans="4:62">
      <c r="AM560" s="42">
        <f>D555</f>
        <v>7946.78</v>
      </c>
      <c r="AN560" s="32" t="s">
        <v>182</v>
      </c>
      <c r="AO560" s="44">
        <f>AO555/$AT$557*$AR$557</f>
        <v>1.0709195171714907E-2</v>
      </c>
      <c r="AP560" s="44">
        <f t="shared" ref="AP560:BJ560" si="320">AP555/$AT$557*$AR$557</f>
        <v>2.3784278015357194E-2</v>
      </c>
      <c r="AQ560" s="44">
        <f t="shared" si="320"/>
        <v>2.794171614120302E-2</v>
      </c>
      <c r="AR560" s="44">
        <f t="shared" si="320"/>
        <v>6.362826114513985E-2</v>
      </c>
      <c r="AS560" s="44">
        <f t="shared" si="320"/>
        <v>4.4754141553133814E-2</v>
      </c>
      <c r="AT560" s="44">
        <f t="shared" si="320"/>
        <v>3.3886876215024615</v>
      </c>
      <c r="AU560" s="44">
        <f t="shared" si="320"/>
        <v>9.6925848913413645E-2</v>
      </c>
      <c r="AV560" s="44">
        <f t="shared" si="320"/>
        <v>7.6150967655244581E-3</v>
      </c>
      <c r="AW560" s="44">
        <f t="shared" si="320"/>
        <v>6.3402179370535558E-3</v>
      </c>
      <c r="AX560" s="44">
        <f t="shared" si="320"/>
        <v>0.15447934712749031</v>
      </c>
      <c r="AY560" s="44"/>
      <c r="AZ560" s="44"/>
      <c r="BA560" s="44">
        <f t="shared" si="320"/>
        <v>1.6653238312713606E-2</v>
      </c>
      <c r="BB560" s="44">
        <f t="shared" si="320"/>
        <v>2.7924619075645595E-2</v>
      </c>
      <c r="BC560" s="44">
        <f t="shared" si="320"/>
        <v>2.7838042777636011E-2</v>
      </c>
      <c r="BD560" s="44">
        <f t="shared" si="320"/>
        <v>6.60037697013338E-2</v>
      </c>
      <c r="BE560" s="44">
        <f t="shared" si="320"/>
        <v>4.169353887444658E-2</v>
      </c>
      <c r="BF560" s="44">
        <f t="shared" si="320"/>
        <v>3.3492248090465764</v>
      </c>
      <c r="BG560" s="44">
        <f t="shared" si="320"/>
        <v>8.7139761700691251E-2</v>
      </c>
      <c r="BH560" s="44">
        <f t="shared" si="320"/>
        <v>7.6150967655244798E-3</v>
      </c>
      <c r="BI560" s="44">
        <f t="shared" si="320"/>
        <v>6.2851590958273038E-3</v>
      </c>
      <c r="BJ560" s="44">
        <f t="shared" si="320"/>
        <v>0.16225703080160206</v>
      </c>
    </row>
    <row r="561" spans="37:62">
      <c r="AM561" s="32">
        <f>AM559</f>
        <v>125</v>
      </c>
      <c r="AN561" s="32" t="s">
        <v>183</v>
      </c>
      <c r="AO561" s="44">
        <f>E543-AO559</f>
        <v>7.1221452584775746E-2</v>
      </c>
      <c r="AP561" s="44">
        <f t="shared" ref="AP561:AX561" si="321">F543-AP559</f>
        <v>0.26478794376792253</v>
      </c>
      <c r="AQ561" s="44">
        <f t="shared" si="321"/>
        <v>0.25084856691345131</v>
      </c>
      <c r="AR561" s="44">
        <f t="shared" si="321"/>
        <v>0.33980750697598677</v>
      </c>
      <c r="AS561" s="44">
        <f t="shared" si="321"/>
        <v>0.49099145354479473</v>
      </c>
      <c r="AT561" s="44">
        <f t="shared" si="321"/>
        <v>17.046848640383189</v>
      </c>
      <c r="AU561" s="44">
        <f t="shared" si="321"/>
        <v>2.9342993141161258</v>
      </c>
      <c r="AV561" s="44">
        <f t="shared" si="321"/>
        <v>0.19084313243926326</v>
      </c>
      <c r="AW561" s="44">
        <f t="shared" si="321"/>
        <v>0.25955183043571051</v>
      </c>
      <c r="AX561" s="44">
        <f t="shared" si="321"/>
        <v>0.73707885884224988</v>
      </c>
      <c r="AY561" s="44"/>
      <c r="AZ561" s="44" t="s">
        <v>184</v>
      </c>
      <c r="BA561" s="44">
        <f>E543+BA559</f>
        <v>9.8583418966951358E-2</v>
      </c>
      <c r="BB561" s="44">
        <f t="shared" ref="BB561:BJ561" si="322">F543+BB559</f>
        <v>0.3164937396658547</v>
      </c>
      <c r="BC561" s="44">
        <f t="shared" si="322"/>
        <v>0.30661807280958731</v>
      </c>
      <c r="BD561" s="44">
        <f t="shared" si="322"/>
        <v>0.46941997058288709</v>
      </c>
      <c r="BE561" s="44">
        <f t="shared" si="322"/>
        <v>0.57742494938661615</v>
      </c>
      <c r="BF561" s="44">
        <f t="shared" si="322"/>
        <v>23.783257892459563</v>
      </c>
      <c r="BG561" s="44">
        <f t="shared" si="322"/>
        <v>3.1183203446205274</v>
      </c>
      <c r="BH561" s="44">
        <f t="shared" si="322"/>
        <v>0.20607036874071333</v>
      </c>
      <c r="BI561" s="44">
        <f t="shared" si="322"/>
        <v>0.27217376425020623</v>
      </c>
      <c r="BJ561" s="44">
        <f t="shared" si="322"/>
        <v>1.0537600256092488</v>
      </c>
    </row>
    <row r="562" spans="37:62">
      <c r="AM562" s="42">
        <f>AM560</f>
        <v>7946.78</v>
      </c>
      <c r="AN562" s="32" t="s">
        <v>183</v>
      </c>
      <c r="AO562" s="44">
        <f>E555-AO560</f>
        <v>7.1223191413931464E-2</v>
      </c>
      <c r="AP562" s="44">
        <f t="shared" ref="AP562:AX562" si="323">F555-AP560</f>
        <v>0.26483244925365879</v>
      </c>
      <c r="AQ562" s="44">
        <f t="shared" si="323"/>
        <v>0.25090405769366764</v>
      </c>
      <c r="AR562" s="44">
        <f t="shared" si="323"/>
        <v>0.33987052361710524</v>
      </c>
      <c r="AS562" s="44">
        <f t="shared" si="323"/>
        <v>0.49107232066184892</v>
      </c>
      <c r="AT562" s="44">
        <f t="shared" si="323"/>
        <v>17.051187678079078</v>
      </c>
      <c r="AU562" s="44">
        <f t="shared" si="323"/>
        <v>2.9350153541399084</v>
      </c>
      <c r="AV562" s="44">
        <f t="shared" si="323"/>
        <v>0.19088309496255851</v>
      </c>
      <c r="AW562" s="44">
        <f t="shared" si="323"/>
        <v>0.25961016398818848</v>
      </c>
      <c r="AX562" s="44">
        <f t="shared" si="323"/>
        <v>0.73725249155885642</v>
      </c>
      <c r="AY562" s="44"/>
      <c r="AZ562" s="44" t="s">
        <v>184</v>
      </c>
      <c r="BA562" s="44">
        <f>E555+BA560</f>
        <v>9.858562489835998E-2</v>
      </c>
      <c r="BB562" s="44">
        <f t="shared" ref="BB562:BJ562" si="324">F555+BB560</f>
        <v>0.31654134634466158</v>
      </c>
      <c r="BC562" s="44">
        <f t="shared" si="324"/>
        <v>0.30668381661250665</v>
      </c>
      <c r="BD562" s="44">
        <f t="shared" si="324"/>
        <v>0.46950255446357891</v>
      </c>
      <c r="BE562" s="44">
        <f t="shared" si="324"/>
        <v>0.57752000108942936</v>
      </c>
      <c r="BF562" s="44">
        <f t="shared" si="324"/>
        <v>23.789100108628116</v>
      </c>
      <c r="BG562" s="44">
        <f t="shared" si="324"/>
        <v>3.119080964754013</v>
      </c>
      <c r="BH562" s="44">
        <f t="shared" si="324"/>
        <v>0.20611328849360747</v>
      </c>
      <c r="BI562" s="44">
        <f t="shared" si="324"/>
        <v>0.27223554102106939</v>
      </c>
      <c r="BJ562" s="44">
        <f t="shared" si="324"/>
        <v>1.0539888694879489</v>
      </c>
    </row>
    <row r="565" spans="37:62">
      <c r="AQ565" s="32" t="s">
        <v>180</v>
      </c>
      <c r="AR565" s="32">
        <v>1.96</v>
      </c>
      <c r="AS565" s="32" t="s">
        <v>176</v>
      </c>
      <c r="AT565" s="32">
        <v>5</v>
      </c>
    </row>
    <row r="566" spans="37:62">
      <c r="AL566" s="32" t="s">
        <v>185</v>
      </c>
      <c r="AM566" s="32" t="s">
        <v>181</v>
      </c>
      <c r="AO566" s="32" t="str">
        <f>AO558</f>
        <v>Blood</v>
      </c>
      <c r="AP566" s="32" t="str">
        <f t="shared" ref="AP566:AX566" si="325">AP558</f>
        <v>Thymus</v>
      </c>
      <c r="AQ566" s="32" t="str">
        <f t="shared" si="325"/>
        <v>Heart</v>
      </c>
      <c r="AR566" s="32" t="str">
        <f t="shared" si="325"/>
        <v>Lungs</v>
      </c>
      <c r="AS566" s="32" t="str">
        <f t="shared" si="325"/>
        <v>Kidneys</v>
      </c>
      <c r="AT566" s="32" t="str">
        <f t="shared" si="325"/>
        <v>Spleen</v>
      </c>
      <c r="AU566" s="32" t="str">
        <f t="shared" si="325"/>
        <v>Liver</v>
      </c>
      <c r="AV566" s="32" t="str">
        <f t="shared" si="325"/>
        <v>ART</v>
      </c>
      <c r="AW566" s="32" t="str">
        <f t="shared" si="325"/>
        <v>Carcass</v>
      </c>
      <c r="AX566" s="32" t="str">
        <f t="shared" si="325"/>
        <v>Tumor</v>
      </c>
      <c r="BA566" s="32" t="str">
        <f>BA558</f>
        <v>Blood</v>
      </c>
      <c r="BB566" s="32" t="str">
        <f t="shared" ref="BB566:BJ566" si="326">BB558</f>
        <v>Thymus</v>
      </c>
      <c r="BC566" s="32" t="str">
        <f t="shared" si="326"/>
        <v>Heart</v>
      </c>
      <c r="BD566" s="32" t="str">
        <f t="shared" si="326"/>
        <v>Lungs</v>
      </c>
      <c r="BE566" s="32" t="str">
        <f t="shared" si="326"/>
        <v>Kidneys</v>
      </c>
      <c r="BF566" s="32" t="str">
        <f t="shared" si="326"/>
        <v>Spleen</v>
      </c>
      <c r="BG566" s="32" t="str">
        <f t="shared" si="326"/>
        <v>Liver</v>
      </c>
      <c r="BH566" s="32" t="str">
        <f t="shared" si="326"/>
        <v>ART</v>
      </c>
      <c r="BI566" s="32" t="str">
        <f t="shared" si="326"/>
        <v>Carcass</v>
      </c>
      <c r="BJ566" s="32" t="str">
        <f t="shared" si="326"/>
        <v>Tumor</v>
      </c>
    </row>
    <row r="567" spans="37:62">
      <c r="AK567" s="32" t="s">
        <v>186</v>
      </c>
      <c r="AM567" s="42">
        <f>D419</f>
        <v>6.5</v>
      </c>
      <c r="AN567" s="32" t="s">
        <v>182</v>
      </c>
      <c r="AO567" s="44">
        <f>AO419/$AT$557*$AR$557</f>
        <v>3.8251030206899171E-3</v>
      </c>
      <c r="AP567" s="44">
        <f t="shared" ref="AP567:AX567" si="327">AP419/$AT$557*$AR$557</f>
        <v>0.1094402719418769</v>
      </c>
      <c r="AQ567" s="44">
        <f t="shared" si="327"/>
        <v>0.16554070852386674</v>
      </c>
      <c r="AR567" s="44">
        <f t="shared" si="327"/>
        <v>3.6072877051795529E-2</v>
      </c>
      <c r="AS567" s="44">
        <f t="shared" si="327"/>
        <v>4.978530215548737E-2</v>
      </c>
      <c r="AT567" s="44">
        <f t="shared" si="327"/>
        <v>17.075562791743096</v>
      </c>
      <c r="AU567" s="44">
        <f t="shared" si="327"/>
        <v>0.3917536638498394</v>
      </c>
      <c r="AV567" s="44">
        <f t="shared" si="327"/>
        <v>3.2954579043118236E-2</v>
      </c>
      <c r="AW567" s="44">
        <f t="shared" si="327"/>
        <v>9.8928385206266071E-3</v>
      </c>
      <c r="AX567" s="44">
        <f t="shared" si="327"/>
        <v>1.2784472826845221</v>
      </c>
      <c r="AY567" s="44"/>
      <c r="AZ567" s="44"/>
      <c r="BA567" s="44">
        <f>BA419/$AT$557*$AR$557</f>
        <v>3.8251030206899717E-3</v>
      </c>
      <c r="BB567" s="44">
        <f t="shared" ref="BB567:BJ567" si="328">BB419/$AT$557*$AR$557</f>
        <v>0.10944027194187743</v>
      </c>
      <c r="BC567" s="44">
        <f t="shared" si="328"/>
        <v>0.1595212504452149</v>
      </c>
      <c r="BD567" s="44">
        <f t="shared" si="328"/>
        <v>3.6072877051794572E-2</v>
      </c>
      <c r="BE567" s="44">
        <f t="shared" si="328"/>
        <v>4.8981810460615741E-2</v>
      </c>
      <c r="BF567" s="44">
        <f t="shared" si="328"/>
        <v>17.43475206738858</v>
      </c>
      <c r="BG567" s="44">
        <f t="shared" si="328"/>
        <v>0.39175366384984073</v>
      </c>
      <c r="BH567" s="44">
        <f t="shared" si="328"/>
        <v>3.2954579043117327E-2</v>
      </c>
      <c r="BI567" s="44">
        <f t="shared" si="328"/>
        <v>6.4993489727764985E-3</v>
      </c>
      <c r="BJ567" s="44">
        <f t="shared" si="328"/>
        <v>1.2784472826845295</v>
      </c>
    </row>
    <row r="568" spans="37:62">
      <c r="AK568" s="32" t="s">
        <v>187</v>
      </c>
      <c r="AM568" s="42">
        <f>AM567</f>
        <v>6.5</v>
      </c>
      <c r="AN568" s="32" t="s">
        <v>183</v>
      </c>
      <c r="AO568" s="44">
        <f>E419-AO567</f>
        <v>6.8465525127847759E-2</v>
      </c>
      <c r="AP568" s="44">
        <f t="shared" ref="AP568:AX568" si="329">F419-AP567</f>
        <v>1.3842580865345395</v>
      </c>
      <c r="AQ568" s="44">
        <f t="shared" si="329"/>
        <v>0.74677483049700988</v>
      </c>
      <c r="AR568" s="44">
        <f t="shared" si="329"/>
        <v>0.72595040631177299</v>
      </c>
      <c r="AS568" s="44">
        <f t="shared" si="329"/>
        <v>1.6034960405353522</v>
      </c>
      <c r="AT568" s="44">
        <f t="shared" si="329"/>
        <v>70.828203395240976</v>
      </c>
      <c r="AU568" s="44">
        <f t="shared" si="329"/>
        <v>10.760825274858314</v>
      </c>
      <c r="AV568" s="44">
        <f t="shared" si="329"/>
        <v>0.68758011552784248</v>
      </c>
      <c r="AW568" s="44">
        <f t="shared" si="329"/>
        <v>0.99740344596603026</v>
      </c>
      <c r="AX568" s="44">
        <f t="shared" si="329"/>
        <v>2.9626050903842227</v>
      </c>
      <c r="AY568" s="44"/>
      <c r="AZ568" s="44" t="s">
        <v>184</v>
      </c>
      <c r="BA568" s="44">
        <f>E419+BA567</f>
        <v>7.6115731169227652E-2</v>
      </c>
      <c r="BB568" s="44">
        <f t="shared" ref="BB568:BJ568" si="330">F419+BB567</f>
        <v>1.603138630418294</v>
      </c>
      <c r="BC568" s="44">
        <f t="shared" si="330"/>
        <v>1.0718367894660914</v>
      </c>
      <c r="BD568" s="44">
        <f t="shared" si="330"/>
        <v>0.79809616041536313</v>
      </c>
      <c r="BE568" s="44">
        <f t="shared" si="330"/>
        <v>1.7022631531514552</v>
      </c>
      <c r="BF568" s="44">
        <f t="shared" si="330"/>
        <v>105.33851825437264</v>
      </c>
      <c r="BG568" s="44">
        <f t="shared" si="330"/>
        <v>11.544332602557994</v>
      </c>
      <c r="BH568" s="44">
        <f t="shared" si="330"/>
        <v>0.75348927361407814</v>
      </c>
      <c r="BI568" s="44">
        <f t="shared" si="330"/>
        <v>1.0137956334594334</v>
      </c>
      <c r="BJ568" s="44">
        <f t="shared" si="330"/>
        <v>5.5194996557532736</v>
      </c>
    </row>
  </sheetData>
  <sheetProtection selectLockedCells="1"/>
  <pageMargins left="0.7" right="0.7" top="0.75" bottom="0.75" header="0.3" footer="0.3"/>
  <pageSetup orientation="landscape" r:id="rId1"/>
  <headerFooter>
    <oddHeader>&amp;C&amp;"Arial,Bold"Distribution of Total Recovered CPM in the Body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9" tint="0.39997558519241921"/>
  </sheetPr>
  <dimension ref="A1:CW568"/>
  <sheetViews>
    <sheetView tabSelected="1" topLeftCell="AY524" zoomScaleNormal="100" zoomScalePageLayoutView="110" workbookViewId="0">
      <selection activeCell="AT568" sqref="AT568"/>
    </sheetView>
  </sheetViews>
  <sheetFormatPr defaultColWidth="8.875" defaultRowHeight="11.25"/>
  <cols>
    <col min="1" max="3" width="18.125" style="32" customWidth="1"/>
    <col min="4" max="4" width="24.125" style="32" bestFit="1" customWidth="1"/>
    <col min="5" max="16" width="7.625" style="32" customWidth="1"/>
    <col min="17" max="17" width="9.125" style="32" bestFit="1" customWidth="1"/>
    <col min="18" max="19" width="8.875" style="32"/>
    <col min="20" max="24" width="7.625" style="32" customWidth="1"/>
    <col min="25" max="25" width="8.875" style="32"/>
    <col min="26" max="26" width="9" style="32" customWidth="1"/>
    <col min="27" max="28" width="8.875" style="32"/>
    <col min="29" max="29" width="9.125" style="32" bestFit="1" customWidth="1"/>
    <col min="30" max="16384" width="8.875" style="32"/>
  </cols>
  <sheetData>
    <row r="1" spans="1:18">
      <c r="A1" s="54">
        <v>43551</v>
      </c>
      <c r="D1" s="81" t="s">
        <v>73</v>
      </c>
      <c r="E1" s="77"/>
      <c r="F1" s="89"/>
      <c r="I1" s="43" t="s">
        <v>67</v>
      </c>
    </row>
    <row r="2" spans="1:18" ht="12">
      <c r="A2" s="43" t="s">
        <v>50</v>
      </c>
      <c r="B2" s="55"/>
      <c r="C2" s="55"/>
      <c r="D2" s="90">
        <v>5.0000000000000001E-3</v>
      </c>
      <c r="E2" s="91" t="s">
        <v>55</v>
      </c>
      <c r="F2" s="79"/>
      <c r="I2" s="32" t="s">
        <v>68</v>
      </c>
      <c r="J2" s="32" t="s">
        <v>69</v>
      </c>
    </row>
    <row r="3" spans="1:18" ht="12">
      <c r="A3" s="43"/>
      <c r="B3" s="43"/>
      <c r="C3" s="55"/>
      <c r="D3" s="92">
        <v>200</v>
      </c>
      <c r="E3" s="91" t="s">
        <v>64</v>
      </c>
      <c r="F3" s="79"/>
      <c r="G3" s="4"/>
      <c r="H3" s="4"/>
      <c r="I3" s="32" t="s">
        <v>70</v>
      </c>
      <c r="J3" s="32" t="s">
        <v>74</v>
      </c>
      <c r="L3" s="4"/>
      <c r="M3" s="4"/>
      <c r="N3" s="4"/>
    </row>
    <row r="4" spans="1:18" ht="12.75" thickBot="1">
      <c r="C4" s="55"/>
      <c r="D4" s="93">
        <f>D3*D2</f>
        <v>1</v>
      </c>
      <c r="E4" s="94" t="s">
        <v>65</v>
      </c>
      <c r="F4" s="80"/>
      <c r="G4" s="56"/>
      <c r="H4" s="56"/>
      <c r="I4" s="32" t="s">
        <v>71</v>
      </c>
      <c r="L4" s="56"/>
      <c r="M4" s="56"/>
      <c r="N4" s="56"/>
    </row>
    <row r="5" spans="1:18" ht="12">
      <c r="C5" s="55"/>
      <c r="G5" s="56"/>
      <c r="H5" s="56"/>
      <c r="M5" s="56"/>
      <c r="N5" s="56"/>
    </row>
    <row r="6" spans="1:18" ht="12">
      <c r="C6" s="55"/>
      <c r="G6" s="56"/>
      <c r="H6" s="56"/>
      <c r="M6" s="56"/>
      <c r="N6" s="56"/>
    </row>
    <row r="7" spans="1:18" ht="12">
      <c r="C7" s="55"/>
      <c r="G7" s="56"/>
      <c r="H7" s="56"/>
      <c r="M7" s="56"/>
      <c r="N7" s="56"/>
    </row>
    <row r="8" spans="1:18" ht="12">
      <c r="G8" s="56"/>
      <c r="H8" s="56"/>
      <c r="M8" s="56"/>
      <c r="N8" s="56"/>
    </row>
    <row r="9" spans="1:18" ht="12">
      <c r="D9" s="58"/>
      <c r="F9" s="56"/>
      <c r="G9" s="56"/>
      <c r="H9" s="56"/>
      <c r="M9" s="56"/>
      <c r="N9" s="56"/>
    </row>
    <row r="10" spans="1:18" ht="12">
      <c r="D10" s="58"/>
      <c r="F10" s="56"/>
      <c r="G10" s="56"/>
      <c r="H10" s="56"/>
      <c r="I10" s="43" t="s">
        <v>72</v>
      </c>
      <c r="L10" s="56"/>
      <c r="M10" s="56"/>
      <c r="N10" s="56"/>
    </row>
    <row r="11" spans="1:18" ht="12">
      <c r="D11" s="58"/>
      <c r="F11" s="56"/>
      <c r="G11" s="56"/>
      <c r="H11" s="100" t="s">
        <v>31</v>
      </c>
      <c r="I11" s="101" t="s">
        <v>102</v>
      </c>
      <c r="J11" s="101"/>
      <c r="K11" s="101"/>
      <c r="L11" s="101"/>
      <c r="M11" s="101"/>
      <c r="N11" s="100"/>
      <c r="O11" s="101"/>
      <c r="P11" s="101"/>
    </row>
    <row r="12" spans="1:18" ht="12">
      <c r="D12" s="58"/>
      <c r="F12" s="56"/>
      <c r="G12" s="56"/>
      <c r="H12" s="103" t="s">
        <v>32</v>
      </c>
      <c r="I12" s="51" t="s">
        <v>101</v>
      </c>
      <c r="J12" s="51"/>
      <c r="K12" s="51"/>
      <c r="L12" s="103"/>
      <c r="M12" s="103"/>
      <c r="N12" s="103"/>
      <c r="O12" s="51"/>
      <c r="P12" s="51"/>
      <c r="Q12" s="51"/>
      <c r="R12" s="51"/>
    </row>
    <row r="13" spans="1:18" ht="12">
      <c r="D13" s="58"/>
      <c r="F13" s="56"/>
      <c r="G13" s="56"/>
      <c r="H13" s="104" t="s">
        <v>33</v>
      </c>
      <c r="I13" s="98" t="s">
        <v>100</v>
      </c>
      <c r="J13" s="98"/>
      <c r="K13" s="98"/>
      <c r="L13" s="104"/>
      <c r="M13" s="56"/>
      <c r="N13" s="56"/>
    </row>
    <row r="14" spans="1:18" ht="12">
      <c r="D14" s="58"/>
      <c r="F14" s="56"/>
      <c r="G14" s="56"/>
      <c r="H14" s="56" t="s">
        <v>46</v>
      </c>
      <c r="I14" s="32" t="s">
        <v>76</v>
      </c>
      <c r="L14" s="56"/>
      <c r="M14" s="56"/>
      <c r="N14" s="56"/>
    </row>
    <row r="15" spans="1:18" ht="12">
      <c r="D15" s="58"/>
      <c r="F15" s="56"/>
      <c r="G15" s="56"/>
      <c r="H15" s="56" t="s">
        <v>75</v>
      </c>
      <c r="I15" s="32" t="s">
        <v>77</v>
      </c>
      <c r="L15" s="56"/>
      <c r="M15" s="56"/>
      <c r="N15" s="56"/>
    </row>
    <row r="16" spans="1:18" ht="12">
      <c r="D16" s="58"/>
      <c r="F16" s="56"/>
      <c r="G16" s="56"/>
      <c r="H16" s="56"/>
      <c r="L16" s="56"/>
      <c r="M16" s="56"/>
      <c r="N16" s="56"/>
    </row>
    <row r="17" spans="4:29" ht="12">
      <c r="D17" s="55"/>
      <c r="E17" s="55"/>
      <c r="G17" s="56"/>
      <c r="H17" s="56"/>
      <c r="L17" s="56"/>
      <c r="M17" s="56"/>
      <c r="N17" s="56"/>
    </row>
    <row r="18" spans="4:29" ht="12">
      <c r="D18" s="59"/>
      <c r="E18" s="65"/>
      <c r="F18" s="4"/>
      <c r="G18" s="56"/>
      <c r="H18" s="56"/>
      <c r="L18" s="56"/>
      <c r="M18" s="56"/>
      <c r="N18" s="56"/>
    </row>
    <row r="19" spans="4:29" ht="12">
      <c r="D19" s="57"/>
      <c r="F19" s="56"/>
      <c r="G19" s="56"/>
      <c r="H19" s="56"/>
      <c r="L19" s="56"/>
      <c r="M19" s="56"/>
      <c r="N19" s="56"/>
    </row>
    <row r="20" spans="4:29" ht="12">
      <c r="D20" s="57"/>
      <c r="F20" s="56"/>
      <c r="G20" s="56"/>
      <c r="H20" s="56"/>
      <c r="L20" s="56"/>
      <c r="M20" s="56"/>
      <c r="N20" s="56"/>
    </row>
    <row r="21" spans="4:29" ht="12">
      <c r="D21" s="58"/>
      <c r="F21" s="56"/>
      <c r="G21" s="56"/>
      <c r="H21" s="56"/>
      <c r="L21" s="56"/>
      <c r="M21" s="56"/>
      <c r="N21" s="56"/>
    </row>
    <row r="22" spans="4:29" ht="12">
      <c r="D22" s="58"/>
      <c r="F22" s="56"/>
      <c r="G22" s="56"/>
      <c r="H22" s="56"/>
      <c r="L22" s="56"/>
      <c r="M22" s="56"/>
      <c r="N22" s="56"/>
    </row>
    <row r="23" spans="4:29" ht="12">
      <c r="D23" s="58"/>
      <c r="F23" s="56"/>
      <c r="G23" s="56"/>
      <c r="H23" s="56"/>
      <c r="L23" s="56"/>
      <c r="M23" s="56"/>
      <c r="N23" s="56"/>
    </row>
    <row r="24" spans="4:29" ht="12">
      <c r="D24" s="58"/>
      <c r="F24" s="56"/>
      <c r="G24" s="56"/>
      <c r="H24" s="56"/>
      <c r="L24" s="56"/>
      <c r="M24" s="56"/>
      <c r="N24" s="56"/>
    </row>
    <row r="25" spans="4:29" s="26" customFormat="1" ht="12.75" thickBot="1">
      <c r="D25" s="25" t="s">
        <v>106</v>
      </c>
      <c r="E25" s="25" t="s">
        <v>0</v>
      </c>
      <c r="R25" s="25" t="s">
        <v>1</v>
      </c>
    </row>
    <row r="26" spans="4:29" s="27" customFormat="1" ht="12.75" thickBot="1">
      <c r="D26" s="1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3" t="s">
        <v>11</v>
      </c>
      <c r="N26" s="3" t="s">
        <v>12</v>
      </c>
      <c r="O26" s="4"/>
      <c r="P26" s="4"/>
      <c r="R26" s="5" t="str">
        <f t="shared" ref="R26:AA26" si="0">E26</f>
        <v>Blood</v>
      </c>
      <c r="S26" s="2" t="str">
        <f t="shared" si="0"/>
        <v>Thymus</v>
      </c>
      <c r="T26" s="2" t="str">
        <f t="shared" si="0"/>
        <v>Heart</v>
      </c>
      <c r="U26" s="2" t="str">
        <f t="shared" si="0"/>
        <v>Lungs</v>
      </c>
      <c r="V26" s="2" t="str">
        <f t="shared" si="0"/>
        <v>Kidneys</v>
      </c>
      <c r="W26" s="2" t="str">
        <f t="shared" si="0"/>
        <v>Spleen</v>
      </c>
      <c r="X26" s="2" t="str">
        <f t="shared" si="0"/>
        <v>Liver</v>
      </c>
      <c r="Y26" s="2" t="str">
        <f t="shared" si="0"/>
        <v>ART</v>
      </c>
      <c r="Z26" s="3" t="str">
        <f t="shared" si="0"/>
        <v>Carcass</v>
      </c>
      <c r="AA26" s="3" t="str">
        <f t="shared" si="0"/>
        <v>Tumor</v>
      </c>
      <c r="AB26" s="4"/>
      <c r="AC26" s="4"/>
    </row>
    <row r="27" spans="4:29" s="28" customFormat="1" ht="12">
      <c r="D27" s="6" t="s">
        <v>129</v>
      </c>
      <c r="E27" s="7">
        <v>0.32029610423097737</v>
      </c>
      <c r="F27" s="7">
        <v>0.10644653217238809</v>
      </c>
      <c r="G27" s="7">
        <v>9.3562517737576137E-2</v>
      </c>
      <c r="H27" s="7">
        <v>0.15256241690916772</v>
      </c>
      <c r="I27" s="7">
        <v>0.12929868415254328</v>
      </c>
      <c r="J27" s="7">
        <v>0.48776162189872552</v>
      </c>
      <c r="K27" s="7">
        <v>0.18575315695386582</v>
      </c>
      <c r="L27" s="7">
        <v>1.565553822635923E-2</v>
      </c>
      <c r="M27" s="8">
        <v>2.4996340548989898E-2</v>
      </c>
      <c r="N27" s="8">
        <v>2.0785731652140541E-2</v>
      </c>
      <c r="O27" s="9"/>
      <c r="P27" s="9"/>
      <c r="R27" s="10">
        <v>6.8089579836620598E-3</v>
      </c>
      <c r="S27" s="7">
        <v>2.2973820657723368E-2</v>
      </c>
      <c r="T27" s="7">
        <v>5.4593538588695381E-3</v>
      </c>
      <c r="U27" s="7">
        <v>4.7264510337176619E-3</v>
      </c>
      <c r="V27" s="7">
        <v>8.1813122665780873E-3</v>
      </c>
      <c r="W27" s="7">
        <v>5.8030951402364986E-2</v>
      </c>
      <c r="X27" s="7">
        <v>1.9362465607955556E-2</v>
      </c>
      <c r="Y27" s="7">
        <v>1.5947401609291453E-3</v>
      </c>
      <c r="Z27" s="8">
        <v>2.6403058935484136E-3</v>
      </c>
      <c r="AA27" s="8">
        <v>1.8134307265172515E-2</v>
      </c>
      <c r="AB27" s="9"/>
      <c r="AC27" s="9"/>
    </row>
    <row r="28" spans="4:29" s="28" customFormat="1" ht="12">
      <c r="D28" s="11" t="s">
        <v>130</v>
      </c>
      <c r="E28" s="12">
        <v>0.16499781925434562</v>
      </c>
      <c r="F28" s="12">
        <v>7.0863014516824419E-2</v>
      </c>
      <c r="G28" s="12">
        <v>6.9070021568706744E-2</v>
      </c>
      <c r="H28" s="12">
        <v>9.9825924860589568E-2</v>
      </c>
      <c r="I28" s="12">
        <v>0.11334900271360654</v>
      </c>
      <c r="J28" s="12">
        <v>0.42160196891951229</v>
      </c>
      <c r="K28" s="12">
        <v>0.19758487554561133</v>
      </c>
      <c r="L28" s="12">
        <v>2.8348588173673975E-2</v>
      </c>
      <c r="M28" s="13">
        <v>2.8154741694983911E-2</v>
      </c>
      <c r="N28" s="13">
        <v>0.1221500647182719</v>
      </c>
      <c r="O28" s="9"/>
      <c r="P28" s="9"/>
      <c r="R28" s="14">
        <v>1.3304041675051856E-2</v>
      </c>
      <c r="S28" s="12">
        <v>1.2029683000655985E-2</v>
      </c>
      <c r="T28" s="12">
        <v>2.3843303422069442E-2</v>
      </c>
      <c r="U28" s="12">
        <v>9.7817435178160113E-3</v>
      </c>
      <c r="V28" s="12">
        <v>2.0730810616181906E-2</v>
      </c>
      <c r="W28" s="12">
        <v>6.4334793040217095E-2</v>
      </c>
      <c r="X28" s="12">
        <v>4.4782085850386608E-2</v>
      </c>
      <c r="Y28" s="12">
        <v>2.736238621386881E-3</v>
      </c>
      <c r="Z28" s="13">
        <v>6.1248239405050492E-4</v>
      </c>
      <c r="AA28" s="13">
        <v>8.4106034681791161E-2</v>
      </c>
      <c r="AB28" s="9"/>
      <c r="AC28" s="9"/>
    </row>
    <row r="29" spans="4:29" s="28" customFormat="1" ht="12">
      <c r="D29" s="29" t="s">
        <v>131</v>
      </c>
      <c r="E29" s="12">
        <v>1.2054213753305379E-2</v>
      </c>
      <c r="F29" s="12">
        <v>0.1487932032798526</v>
      </c>
      <c r="G29" s="12">
        <v>4.538569159939073E-2</v>
      </c>
      <c r="H29" s="12">
        <v>7.5664777560518856E-2</v>
      </c>
      <c r="I29" s="12">
        <v>7.6521781092578678E-2</v>
      </c>
      <c r="J29" s="12">
        <v>0.62003466962832088</v>
      </c>
      <c r="K29" s="12">
        <v>0.29047092037996941</v>
      </c>
      <c r="L29" s="12">
        <v>2.5020089771002316E-2</v>
      </c>
      <c r="M29" s="13">
        <v>3.0306669522527207E-2</v>
      </c>
      <c r="N29" s="13">
        <v>0.4057454422182632</v>
      </c>
      <c r="O29" s="9"/>
      <c r="P29" s="9"/>
      <c r="R29" s="14">
        <v>1.4620704621173836E-3</v>
      </c>
      <c r="S29" s="12">
        <v>3.6773398756347948E-2</v>
      </c>
      <c r="T29" s="12">
        <v>3.4697947654666874E-3</v>
      </c>
      <c r="U29" s="12">
        <v>2.5383154438630769E-2</v>
      </c>
      <c r="V29" s="12">
        <v>1.9204105265651038E-2</v>
      </c>
      <c r="W29" s="12">
        <v>0.19015241403425859</v>
      </c>
      <c r="X29" s="12">
        <v>4.8477327451713029E-2</v>
      </c>
      <c r="Y29" s="12">
        <v>6.1315540830332313E-3</v>
      </c>
      <c r="Z29" s="13">
        <v>4.4473328049492574E-3</v>
      </c>
      <c r="AA29" s="13">
        <v>0.2937962501309419</v>
      </c>
      <c r="AB29" s="9"/>
      <c r="AC29" s="9"/>
    </row>
    <row r="30" spans="4:29" s="28" customFormat="1" ht="12">
      <c r="D30" s="29" t="s">
        <v>132</v>
      </c>
      <c r="E30" s="12">
        <v>7.4015660561149146E-4</v>
      </c>
      <c r="F30" s="12">
        <v>1.1952036555230028E-2</v>
      </c>
      <c r="G30" s="12">
        <v>1.554593817033042E-2</v>
      </c>
      <c r="H30" s="12">
        <v>1.2441414321114369E-2</v>
      </c>
      <c r="I30" s="12">
        <v>3.3838744583395967E-2</v>
      </c>
      <c r="J30" s="12">
        <v>0.70142986155597553</v>
      </c>
      <c r="K30" s="12">
        <v>0.20193431254704677</v>
      </c>
      <c r="L30" s="12">
        <v>1.2534338255987569E-2</v>
      </c>
      <c r="M30" s="13">
        <v>2.2323554896134717E-2</v>
      </c>
      <c r="N30" s="13">
        <v>7.8537089015243228E-2</v>
      </c>
      <c r="O30" s="9"/>
      <c r="P30" s="9"/>
      <c r="R30" s="14">
        <v>1.520794303887026E-4</v>
      </c>
      <c r="S30" s="12">
        <v>9.2686345558543205E-3</v>
      </c>
      <c r="T30" s="12">
        <v>4.2069920075122778E-3</v>
      </c>
      <c r="U30" s="12">
        <v>2.1666976122316044E-3</v>
      </c>
      <c r="V30" s="12">
        <v>5.2756695633405712E-4</v>
      </c>
      <c r="W30" s="12">
        <v>0.17552769569144414</v>
      </c>
      <c r="X30" s="12">
        <v>1.8792831725841327E-2</v>
      </c>
      <c r="Y30" s="12">
        <v>1.8443969712842849E-3</v>
      </c>
      <c r="Z30" s="13">
        <v>2.5103432918084454E-3</v>
      </c>
      <c r="AA30" s="13">
        <v>2.8463006662613293E-2</v>
      </c>
      <c r="AB30" s="9"/>
      <c r="AC30" s="9"/>
    </row>
    <row r="31" spans="4:29" s="28" customFormat="1" ht="12.75" thickBot="1">
      <c r="D31" s="30" t="s">
        <v>133</v>
      </c>
      <c r="E31" s="16">
        <v>6.2982325554080128E-5</v>
      </c>
      <c r="F31" s="16">
        <v>9.2547237611995889E-3</v>
      </c>
      <c r="G31" s="16">
        <v>1.3356769711682719E-2</v>
      </c>
      <c r="H31" s="16">
        <v>1.4067703833351998E-2</v>
      </c>
      <c r="I31" s="16">
        <v>2.5212710890395812E-2</v>
      </c>
      <c r="J31" s="16">
        <v>0.5971553441407973</v>
      </c>
      <c r="K31" s="16">
        <v>0.20871789303244967</v>
      </c>
      <c r="L31" s="16">
        <v>1.1051348171480435E-2</v>
      </c>
      <c r="M31" s="17">
        <v>2.0349578178236603E-2</v>
      </c>
      <c r="N31" s="17">
        <v>6.4588669444390082E-2</v>
      </c>
      <c r="O31" s="9"/>
      <c r="P31" s="9"/>
      <c r="R31" s="18">
        <v>1.0908858783851045E-4</v>
      </c>
      <c r="S31" s="16">
        <v>9.801278826216276E-3</v>
      </c>
      <c r="T31" s="16">
        <v>1.5179046578749685E-3</v>
      </c>
      <c r="U31" s="16">
        <v>3.1787995377446556E-3</v>
      </c>
      <c r="V31" s="16">
        <v>3.3181687233454367E-3</v>
      </c>
      <c r="W31" s="16">
        <v>0.18457351670511404</v>
      </c>
      <c r="X31" s="16">
        <v>2.1985045095392865E-2</v>
      </c>
      <c r="Y31" s="16">
        <v>1.80187675169573E-4</v>
      </c>
      <c r="Z31" s="17">
        <v>8.4239915798365E-4</v>
      </c>
      <c r="AA31" s="17">
        <v>2.3352634261550306E-2</v>
      </c>
      <c r="AB31" s="9"/>
      <c r="AC31" s="9"/>
    </row>
    <row r="32" spans="4:29" s="27" customFormat="1" ht="12.75" thickBot="1">
      <c r="E32" s="27" t="s">
        <v>13</v>
      </c>
      <c r="N32" s="31"/>
      <c r="O32" s="31"/>
      <c r="P32" s="31"/>
      <c r="R32" s="25" t="s">
        <v>1</v>
      </c>
      <c r="AB32" s="31"/>
      <c r="AC32" s="31"/>
    </row>
    <row r="33" spans="2:29" s="27" customFormat="1" ht="12.75" thickBot="1">
      <c r="D33" s="19" t="str">
        <f t="shared" ref="D33:N33" si="1">D26</f>
        <v>Group</v>
      </c>
      <c r="E33" s="20" t="str">
        <f t="shared" si="1"/>
        <v>Blood</v>
      </c>
      <c r="F33" s="20" t="str">
        <f t="shared" si="1"/>
        <v>Thymus</v>
      </c>
      <c r="G33" s="20" t="str">
        <f t="shared" si="1"/>
        <v>Heart</v>
      </c>
      <c r="H33" s="20" t="str">
        <f t="shared" si="1"/>
        <v>Lungs</v>
      </c>
      <c r="I33" s="20" t="str">
        <f t="shared" si="1"/>
        <v>Kidneys</v>
      </c>
      <c r="J33" s="20" t="str">
        <f t="shared" si="1"/>
        <v>Spleen</v>
      </c>
      <c r="K33" s="20" t="str">
        <f t="shared" si="1"/>
        <v>Liver</v>
      </c>
      <c r="L33" s="20" t="str">
        <f t="shared" si="1"/>
        <v>ART</v>
      </c>
      <c r="M33" s="21" t="str">
        <f t="shared" si="1"/>
        <v>Carcass</v>
      </c>
      <c r="N33" s="21" t="str">
        <f t="shared" si="1"/>
        <v>Tumor</v>
      </c>
      <c r="O33" s="22"/>
      <c r="P33" s="22"/>
      <c r="R33" s="23" t="str">
        <f t="shared" ref="R33:AA33" si="2">R26</f>
        <v>Blood</v>
      </c>
      <c r="S33" s="20" t="str">
        <f t="shared" si="2"/>
        <v>Thymus</v>
      </c>
      <c r="T33" s="20" t="str">
        <f t="shared" si="2"/>
        <v>Heart</v>
      </c>
      <c r="U33" s="20" t="str">
        <f t="shared" si="2"/>
        <v>Lungs</v>
      </c>
      <c r="V33" s="20" t="str">
        <f t="shared" si="2"/>
        <v>Kidneys</v>
      </c>
      <c r="W33" s="20" t="str">
        <f t="shared" si="2"/>
        <v>Spleen</v>
      </c>
      <c r="X33" s="20" t="str">
        <f t="shared" si="2"/>
        <v>Liver</v>
      </c>
      <c r="Y33" s="20" t="str">
        <f t="shared" si="2"/>
        <v>ART</v>
      </c>
      <c r="Z33" s="21" t="str">
        <f t="shared" si="2"/>
        <v>Carcass</v>
      </c>
      <c r="AA33" s="21" t="str">
        <f t="shared" si="2"/>
        <v>Tumor</v>
      </c>
      <c r="AB33" s="22"/>
      <c r="AC33" s="22"/>
    </row>
    <row r="34" spans="2:29" s="27" customFormat="1" ht="12">
      <c r="D34" s="33" t="str">
        <f>D27</f>
        <v>DOTA-Tras-Ac-227 @ 1 h</v>
      </c>
      <c r="E34" s="34">
        <f>E27*$D$4</f>
        <v>0.32029610423097737</v>
      </c>
      <c r="F34" s="34">
        <f t="shared" ref="F34:N34" si="3">F27*$D$4</f>
        <v>0.10644653217238809</v>
      </c>
      <c r="G34" s="34">
        <f t="shared" si="3"/>
        <v>9.3562517737576137E-2</v>
      </c>
      <c r="H34" s="34">
        <f t="shared" si="3"/>
        <v>0.15256241690916772</v>
      </c>
      <c r="I34" s="34">
        <f t="shared" si="3"/>
        <v>0.12929868415254328</v>
      </c>
      <c r="J34" s="34">
        <f t="shared" si="3"/>
        <v>0.48776162189872552</v>
      </c>
      <c r="K34" s="34">
        <f t="shared" si="3"/>
        <v>0.18575315695386582</v>
      </c>
      <c r="L34" s="34">
        <f t="shared" si="3"/>
        <v>1.565553822635923E-2</v>
      </c>
      <c r="M34" s="34">
        <f t="shared" si="3"/>
        <v>2.4996340548989898E-2</v>
      </c>
      <c r="N34" s="34">
        <f t="shared" si="3"/>
        <v>2.0785731652140541E-2</v>
      </c>
      <c r="O34" s="35"/>
      <c r="P34" s="35"/>
      <c r="Q34" s="36"/>
      <c r="R34" s="37">
        <f>R27*$D$4</f>
        <v>6.8089579836620598E-3</v>
      </c>
      <c r="S34" s="37">
        <f t="shared" ref="S34:AA34" si="4">S27*$D$4</f>
        <v>2.2973820657723368E-2</v>
      </c>
      <c r="T34" s="37">
        <f t="shared" si="4"/>
        <v>5.4593538588695381E-3</v>
      </c>
      <c r="U34" s="37">
        <f t="shared" si="4"/>
        <v>4.7264510337176619E-3</v>
      </c>
      <c r="V34" s="37">
        <f t="shared" si="4"/>
        <v>8.1813122665780873E-3</v>
      </c>
      <c r="W34" s="37">
        <f t="shared" si="4"/>
        <v>5.8030951402364986E-2</v>
      </c>
      <c r="X34" s="37">
        <f t="shared" si="4"/>
        <v>1.9362465607955556E-2</v>
      </c>
      <c r="Y34" s="37">
        <f t="shared" si="4"/>
        <v>1.5947401609291453E-3</v>
      </c>
      <c r="Z34" s="37">
        <f t="shared" si="4"/>
        <v>2.6403058935484136E-3</v>
      </c>
      <c r="AA34" s="37">
        <f t="shared" si="4"/>
        <v>1.8134307265172515E-2</v>
      </c>
      <c r="AB34" s="24"/>
      <c r="AC34" s="24"/>
    </row>
    <row r="35" spans="2:29" s="27" customFormat="1" ht="12">
      <c r="D35" s="38" t="str">
        <f>D28</f>
        <v>DOTA-Tras-Ac-227 @ 4 h</v>
      </c>
      <c r="E35" s="34">
        <f t="shared" ref="E35:N38" si="5">E28*$D$4</f>
        <v>0.16499781925434562</v>
      </c>
      <c r="F35" s="34">
        <f t="shared" si="5"/>
        <v>7.0863014516824419E-2</v>
      </c>
      <c r="G35" s="34">
        <f t="shared" si="5"/>
        <v>6.9070021568706744E-2</v>
      </c>
      <c r="H35" s="34">
        <f t="shared" si="5"/>
        <v>9.9825924860589568E-2</v>
      </c>
      <c r="I35" s="34">
        <f t="shared" si="5"/>
        <v>0.11334900271360654</v>
      </c>
      <c r="J35" s="34">
        <f t="shared" si="5"/>
        <v>0.42160196891951229</v>
      </c>
      <c r="K35" s="34">
        <f t="shared" si="5"/>
        <v>0.19758487554561133</v>
      </c>
      <c r="L35" s="34">
        <f t="shared" si="5"/>
        <v>2.8348588173673975E-2</v>
      </c>
      <c r="M35" s="34">
        <f t="shared" si="5"/>
        <v>2.8154741694983911E-2</v>
      </c>
      <c r="N35" s="34">
        <f t="shared" si="5"/>
        <v>0.1221500647182719</v>
      </c>
      <c r="O35" s="35"/>
      <c r="P35" s="35"/>
      <c r="Q35" s="36"/>
      <c r="R35" s="37">
        <f t="shared" ref="R35:AA38" si="6">R28*$D$4</f>
        <v>1.3304041675051856E-2</v>
      </c>
      <c r="S35" s="37">
        <f t="shared" si="6"/>
        <v>1.2029683000655985E-2</v>
      </c>
      <c r="T35" s="37">
        <f t="shared" si="6"/>
        <v>2.3843303422069442E-2</v>
      </c>
      <c r="U35" s="37">
        <f t="shared" si="6"/>
        <v>9.7817435178160113E-3</v>
      </c>
      <c r="V35" s="37">
        <f t="shared" si="6"/>
        <v>2.0730810616181906E-2</v>
      </c>
      <c r="W35" s="37">
        <f t="shared" si="6"/>
        <v>6.4334793040217095E-2</v>
      </c>
      <c r="X35" s="37">
        <f t="shared" si="6"/>
        <v>4.4782085850386608E-2</v>
      </c>
      <c r="Y35" s="37">
        <f t="shared" si="6"/>
        <v>2.736238621386881E-3</v>
      </c>
      <c r="Z35" s="37">
        <f t="shared" si="6"/>
        <v>6.1248239405050492E-4</v>
      </c>
      <c r="AA35" s="37">
        <f t="shared" si="6"/>
        <v>8.4106034681791161E-2</v>
      </c>
      <c r="AB35" s="24"/>
      <c r="AC35" s="24"/>
    </row>
    <row r="36" spans="2:29" s="27" customFormat="1" ht="12">
      <c r="D36" s="39" t="str">
        <f>D29</f>
        <v>DOTA-Tras-Ac-227 @ 1 d</v>
      </c>
      <c r="E36" s="34">
        <f t="shared" si="5"/>
        <v>1.2054213753305379E-2</v>
      </c>
      <c r="F36" s="34">
        <f>F29*$D$4</f>
        <v>0.1487932032798526</v>
      </c>
      <c r="G36" s="34">
        <f t="shared" si="5"/>
        <v>4.538569159939073E-2</v>
      </c>
      <c r="H36" s="34">
        <f t="shared" si="5"/>
        <v>7.5664777560518856E-2</v>
      </c>
      <c r="I36" s="34">
        <f t="shared" si="5"/>
        <v>7.6521781092578678E-2</v>
      </c>
      <c r="J36" s="34">
        <f t="shared" si="5"/>
        <v>0.62003466962832088</v>
      </c>
      <c r="K36" s="34">
        <f t="shared" si="5"/>
        <v>0.29047092037996941</v>
      </c>
      <c r="L36" s="34">
        <f t="shared" si="5"/>
        <v>2.5020089771002316E-2</v>
      </c>
      <c r="M36" s="34">
        <f t="shared" si="5"/>
        <v>3.0306669522527207E-2</v>
      </c>
      <c r="N36" s="34">
        <f t="shared" si="5"/>
        <v>0.4057454422182632</v>
      </c>
      <c r="O36" s="35"/>
      <c r="P36" s="35"/>
      <c r="Q36" s="36"/>
      <c r="R36" s="37">
        <f t="shared" si="6"/>
        <v>1.4620704621173836E-3</v>
      </c>
      <c r="S36" s="37">
        <f t="shared" si="6"/>
        <v>3.6773398756347948E-2</v>
      </c>
      <c r="T36" s="37">
        <f t="shared" si="6"/>
        <v>3.4697947654666874E-3</v>
      </c>
      <c r="U36" s="37">
        <f t="shared" si="6"/>
        <v>2.5383154438630769E-2</v>
      </c>
      <c r="V36" s="37">
        <f t="shared" si="6"/>
        <v>1.9204105265651038E-2</v>
      </c>
      <c r="W36" s="37">
        <f t="shared" si="6"/>
        <v>0.19015241403425859</v>
      </c>
      <c r="X36" s="37">
        <f t="shared" si="6"/>
        <v>4.8477327451713029E-2</v>
      </c>
      <c r="Y36" s="37">
        <f t="shared" si="6"/>
        <v>6.1315540830332313E-3</v>
      </c>
      <c r="Z36" s="37">
        <f t="shared" si="6"/>
        <v>4.4473328049492574E-3</v>
      </c>
      <c r="AA36" s="37">
        <f t="shared" si="6"/>
        <v>0.2937962501309419</v>
      </c>
      <c r="AB36" s="24"/>
      <c r="AC36" s="24"/>
    </row>
    <row r="37" spans="2:29" s="27" customFormat="1" ht="12">
      <c r="B37" s="32"/>
      <c r="D37" s="39" t="str">
        <f>D30</f>
        <v>DOTA-Tras-Ac-227 @ 6 d</v>
      </c>
      <c r="E37" s="34">
        <f t="shared" si="5"/>
        <v>7.4015660561149146E-4</v>
      </c>
      <c r="F37" s="34">
        <f t="shared" si="5"/>
        <v>1.1952036555230028E-2</v>
      </c>
      <c r="G37" s="34">
        <f t="shared" si="5"/>
        <v>1.554593817033042E-2</v>
      </c>
      <c r="H37" s="34">
        <f t="shared" si="5"/>
        <v>1.2441414321114369E-2</v>
      </c>
      <c r="I37" s="34">
        <f t="shared" si="5"/>
        <v>3.3838744583395967E-2</v>
      </c>
      <c r="J37" s="34">
        <f t="shared" si="5"/>
        <v>0.70142986155597553</v>
      </c>
      <c r="K37" s="34">
        <f t="shared" si="5"/>
        <v>0.20193431254704677</v>
      </c>
      <c r="L37" s="34">
        <f t="shared" si="5"/>
        <v>1.2534338255987569E-2</v>
      </c>
      <c r="M37" s="34">
        <f t="shared" si="5"/>
        <v>2.2323554896134717E-2</v>
      </c>
      <c r="N37" s="34">
        <f t="shared" si="5"/>
        <v>7.8537089015243228E-2</v>
      </c>
      <c r="O37" s="35"/>
      <c r="P37" s="35"/>
      <c r="Q37" s="36"/>
      <c r="R37" s="37">
        <f t="shared" si="6"/>
        <v>1.520794303887026E-4</v>
      </c>
      <c r="S37" s="37">
        <f>S30*$D$4</f>
        <v>9.2686345558543205E-3</v>
      </c>
      <c r="T37" s="37">
        <f t="shared" si="6"/>
        <v>4.2069920075122778E-3</v>
      </c>
      <c r="U37" s="37">
        <f t="shared" si="6"/>
        <v>2.1666976122316044E-3</v>
      </c>
      <c r="V37" s="37">
        <f t="shared" si="6"/>
        <v>5.2756695633405712E-4</v>
      </c>
      <c r="W37" s="37">
        <f t="shared" si="6"/>
        <v>0.17552769569144414</v>
      </c>
      <c r="X37" s="37">
        <f t="shared" si="6"/>
        <v>1.8792831725841327E-2</v>
      </c>
      <c r="Y37" s="37">
        <f t="shared" si="6"/>
        <v>1.8443969712842849E-3</v>
      </c>
      <c r="Z37" s="37">
        <f t="shared" si="6"/>
        <v>2.5103432918084454E-3</v>
      </c>
      <c r="AA37" s="37">
        <f t="shared" si="6"/>
        <v>2.8463006662613293E-2</v>
      </c>
      <c r="AB37" s="24"/>
      <c r="AC37" s="24"/>
    </row>
    <row r="38" spans="2:29" s="27" customFormat="1" ht="12.75" thickBot="1">
      <c r="B38" s="32"/>
      <c r="D38" s="40" t="str">
        <f>D31</f>
        <v>DOTA-Tras-Ac-227 @ 10 d</v>
      </c>
      <c r="E38" s="34">
        <f t="shared" si="5"/>
        <v>6.2982325554080128E-5</v>
      </c>
      <c r="F38" s="34">
        <f t="shared" si="5"/>
        <v>9.2547237611995889E-3</v>
      </c>
      <c r="G38" s="34">
        <f t="shared" si="5"/>
        <v>1.3356769711682719E-2</v>
      </c>
      <c r="H38" s="34">
        <f t="shared" si="5"/>
        <v>1.4067703833351998E-2</v>
      </c>
      <c r="I38" s="34">
        <f t="shared" si="5"/>
        <v>2.5212710890395812E-2</v>
      </c>
      <c r="J38" s="34">
        <f t="shared" si="5"/>
        <v>0.5971553441407973</v>
      </c>
      <c r="K38" s="34">
        <f t="shared" si="5"/>
        <v>0.20871789303244967</v>
      </c>
      <c r="L38" s="34">
        <f t="shared" si="5"/>
        <v>1.1051348171480435E-2</v>
      </c>
      <c r="M38" s="34">
        <f t="shared" si="5"/>
        <v>2.0349578178236603E-2</v>
      </c>
      <c r="N38" s="34">
        <f t="shared" si="5"/>
        <v>6.4588669444390082E-2</v>
      </c>
      <c r="O38" s="35"/>
      <c r="P38" s="35"/>
      <c r="Q38" s="36"/>
      <c r="R38" s="37">
        <f t="shared" si="6"/>
        <v>1.0908858783851045E-4</v>
      </c>
      <c r="S38" s="37">
        <f t="shared" si="6"/>
        <v>9.801278826216276E-3</v>
      </c>
      <c r="T38" s="37">
        <f t="shared" si="6"/>
        <v>1.5179046578749685E-3</v>
      </c>
      <c r="U38" s="37">
        <f t="shared" si="6"/>
        <v>3.1787995377446556E-3</v>
      </c>
      <c r="V38" s="37">
        <f t="shared" si="6"/>
        <v>3.3181687233454367E-3</v>
      </c>
      <c r="W38" s="37">
        <f t="shared" si="6"/>
        <v>0.18457351670511404</v>
      </c>
      <c r="X38" s="37">
        <f t="shared" si="6"/>
        <v>2.1985045095392865E-2</v>
      </c>
      <c r="Y38" s="37">
        <f t="shared" si="6"/>
        <v>1.80187675169573E-4</v>
      </c>
      <c r="Z38" s="37">
        <f t="shared" si="6"/>
        <v>8.4239915798365E-4</v>
      </c>
      <c r="AA38" s="37">
        <f t="shared" si="6"/>
        <v>2.3352634261550306E-2</v>
      </c>
      <c r="AB38" s="24"/>
      <c r="AC38" s="24"/>
    </row>
    <row r="39" spans="2:29" s="27" customFormat="1" ht="12">
      <c r="B39" s="32"/>
    </row>
    <row r="40" spans="2:29" s="27" customFormat="1" ht="12"/>
    <row r="41" spans="2:29" s="27" customFormat="1" ht="12.75" thickBot="1"/>
    <row r="42" spans="2:29" s="27" customFormat="1" ht="12">
      <c r="AA42" s="68" t="s">
        <v>58</v>
      </c>
      <c r="AB42" s="71"/>
      <c r="AC42" s="69" t="s">
        <v>57</v>
      </c>
    </row>
    <row r="43" spans="2:29" s="27" customFormat="1" ht="12">
      <c r="AA43" s="72" t="s">
        <v>59</v>
      </c>
      <c r="AB43" s="70"/>
      <c r="AC43" s="73"/>
    </row>
    <row r="44" spans="2:29" s="27" customFormat="1" ht="12.75" thickBot="1">
      <c r="AA44" s="66" t="s">
        <v>60</v>
      </c>
      <c r="AB44" s="74"/>
      <c r="AC44" s="67"/>
    </row>
    <row r="45" spans="2:29" s="27" customFormat="1" ht="12"/>
    <row r="46" spans="2:29" s="27" customFormat="1" ht="12"/>
    <row r="47" spans="2:29" s="27" customFormat="1" ht="12"/>
    <row r="48" spans="2:29" s="27" customFormat="1" ht="12"/>
    <row r="49" spans="19:101" s="27" customFormat="1" ht="12"/>
    <row r="50" spans="19:101" s="27" customFormat="1" ht="12"/>
    <row r="51" spans="19:101" s="27" customFormat="1" ht="12"/>
    <row r="52" spans="19:101"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  <c r="BE52" s="75"/>
      <c r="BF52" s="75"/>
      <c r="BG52" s="75"/>
      <c r="BH52" s="75"/>
      <c r="BI52" s="75"/>
      <c r="BJ52" s="75"/>
      <c r="BK52" s="75"/>
      <c r="BL52" s="75"/>
      <c r="BM52" s="75"/>
      <c r="BN52" s="75"/>
      <c r="BO52" s="75"/>
      <c r="BP52" s="75"/>
      <c r="BQ52" s="75"/>
      <c r="BR52" s="75"/>
      <c r="BS52" s="75"/>
      <c r="BT52" s="75"/>
      <c r="BU52" s="75"/>
      <c r="BV52" s="75"/>
      <c r="BW52" s="75"/>
      <c r="BX52" s="75"/>
      <c r="BY52" s="75"/>
      <c r="BZ52" s="75"/>
      <c r="CA52" s="75"/>
      <c r="CB52" s="75"/>
      <c r="CC52" s="75"/>
      <c r="CD52" s="75"/>
      <c r="CE52" s="75"/>
      <c r="CF52" s="75"/>
      <c r="CG52" s="75"/>
      <c r="CH52" s="75"/>
      <c r="CI52" s="75"/>
      <c r="CJ52" s="75"/>
      <c r="CK52" s="75"/>
      <c r="CL52" s="75"/>
      <c r="CM52" s="75"/>
      <c r="CN52" s="75"/>
      <c r="CO52" s="75"/>
      <c r="CP52" s="75"/>
      <c r="CQ52" s="75"/>
      <c r="CR52" s="75"/>
      <c r="CS52" s="75"/>
      <c r="CT52" s="75"/>
      <c r="CU52" s="75"/>
      <c r="CV52" s="75"/>
      <c r="CW52" s="75"/>
    </row>
    <row r="57" spans="19:101" ht="12" thickBot="1"/>
    <row r="58" spans="19:101">
      <c r="S58" s="32">
        <f>28.13*400*2220</f>
        <v>24979440</v>
      </c>
      <c r="T58" s="32" t="s">
        <v>89</v>
      </c>
      <c r="Z58" s="81" t="s">
        <v>61</v>
      </c>
      <c r="AA58" s="82"/>
      <c r="AB58" s="82"/>
      <c r="AC58" s="78" t="s">
        <v>57</v>
      </c>
    </row>
    <row r="59" spans="19:101">
      <c r="S59" s="44">
        <f>S58/R192</f>
        <v>4.0018327459147712E-3</v>
      </c>
      <c r="T59" s="32" t="s">
        <v>90</v>
      </c>
      <c r="Z59" s="83" t="s">
        <v>62</v>
      </c>
      <c r="AA59" s="84"/>
      <c r="AB59" s="84"/>
      <c r="AC59" s="85"/>
    </row>
    <row r="60" spans="19:101" ht="12" thickBot="1">
      <c r="S60" s="44">
        <f>S59*60*24</f>
        <v>5.7626391541172701</v>
      </c>
      <c r="T60" s="32" t="s">
        <v>91</v>
      </c>
      <c r="Z60" s="86" t="s">
        <v>63</v>
      </c>
      <c r="AA60" s="87"/>
      <c r="AB60" s="87"/>
      <c r="AC60" s="88"/>
    </row>
    <row r="61" spans="19:101" ht="12">
      <c r="AB61" s="70"/>
      <c r="AC61" s="70"/>
    </row>
    <row r="75" spans="4:88">
      <c r="D75" s="32" t="s">
        <v>15</v>
      </c>
      <c r="P75" s="32" t="s">
        <v>17</v>
      </c>
      <c r="AB75" s="32" t="s">
        <v>16</v>
      </c>
    </row>
    <row r="76" spans="4:88">
      <c r="D76" s="32" t="s">
        <v>14</v>
      </c>
      <c r="E76" s="32" t="str">
        <f>E33</f>
        <v>Blood</v>
      </c>
      <c r="F76" s="32" t="str">
        <f t="shared" ref="F76:N77" si="7">F33</f>
        <v>Thymus</v>
      </c>
      <c r="G76" s="32" t="str">
        <f t="shared" si="7"/>
        <v>Heart</v>
      </c>
      <c r="H76" s="32" t="str">
        <f t="shared" si="7"/>
        <v>Lungs</v>
      </c>
      <c r="I76" s="32" t="str">
        <f t="shared" si="7"/>
        <v>Kidneys</v>
      </c>
      <c r="J76" s="32" t="str">
        <f t="shared" si="7"/>
        <v>Spleen</v>
      </c>
      <c r="K76" s="32" t="str">
        <f t="shared" si="7"/>
        <v>Liver</v>
      </c>
      <c r="L76" s="32" t="str">
        <f t="shared" si="7"/>
        <v>ART</v>
      </c>
      <c r="M76" s="32" t="str">
        <f t="shared" si="7"/>
        <v>Carcass</v>
      </c>
      <c r="N76" s="32" t="str">
        <f t="shared" si="7"/>
        <v>Tumor</v>
      </c>
      <c r="Q76" s="32" t="str">
        <f t="shared" ref="Q76:Z76" si="8">E76</f>
        <v>Blood</v>
      </c>
      <c r="R76" s="32" t="str">
        <f t="shared" si="8"/>
        <v>Thymus</v>
      </c>
      <c r="S76" s="32" t="str">
        <f t="shared" si="8"/>
        <v>Heart</v>
      </c>
      <c r="T76" s="32" t="str">
        <f t="shared" si="8"/>
        <v>Lungs</v>
      </c>
      <c r="U76" s="32" t="str">
        <f t="shared" si="8"/>
        <v>Kidneys</v>
      </c>
      <c r="V76" s="32" t="str">
        <f t="shared" si="8"/>
        <v>Spleen</v>
      </c>
      <c r="W76" s="32" t="str">
        <f t="shared" si="8"/>
        <v>Liver</v>
      </c>
      <c r="X76" s="32" t="str">
        <f t="shared" si="8"/>
        <v>ART</v>
      </c>
      <c r="Y76" s="32" t="str">
        <f t="shared" si="8"/>
        <v>Carcass</v>
      </c>
      <c r="Z76" s="32" t="str">
        <f t="shared" si="8"/>
        <v>Tumor</v>
      </c>
      <c r="AC76" s="32" t="str">
        <f t="shared" ref="AC76:AL76" si="9">Q76</f>
        <v>Blood</v>
      </c>
      <c r="AD76" s="32" t="str">
        <f t="shared" si="9"/>
        <v>Thymus</v>
      </c>
      <c r="AE76" s="32" t="str">
        <f t="shared" si="9"/>
        <v>Heart</v>
      </c>
      <c r="AF76" s="32" t="str">
        <f t="shared" si="9"/>
        <v>Lungs</v>
      </c>
      <c r="AG76" s="32" t="str">
        <f t="shared" si="9"/>
        <v>Kidneys</v>
      </c>
      <c r="AH76" s="32" t="str">
        <f t="shared" si="9"/>
        <v>Spleen</v>
      </c>
      <c r="AI76" s="32" t="str">
        <f t="shared" si="9"/>
        <v>Liver</v>
      </c>
      <c r="AJ76" s="32" t="str">
        <f t="shared" si="9"/>
        <v>ART</v>
      </c>
      <c r="AK76" s="32" t="str">
        <f t="shared" si="9"/>
        <v>Carcass</v>
      </c>
      <c r="AL76" s="32" t="str">
        <f t="shared" si="9"/>
        <v>Tumor</v>
      </c>
    </row>
    <row r="77" spans="4:88">
      <c r="D77" s="32">
        <f>1/24</f>
        <v>4.1666666666666664E-2</v>
      </c>
      <c r="E77" s="41">
        <f>E34</f>
        <v>0.32029610423097737</v>
      </c>
      <c r="F77" s="41">
        <f t="shared" si="7"/>
        <v>0.10644653217238809</v>
      </c>
      <c r="G77" s="41">
        <f t="shared" si="7"/>
        <v>9.3562517737576137E-2</v>
      </c>
      <c r="H77" s="41">
        <f t="shared" si="7"/>
        <v>0.15256241690916772</v>
      </c>
      <c r="I77" s="41">
        <f t="shared" si="7"/>
        <v>0.12929868415254328</v>
      </c>
      <c r="J77" s="41">
        <f t="shared" si="7"/>
        <v>0.48776162189872552</v>
      </c>
      <c r="K77" s="41">
        <f t="shared" si="7"/>
        <v>0.18575315695386582</v>
      </c>
      <c r="L77" s="41">
        <f t="shared" si="7"/>
        <v>1.565553822635923E-2</v>
      </c>
      <c r="M77" s="41">
        <f t="shared" si="7"/>
        <v>2.4996340548989898E-2</v>
      </c>
      <c r="N77" s="41">
        <f t="shared" si="7"/>
        <v>2.0785731652140541E-2</v>
      </c>
      <c r="Q77" s="41">
        <f>E77-R34</f>
        <v>0.31348714624731533</v>
      </c>
      <c r="R77" s="41">
        <f t="shared" ref="Q77:Z81" si="10">F77-S34</f>
        <v>8.3472711514664719E-2</v>
      </c>
      <c r="S77" s="41">
        <f t="shared" si="10"/>
        <v>8.8103163878706592E-2</v>
      </c>
      <c r="T77" s="41">
        <f t="shared" si="10"/>
        <v>0.14783596587545006</v>
      </c>
      <c r="U77" s="41">
        <f t="shared" si="10"/>
        <v>0.12111737188596519</v>
      </c>
      <c r="V77" s="41">
        <f t="shared" si="10"/>
        <v>0.42973067049636055</v>
      </c>
      <c r="W77" s="41">
        <f t="shared" si="10"/>
        <v>0.16639069134591028</v>
      </c>
      <c r="X77" s="41">
        <f t="shared" si="10"/>
        <v>1.4060798065430084E-2</v>
      </c>
      <c r="Y77" s="41">
        <f t="shared" si="10"/>
        <v>2.2356034655441483E-2</v>
      </c>
      <c r="Z77" s="41">
        <f t="shared" si="10"/>
        <v>2.6514243869680265E-3</v>
      </c>
      <c r="AC77" s="41">
        <f t="shared" ref="AC77:AL81" si="11">E77+R34</f>
        <v>0.32710506221463942</v>
      </c>
      <c r="AD77" s="41">
        <f t="shared" si="11"/>
        <v>0.12942035283011144</v>
      </c>
      <c r="AE77" s="41">
        <f t="shared" si="11"/>
        <v>9.9021871596445682E-2</v>
      </c>
      <c r="AF77" s="41">
        <f t="shared" si="11"/>
        <v>0.15728886794288538</v>
      </c>
      <c r="AG77" s="41">
        <f t="shared" si="11"/>
        <v>0.13747999641912137</v>
      </c>
      <c r="AH77" s="41">
        <f t="shared" si="11"/>
        <v>0.54579257330109054</v>
      </c>
      <c r="AI77" s="41">
        <f t="shared" si="11"/>
        <v>0.20511562256182136</v>
      </c>
      <c r="AJ77" s="41">
        <f t="shared" si="11"/>
        <v>1.7250278387288376E-2</v>
      </c>
      <c r="AK77" s="41">
        <f t="shared" si="11"/>
        <v>2.7636646442538312E-2</v>
      </c>
      <c r="AL77" s="41">
        <f t="shared" si="11"/>
        <v>3.8920038917313056E-2</v>
      </c>
    </row>
    <row r="78" spans="4:88">
      <c r="D78" s="32">
        <f>4/24</f>
        <v>0.16666666666666666</v>
      </c>
      <c r="E78" s="41">
        <f t="shared" ref="E78:N81" si="12">E35</f>
        <v>0.16499781925434562</v>
      </c>
      <c r="F78" s="41">
        <f t="shared" si="12"/>
        <v>7.0863014516824419E-2</v>
      </c>
      <c r="G78" s="41">
        <f t="shared" si="12"/>
        <v>6.9070021568706744E-2</v>
      </c>
      <c r="H78" s="41">
        <f t="shared" si="12"/>
        <v>9.9825924860589568E-2</v>
      </c>
      <c r="I78" s="41">
        <f t="shared" si="12"/>
        <v>0.11334900271360654</v>
      </c>
      <c r="J78" s="41">
        <f t="shared" si="12"/>
        <v>0.42160196891951229</v>
      </c>
      <c r="K78" s="41">
        <f t="shared" si="12"/>
        <v>0.19758487554561133</v>
      </c>
      <c r="L78" s="41">
        <f t="shared" si="12"/>
        <v>2.8348588173673975E-2</v>
      </c>
      <c r="M78" s="41">
        <f t="shared" si="12"/>
        <v>2.8154741694983911E-2</v>
      </c>
      <c r="N78" s="41">
        <f t="shared" si="12"/>
        <v>0.1221500647182719</v>
      </c>
      <c r="Q78" s="41">
        <f t="shared" si="10"/>
        <v>0.15169377757929375</v>
      </c>
      <c r="R78" s="41">
        <f t="shared" si="10"/>
        <v>5.883333151616843E-2</v>
      </c>
      <c r="S78" s="41">
        <f t="shared" si="10"/>
        <v>4.5226718146637299E-2</v>
      </c>
      <c r="T78" s="41">
        <f t="shared" si="10"/>
        <v>9.004418134277356E-2</v>
      </c>
      <c r="U78" s="41">
        <f t="shared" si="10"/>
        <v>9.261819209742464E-2</v>
      </c>
      <c r="V78" s="41">
        <f t="shared" si="10"/>
        <v>0.35726717587929518</v>
      </c>
      <c r="W78" s="41">
        <f t="shared" si="10"/>
        <v>0.15280278969522471</v>
      </c>
      <c r="X78" s="41">
        <f t="shared" si="10"/>
        <v>2.5612349552287094E-2</v>
      </c>
      <c r="Y78" s="41">
        <f t="shared" si="10"/>
        <v>2.7542259300933406E-2</v>
      </c>
      <c r="Z78" s="41">
        <f t="shared" si="10"/>
        <v>3.8044030036480742E-2</v>
      </c>
      <c r="AC78" s="41">
        <f t="shared" si="11"/>
        <v>0.17830186092939748</v>
      </c>
      <c r="AD78" s="41">
        <f t="shared" si="11"/>
        <v>8.2892697517480407E-2</v>
      </c>
      <c r="AE78" s="41">
        <f t="shared" si="11"/>
        <v>9.2913324990776189E-2</v>
      </c>
      <c r="AF78" s="41">
        <f t="shared" si="11"/>
        <v>0.10960766837840558</v>
      </c>
      <c r="AG78" s="41">
        <f t="shared" si="11"/>
        <v>0.13407981332978844</v>
      </c>
      <c r="AH78" s="41">
        <f t="shared" si="11"/>
        <v>0.4859367619597294</v>
      </c>
      <c r="AI78" s="41">
        <f t="shared" si="11"/>
        <v>0.24236696139599795</v>
      </c>
      <c r="AJ78" s="41">
        <f t="shared" si="11"/>
        <v>3.1084826795060857E-2</v>
      </c>
      <c r="AK78" s="41">
        <f t="shared" si="11"/>
        <v>2.8767224089034416E-2</v>
      </c>
      <c r="AL78" s="41">
        <f t="shared" si="11"/>
        <v>0.20625609940006306</v>
      </c>
    </row>
    <row r="79" spans="4:88">
      <c r="D79" s="32">
        <f>24/24</f>
        <v>1</v>
      </c>
      <c r="E79" s="41">
        <f t="shared" si="12"/>
        <v>1.2054213753305379E-2</v>
      </c>
      <c r="F79" s="41">
        <f t="shared" si="12"/>
        <v>0.1487932032798526</v>
      </c>
      <c r="G79" s="41">
        <f t="shared" si="12"/>
        <v>4.538569159939073E-2</v>
      </c>
      <c r="H79" s="41">
        <f t="shared" si="12"/>
        <v>7.5664777560518856E-2</v>
      </c>
      <c r="I79" s="41">
        <f t="shared" si="12"/>
        <v>7.6521781092578678E-2</v>
      </c>
      <c r="J79" s="41">
        <f t="shared" si="12"/>
        <v>0.62003466962832088</v>
      </c>
      <c r="K79" s="41">
        <f t="shared" si="12"/>
        <v>0.29047092037996941</v>
      </c>
      <c r="L79" s="41">
        <f t="shared" si="12"/>
        <v>2.5020089771002316E-2</v>
      </c>
      <c r="M79" s="41">
        <f t="shared" si="12"/>
        <v>3.0306669522527207E-2</v>
      </c>
      <c r="N79" s="41"/>
      <c r="Q79" s="41">
        <f t="shared" si="10"/>
        <v>1.0592143291187996E-2</v>
      </c>
      <c r="R79" s="41">
        <f t="shared" si="10"/>
        <v>0.11201980452350466</v>
      </c>
      <c r="S79" s="41">
        <f t="shared" si="10"/>
        <v>4.1915896833924042E-2</v>
      </c>
      <c r="T79" s="41">
        <f t="shared" si="10"/>
        <v>5.0281623121888087E-2</v>
      </c>
      <c r="U79" s="41">
        <f t="shared" si="10"/>
        <v>5.7317675826927636E-2</v>
      </c>
      <c r="V79" s="41">
        <f t="shared" si="10"/>
        <v>0.42988225559406229</v>
      </c>
      <c r="W79" s="41">
        <f t="shared" si="10"/>
        <v>0.2419935929282564</v>
      </c>
      <c r="X79" s="41">
        <f t="shared" si="10"/>
        <v>1.8888535687969086E-2</v>
      </c>
      <c r="Y79" s="41">
        <f t="shared" si="10"/>
        <v>2.5859336717577949E-2</v>
      </c>
      <c r="Z79" s="41">
        <f t="shared" si="10"/>
        <v>-0.2937962501309419</v>
      </c>
      <c r="AC79" s="41">
        <f t="shared" si="11"/>
        <v>1.3516284215422763E-2</v>
      </c>
      <c r="AD79" s="41">
        <f t="shared" si="11"/>
        <v>0.18556660203620054</v>
      </c>
      <c r="AE79" s="41">
        <f t="shared" si="11"/>
        <v>4.8855486364857419E-2</v>
      </c>
      <c r="AF79" s="41">
        <f t="shared" si="11"/>
        <v>0.10104793199914963</v>
      </c>
      <c r="AG79" s="41">
        <f t="shared" si="11"/>
        <v>9.572588635822972E-2</v>
      </c>
      <c r="AH79" s="41">
        <f t="shared" si="11"/>
        <v>0.81018708366257952</v>
      </c>
      <c r="AI79" s="41">
        <f t="shared" si="11"/>
        <v>0.33894824783168243</v>
      </c>
      <c r="AJ79" s="41">
        <f t="shared" si="11"/>
        <v>3.1151643854035547E-2</v>
      </c>
      <c r="AK79" s="41">
        <f t="shared" si="11"/>
        <v>3.4754002327476462E-2</v>
      </c>
      <c r="AL79" s="41">
        <f t="shared" si="11"/>
        <v>0.2937962501309419</v>
      </c>
      <c r="CJ79" s="32" t="s">
        <v>23</v>
      </c>
    </row>
    <row r="80" spans="4:88">
      <c r="D80" s="32">
        <f>6*24/24</f>
        <v>6</v>
      </c>
      <c r="E80" s="41">
        <f t="shared" si="12"/>
        <v>7.4015660561149146E-4</v>
      </c>
      <c r="F80" s="41">
        <f t="shared" si="12"/>
        <v>1.1952036555230028E-2</v>
      </c>
      <c r="G80" s="41">
        <f t="shared" si="12"/>
        <v>1.554593817033042E-2</v>
      </c>
      <c r="H80" s="41">
        <f t="shared" si="12"/>
        <v>1.2441414321114369E-2</v>
      </c>
      <c r="I80" s="41">
        <f t="shared" si="12"/>
        <v>3.3838744583395967E-2</v>
      </c>
      <c r="J80" s="41">
        <f t="shared" si="12"/>
        <v>0.70142986155597553</v>
      </c>
      <c r="K80" s="41">
        <f t="shared" si="12"/>
        <v>0.20193431254704677</v>
      </c>
      <c r="L80" s="41">
        <f t="shared" si="12"/>
        <v>1.2534338255987569E-2</v>
      </c>
      <c r="M80" s="41">
        <f t="shared" si="12"/>
        <v>2.2323554896134717E-2</v>
      </c>
      <c r="N80" s="41">
        <f t="shared" si="12"/>
        <v>7.8537089015243228E-2</v>
      </c>
      <c r="Q80" s="41">
        <f t="shared" si="10"/>
        <v>5.8807717522278886E-4</v>
      </c>
      <c r="R80" s="41">
        <f t="shared" si="10"/>
        <v>2.6834019993757074E-3</v>
      </c>
      <c r="S80" s="41">
        <f t="shared" si="10"/>
        <v>1.1338946162818143E-2</v>
      </c>
      <c r="T80" s="41">
        <f t="shared" si="10"/>
        <v>1.0274716708882765E-2</v>
      </c>
      <c r="U80" s="41">
        <f t="shared" si="10"/>
        <v>3.3311177627061914E-2</v>
      </c>
      <c r="V80" s="41">
        <f t="shared" si="10"/>
        <v>0.52590216586453142</v>
      </c>
      <c r="W80" s="41">
        <f t="shared" si="10"/>
        <v>0.18314148082120546</v>
      </c>
      <c r="X80" s="41">
        <f t="shared" si="10"/>
        <v>1.0689941284703283E-2</v>
      </c>
      <c r="Y80" s="41">
        <f t="shared" si="10"/>
        <v>1.9813211604326274E-2</v>
      </c>
      <c r="Z80" s="41">
        <f t="shared" si="10"/>
        <v>5.0074082352629931E-2</v>
      </c>
      <c r="AC80" s="41">
        <f t="shared" si="11"/>
        <v>8.9223603600019406E-4</v>
      </c>
      <c r="AD80" s="41">
        <f t="shared" si="11"/>
        <v>2.1220671111084347E-2</v>
      </c>
      <c r="AE80" s="41">
        <f t="shared" si="11"/>
        <v>1.9752930177842697E-2</v>
      </c>
      <c r="AF80" s="41">
        <f t="shared" si="11"/>
        <v>1.4608111933345973E-2</v>
      </c>
      <c r="AG80" s="41">
        <f t="shared" si="11"/>
        <v>3.4366311539730021E-2</v>
      </c>
      <c r="AH80" s="41">
        <f t="shared" si="11"/>
        <v>0.87695755724741964</v>
      </c>
      <c r="AI80" s="41">
        <f t="shared" si="11"/>
        <v>0.22072714427288809</v>
      </c>
      <c r="AJ80" s="41">
        <f t="shared" si="11"/>
        <v>1.4378735227271854E-2</v>
      </c>
      <c r="AK80" s="41">
        <f t="shared" si="11"/>
        <v>2.4833898187943161E-2</v>
      </c>
      <c r="AL80" s="41">
        <f t="shared" si="11"/>
        <v>0.10700009567785652</v>
      </c>
    </row>
    <row r="81" spans="2:46">
      <c r="D81" s="32">
        <v>10</v>
      </c>
      <c r="E81" s="41">
        <f t="shared" si="12"/>
        <v>6.2982325554080128E-5</v>
      </c>
      <c r="F81" s="41">
        <f t="shared" si="12"/>
        <v>9.2547237611995889E-3</v>
      </c>
      <c r="G81" s="41">
        <f t="shared" si="12"/>
        <v>1.3356769711682719E-2</v>
      </c>
      <c r="H81" s="41">
        <f t="shared" si="12"/>
        <v>1.4067703833351998E-2</v>
      </c>
      <c r="I81" s="41">
        <f t="shared" si="12"/>
        <v>2.5212710890395812E-2</v>
      </c>
      <c r="J81" s="41">
        <f t="shared" si="12"/>
        <v>0.5971553441407973</v>
      </c>
      <c r="K81" s="41">
        <f t="shared" si="12"/>
        <v>0.20871789303244967</v>
      </c>
      <c r="L81" s="41">
        <f t="shared" si="12"/>
        <v>1.1051348171480435E-2</v>
      </c>
      <c r="M81" s="41">
        <f t="shared" si="12"/>
        <v>2.0349578178236603E-2</v>
      </c>
      <c r="N81" s="41">
        <f t="shared" si="12"/>
        <v>6.4588669444390082E-2</v>
      </c>
      <c r="Q81" s="41">
        <f t="shared" si="10"/>
        <v>-4.6106262284430322E-5</v>
      </c>
      <c r="R81" s="41">
        <f t="shared" si="10"/>
        <v>-5.4655506501668713E-4</v>
      </c>
      <c r="S81" s="41">
        <f t="shared" si="10"/>
        <v>1.183886505380775E-2</v>
      </c>
      <c r="T81" s="41">
        <f t="shared" si="10"/>
        <v>1.0888904295607342E-2</v>
      </c>
      <c r="U81" s="41">
        <f t="shared" si="10"/>
        <v>2.1894542167050376E-2</v>
      </c>
      <c r="V81" s="41">
        <f t="shared" si="10"/>
        <v>0.41258182743568328</v>
      </c>
      <c r="W81" s="41">
        <f t="shared" si="10"/>
        <v>0.1867328479370568</v>
      </c>
      <c r="X81" s="41">
        <f t="shared" si="10"/>
        <v>1.0871160496310862E-2</v>
      </c>
      <c r="Y81" s="41">
        <f t="shared" si="10"/>
        <v>1.9507179020252952E-2</v>
      </c>
      <c r="Z81" s="41">
        <f t="shared" si="10"/>
        <v>4.1236035182839775E-2</v>
      </c>
      <c r="AC81" s="41">
        <f t="shared" si="11"/>
        <v>1.7207091339259059E-4</v>
      </c>
      <c r="AD81" s="41">
        <f t="shared" si="11"/>
        <v>1.9056002587415865E-2</v>
      </c>
      <c r="AE81" s="41">
        <f t="shared" si="11"/>
        <v>1.4874674369557687E-2</v>
      </c>
      <c r="AF81" s="41">
        <f t="shared" si="11"/>
        <v>1.7246503371096653E-2</v>
      </c>
      <c r="AG81" s="41">
        <f t="shared" si="11"/>
        <v>2.8530879613741247E-2</v>
      </c>
      <c r="AH81" s="41">
        <f t="shared" si="11"/>
        <v>0.78172886084591131</v>
      </c>
      <c r="AI81" s="41">
        <f t="shared" si="11"/>
        <v>0.23070293812784254</v>
      </c>
      <c r="AJ81" s="41">
        <f t="shared" si="11"/>
        <v>1.1231535846650008E-2</v>
      </c>
      <c r="AK81" s="41">
        <f t="shared" si="11"/>
        <v>2.1191977336220254E-2</v>
      </c>
      <c r="AL81" s="41">
        <f t="shared" si="11"/>
        <v>8.7941303705940388E-2</v>
      </c>
    </row>
    <row r="83" spans="2:46">
      <c r="D83" s="32">
        <f>D77</f>
        <v>4.1666666666666664E-2</v>
      </c>
      <c r="N83" s="41">
        <f>N77</f>
        <v>2.0785731652140541E-2</v>
      </c>
      <c r="Z83" s="41">
        <f>Z77</f>
        <v>2.6514243869680265E-3</v>
      </c>
      <c r="AL83" s="41">
        <f>AL77</f>
        <v>3.8920038917313056E-2</v>
      </c>
    </row>
    <row r="84" spans="2:46">
      <c r="D84" s="32">
        <f>D78</f>
        <v>0.16666666666666666</v>
      </c>
      <c r="N84" s="41">
        <f>N78</f>
        <v>0.1221500647182719</v>
      </c>
      <c r="Z84" s="41">
        <f>Z78</f>
        <v>3.8044030036480742E-2</v>
      </c>
      <c r="AL84" s="41">
        <f>AL78</f>
        <v>0.20625609940006306</v>
      </c>
    </row>
    <row r="85" spans="2:46">
      <c r="D85" s="32">
        <f>D80</f>
        <v>6</v>
      </c>
      <c r="N85" s="41">
        <f>N80</f>
        <v>7.8537089015243228E-2</v>
      </c>
      <c r="Z85" s="41">
        <f>Z80</f>
        <v>5.0074082352629931E-2</v>
      </c>
      <c r="AL85" s="41">
        <f>AL80</f>
        <v>0.10700009567785652</v>
      </c>
    </row>
    <row r="86" spans="2:46">
      <c r="D86" s="32">
        <f>D81</f>
        <v>10</v>
      </c>
      <c r="N86" s="41">
        <f>N81</f>
        <v>6.4588669444390082E-2</v>
      </c>
      <c r="Z86" s="41">
        <f>Z81</f>
        <v>4.1236035182839775E-2</v>
      </c>
      <c r="AL86" s="41">
        <f>AL81</f>
        <v>8.7941303705940388E-2</v>
      </c>
    </row>
    <row r="89" spans="2:46" ht="12" thickBot="1"/>
    <row r="90" spans="2:46" ht="12" thickBot="1">
      <c r="B90" s="43"/>
      <c r="C90" s="32" t="s">
        <v>43</v>
      </c>
      <c r="D90" s="43" t="s">
        <v>42</v>
      </c>
      <c r="E90" s="50">
        <v>10000000</v>
      </c>
      <c r="F90" s="43" t="s">
        <v>56</v>
      </c>
    </row>
    <row r="91" spans="2:46">
      <c r="D91" s="51" t="s">
        <v>44</v>
      </c>
      <c r="F91" s="32" t="s">
        <v>66</v>
      </c>
    </row>
    <row r="96" spans="2:46">
      <c r="AO96" s="107" t="s">
        <v>82</v>
      </c>
      <c r="AP96" s="99"/>
      <c r="AQ96" s="99"/>
      <c r="AR96" s="99"/>
      <c r="AS96" s="99"/>
      <c r="AT96" s="99"/>
    </row>
    <row r="97" spans="1:46">
      <c r="AO97" s="107" t="s">
        <v>93</v>
      </c>
      <c r="AP97" s="99"/>
      <c r="AQ97" s="99"/>
      <c r="AR97" s="99"/>
      <c r="AS97" s="99"/>
      <c r="AT97" s="99"/>
    </row>
    <row r="98" spans="1:46">
      <c r="D98" s="43" t="s">
        <v>19</v>
      </c>
      <c r="E98" s="32" t="s">
        <v>24</v>
      </c>
      <c r="P98" s="43" t="s">
        <v>36</v>
      </c>
      <c r="AB98" s="43" t="s">
        <v>35</v>
      </c>
      <c r="AO98" s="107" t="s">
        <v>83</v>
      </c>
      <c r="AP98" s="99"/>
      <c r="AQ98" s="99"/>
      <c r="AR98" s="99"/>
      <c r="AS98" s="99"/>
      <c r="AT98" s="99"/>
    </row>
    <row r="99" spans="1:46">
      <c r="A99" s="51"/>
      <c r="B99" s="51"/>
      <c r="C99" s="51"/>
      <c r="D99" s="51"/>
      <c r="Q99" s="32" t="s">
        <v>18</v>
      </c>
      <c r="AO99" s="99"/>
      <c r="AP99" s="99"/>
      <c r="AQ99" s="99"/>
      <c r="AR99" s="99"/>
      <c r="AS99" s="99"/>
      <c r="AT99" s="99"/>
    </row>
    <row r="100" spans="1:46">
      <c r="A100" s="51"/>
      <c r="B100" s="106" t="s">
        <v>81</v>
      </c>
      <c r="C100" s="106" t="s">
        <v>41</v>
      </c>
      <c r="D100" s="51"/>
      <c r="E100" s="43" t="s">
        <v>21</v>
      </c>
      <c r="H100" s="43" t="s">
        <v>22</v>
      </c>
      <c r="Q100" s="32" t="s">
        <v>20</v>
      </c>
      <c r="AC100" s="43" t="s">
        <v>21</v>
      </c>
      <c r="AF100" s="43" t="s">
        <v>22</v>
      </c>
      <c r="AO100" s="99"/>
      <c r="AP100" s="99"/>
      <c r="AQ100" s="99"/>
      <c r="AR100" s="99"/>
      <c r="AS100" s="99"/>
      <c r="AT100" s="99"/>
    </row>
    <row r="101" spans="1:46">
      <c r="A101" s="106" t="s">
        <v>31</v>
      </c>
      <c r="B101" s="106" t="s">
        <v>39</v>
      </c>
      <c r="C101" s="106" t="s">
        <v>40</v>
      </c>
      <c r="D101" s="51" t="s">
        <v>14</v>
      </c>
      <c r="E101" s="32" t="str">
        <f t="shared" ref="E101:N101" si="13">E33</f>
        <v>Blood</v>
      </c>
      <c r="F101" s="32" t="str">
        <f t="shared" si="13"/>
        <v>Thymus</v>
      </c>
      <c r="G101" s="32" t="str">
        <f t="shared" si="13"/>
        <v>Heart</v>
      </c>
      <c r="H101" s="32" t="str">
        <f t="shared" si="13"/>
        <v>Lungs</v>
      </c>
      <c r="I101" s="32" t="str">
        <f t="shared" si="13"/>
        <v>Kidneys</v>
      </c>
      <c r="J101" s="32" t="str">
        <f t="shared" si="13"/>
        <v>Spleen</v>
      </c>
      <c r="K101" s="32" t="str">
        <f t="shared" si="13"/>
        <v>Liver</v>
      </c>
      <c r="L101" s="32" t="str">
        <f t="shared" si="13"/>
        <v>ART</v>
      </c>
      <c r="M101" s="32" t="str">
        <f t="shared" si="13"/>
        <v>Carcass</v>
      </c>
      <c r="N101" s="32" t="str">
        <f t="shared" si="13"/>
        <v>Tumor</v>
      </c>
      <c r="Q101" s="32" t="str">
        <f>Q76</f>
        <v>Blood</v>
      </c>
      <c r="R101" s="32" t="str">
        <f t="shared" ref="R101:Z101" si="14">R76</f>
        <v>Thymus</v>
      </c>
      <c r="S101" s="32" t="str">
        <f t="shared" si="14"/>
        <v>Heart</v>
      </c>
      <c r="T101" s="32" t="str">
        <f t="shared" si="14"/>
        <v>Lungs</v>
      </c>
      <c r="U101" s="32" t="str">
        <f t="shared" si="14"/>
        <v>Kidneys</v>
      </c>
      <c r="V101" s="32" t="str">
        <f t="shared" si="14"/>
        <v>Spleen</v>
      </c>
      <c r="W101" s="32" t="str">
        <f t="shared" si="14"/>
        <v>Liver</v>
      </c>
      <c r="X101" s="32" t="str">
        <f t="shared" si="14"/>
        <v>ART</v>
      </c>
      <c r="Y101" s="32" t="str">
        <f t="shared" si="14"/>
        <v>Carcass</v>
      </c>
      <c r="Z101" s="32" t="str">
        <f t="shared" si="14"/>
        <v>Tumor</v>
      </c>
      <c r="AC101" s="32" t="str">
        <f>AC76</f>
        <v>Blood</v>
      </c>
      <c r="AD101" s="32" t="str">
        <f t="shared" ref="AD101:AL101" si="15">AD76</f>
        <v>Thymus</v>
      </c>
      <c r="AE101" s="32" t="str">
        <f t="shared" si="15"/>
        <v>Heart</v>
      </c>
      <c r="AF101" s="32" t="str">
        <f t="shared" si="15"/>
        <v>Lungs</v>
      </c>
      <c r="AG101" s="32" t="str">
        <f t="shared" si="15"/>
        <v>Kidneys</v>
      </c>
      <c r="AH101" s="32" t="str">
        <f t="shared" si="15"/>
        <v>Spleen</v>
      </c>
      <c r="AI101" s="32" t="str">
        <f t="shared" si="15"/>
        <v>Liver</v>
      </c>
      <c r="AJ101" s="32" t="str">
        <f t="shared" si="15"/>
        <v>ART</v>
      </c>
      <c r="AK101" s="32" t="str">
        <f t="shared" si="15"/>
        <v>Carcass</v>
      </c>
      <c r="AL101" s="32" t="str">
        <f t="shared" si="15"/>
        <v>Tumor</v>
      </c>
      <c r="AO101" s="99" t="s">
        <v>79</v>
      </c>
      <c r="AP101" s="99" t="s">
        <v>96</v>
      </c>
      <c r="AQ101" s="99"/>
      <c r="AR101" s="99"/>
      <c r="AS101" s="99"/>
      <c r="AT101" s="99" t="s">
        <v>98</v>
      </c>
    </row>
    <row r="102" spans="1:46">
      <c r="B102" s="32">
        <v>0</v>
      </c>
      <c r="C102" s="32">
        <v>0</v>
      </c>
      <c r="D102" s="32">
        <v>0</v>
      </c>
      <c r="E102" s="32">
        <v>0</v>
      </c>
      <c r="F102" s="32">
        <v>0</v>
      </c>
      <c r="G102" s="32">
        <v>0</v>
      </c>
      <c r="H102" s="32">
        <v>0</v>
      </c>
      <c r="I102" s="32">
        <v>0</v>
      </c>
      <c r="J102" s="32">
        <v>0</v>
      </c>
      <c r="K102" s="32">
        <v>0</v>
      </c>
      <c r="L102" s="32">
        <v>0</v>
      </c>
      <c r="M102" s="32">
        <v>0</v>
      </c>
      <c r="N102" s="32">
        <v>0</v>
      </c>
      <c r="P102" s="32">
        <v>0</v>
      </c>
      <c r="Q102" s="32">
        <v>0</v>
      </c>
      <c r="R102" s="32">
        <v>0</v>
      </c>
      <c r="S102" s="32">
        <v>0</v>
      </c>
      <c r="T102" s="32">
        <v>0</v>
      </c>
      <c r="U102" s="32">
        <v>0</v>
      </c>
      <c r="V102" s="32">
        <v>0</v>
      </c>
      <c r="W102" s="32">
        <v>0</v>
      </c>
      <c r="X102" s="32">
        <v>0</v>
      </c>
      <c r="Y102" s="32">
        <v>0</v>
      </c>
      <c r="Z102" s="32">
        <v>0</v>
      </c>
      <c r="AB102" s="32">
        <v>0</v>
      </c>
      <c r="AC102" s="32">
        <v>0</v>
      </c>
      <c r="AD102" s="32">
        <v>0</v>
      </c>
      <c r="AE102" s="32">
        <v>0</v>
      </c>
      <c r="AF102" s="32">
        <v>0</v>
      </c>
      <c r="AG102" s="32">
        <v>0</v>
      </c>
      <c r="AH102" s="32">
        <v>0</v>
      </c>
      <c r="AI102" s="32">
        <v>0</v>
      </c>
      <c r="AJ102" s="32">
        <v>0</v>
      </c>
      <c r="AK102" s="32">
        <v>0</v>
      </c>
      <c r="AL102" s="32">
        <v>0</v>
      </c>
      <c r="AO102" s="32">
        <v>0</v>
      </c>
      <c r="AP102" s="32">
        <v>0</v>
      </c>
      <c r="AT102" s="32">
        <f>AP102/(60*24)</f>
        <v>0</v>
      </c>
    </row>
    <row r="103" spans="1:46">
      <c r="B103" s="32">
        <v>1.0124980876550136</v>
      </c>
      <c r="C103" s="96">
        <f t="shared" ref="C103:C150" si="16">B103/$B$150</f>
        <v>0.54873359380207043</v>
      </c>
      <c r="D103" s="32">
        <f>$D$77</f>
        <v>4.1666666666666664E-2</v>
      </c>
      <c r="E103" s="32">
        <f>_xll.SRS1Splines.Functions25.OneWay_Spline($D$77:$D$81,$E$77:$E$81,D103)</f>
        <v>0.32029610423097699</v>
      </c>
      <c r="F103" s="32">
        <f>_xll.SRS1Splines.Functions25.OneWay_Spline($D$77:$D$81,F$77:F$81,$D103)</f>
        <v>0.106446532172388</v>
      </c>
      <c r="G103" s="32">
        <f>_xll.SRS1Splines.Functions25.OneWay_Spline($D$77:$D$81,G$77:G$81,$D103)</f>
        <v>9.3562517737576095E-2</v>
      </c>
      <c r="H103" s="32">
        <f>_xll.SRS1Splines.Functions25.OneWay_Spline($D$77:$D$81,H$77:H$81,$D103)</f>
        <v>0.152562416909168</v>
      </c>
      <c r="I103" s="32">
        <f>_xll.SRS1Splines.Functions25.OneWay_Spline($D$77:$D$81,I$77:I$81,$D103)</f>
        <v>0.129298684152543</v>
      </c>
      <c r="J103" s="32">
        <f>_xll.SRS1Splines.Functions25.OneWay_Spline($D$77:$D$81,J$77:J$81,$D103)</f>
        <v>0.48776162189872602</v>
      </c>
      <c r="K103" s="32">
        <f>_xll.SRS1Splines.Functions25.OneWay_Spline($D$77:$D$81,K$77:K$81,$D103)</f>
        <v>0.18575315695386599</v>
      </c>
      <c r="L103" s="32">
        <f>_xll.SRS1Splines.Functions25.OneWay_Spline($D$77:$D$81,L$77:L$81,$D103)</f>
        <v>1.5655538226359199E-2</v>
      </c>
      <c r="M103" s="32">
        <f>_xll.SRS1Splines.Functions25.OneWay_Spline($D$77:$D$81,M$77:M$81,$D103)</f>
        <v>2.4996340548989901E-2</v>
      </c>
      <c r="N103" s="32">
        <f>_xll.SRS1Splines.Functions25.OneWay_Spline(($D$83:$D$86),N$83:N$86,$D103)</f>
        <v>2.07857316521405E-2</v>
      </c>
      <c r="P103" s="32">
        <f>$D$77</f>
        <v>4.1666666666666664E-2</v>
      </c>
      <c r="Q103" s="32">
        <f>_xll.SRS1Splines.Functions25.OneWay_Spline($D$77:$D$81,Q$77:Q$81,P103)</f>
        <v>0.313487146247315</v>
      </c>
      <c r="R103" s="32">
        <f>_xll.SRS1Splines.Functions25.OneWay_Spline($D$77:$D$81,R$77:R$81,$D103)</f>
        <v>8.3472711514664705E-2</v>
      </c>
      <c r="S103" s="32">
        <f>_xll.SRS1Splines.Functions25.OneWay_Spline($D$77:$D$81,S$77:S$81,$D103)</f>
        <v>8.8103163878706606E-2</v>
      </c>
      <c r="T103" s="32">
        <f>_xll.SRS1Splines.Functions25.OneWay_Spline($D$77:$D$81,T$77:T$81,$D103)</f>
        <v>0.14783596587545</v>
      </c>
      <c r="U103" s="32">
        <f>_xll.SRS1Splines.Functions25.OneWay_Spline($D$77:$D$81,U$77:U$81,$D103)</f>
        <v>0.121117371885965</v>
      </c>
      <c r="V103" s="32">
        <f>_xll.SRS1Splines.Functions25.OneWay_Spline($D$77:$D$81,V$77:V$81,$D103)</f>
        <v>0.42973067049636099</v>
      </c>
      <c r="W103" s="32">
        <f>_xll.SRS1Splines.Functions25.OneWay_Spline($D$77:$D$81,W$77:W$81,$D103)</f>
        <v>0.16639069134591</v>
      </c>
      <c r="X103" s="32">
        <f>_xll.SRS1Splines.Functions25.OneWay_Spline($D$77:$D$81,X$77:X$81,$D103)</f>
        <v>1.40607980654301E-2</v>
      </c>
      <c r="Y103" s="32">
        <f>_xll.SRS1Splines.Functions25.OneWay_Spline($D$77:$D$81,Y$77:Y$81,$D103)</f>
        <v>2.23560346554415E-2</v>
      </c>
      <c r="Z103" s="32">
        <f>_xll.SRS1Splines.Functions25.OneWay_Spline($D$83:$D$86,Z$83:Z$86,$D103)</f>
        <v>2.65142438696803E-3</v>
      </c>
      <c r="AB103" s="32">
        <f>$D$77</f>
        <v>4.1666666666666664E-2</v>
      </c>
      <c r="AC103" s="32">
        <f>_xll.SRS1Splines.Functions25.OneWay_Spline($D$77:$D$81,AC$77:AC$81,AB103)</f>
        <v>0.32710506221463898</v>
      </c>
      <c r="AD103" s="32">
        <f>_xll.SRS1Splines.Functions25.OneWay_Spline($D$77:$D$81,AD$77:AD$81,$D103)</f>
        <v>0.129420352830111</v>
      </c>
      <c r="AE103" s="32">
        <f>_xll.SRS1Splines.Functions25.OneWay_Spline($D$77:$D$81,AE$77:AE$81,$D103)</f>
        <v>9.9021871596445696E-2</v>
      </c>
      <c r="AF103" s="32">
        <f>_xll.SRS1Splines.Functions25.OneWay_Spline($D$77:$D$81,AF$77:AF$81,$D103)</f>
        <v>0.15728886794288499</v>
      </c>
      <c r="AG103" s="32">
        <f>_xll.SRS1Splines.Functions25.OneWay_Spline($D$77:$D$81,AG$77:AG$81,$D103)</f>
        <v>0.13747999641912101</v>
      </c>
      <c r="AH103" s="32">
        <f>_xll.SRS1Splines.Functions25.OneWay_Spline($D$77:$D$81,AH$77:AH$81,$D103)</f>
        <v>0.54579257330109099</v>
      </c>
      <c r="AI103" s="32">
        <f>_xll.SRS1Splines.Functions25.OneWay_Spline($D$77:$D$81,AI$77:AI$81,$D103)</f>
        <v>0.205115622561821</v>
      </c>
      <c r="AJ103" s="32">
        <f>_xll.SRS1Splines.Functions25.OneWay_Spline($D$77:$D$81,AJ$77:AJ$81,$D103)</f>
        <v>1.72502783872884E-2</v>
      </c>
      <c r="AK103" s="32">
        <f>_xll.SRS1Splines.Functions25.OneWay_Spline($D$77:$D$81,AK$77:AK$81,$D103)</f>
        <v>2.7636646442538298E-2</v>
      </c>
      <c r="AL103" s="32">
        <f>_xll.SRS1Splines.Functions25.OneWay_Spline($D$83:$D$86,AL$83:AL$86,$D103)</f>
        <v>3.8920038917313098E-2</v>
      </c>
      <c r="AO103" s="32">
        <v>4.1666666999999998E-2</v>
      </c>
      <c r="AP103" s="32">
        <v>139.09552126150973</v>
      </c>
      <c r="AT103" s="32">
        <f t="shared" ref="AT103:AT166" si="17">AP103/(60*24)</f>
        <v>9.6594111987159531E-2</v>
      </c>
    </row>
    <row r="104" spans="1:46">
      <c r="B104" s="32">
        <v>1.0157261450112933</v>
      </c>
      <c r="C104" s="96">
        <f t="shared" si="16"/>
        <v>0.55048307218203762</v>
      </c>
      <c r="D104" s="32">
        <v>7.4999999999999997E-2</v>
      </c>
      <c r="E104" s="32">
        <f>_xll.SRS1Splines.Functions25.OneWay_Spline($D$77:$D$81,$E$77:$E$81,D104)</f>
        <v>0.27070165354383802</v>
      </c>
      <c r="F104" s="32">
        <f>_xll.SRS1Splines.Functions25.OneWay_Spline($D$77:$D$81,F$77:F$81,$D104)</f>
        <v>9.4217722411507498E-2</v>
      </c>
      <c r="G104" s="32">
        <f>_xll.SRS1Splines.Functions25.OneWay_Spline($D$77:$D$81,G$77:G$81,$D104)</f>
        <v>8.5732788884212902E-2</v>
      </c>
      <c r="H104" s="32">
        <f>_xll.SRS1Splines.Functions25.OneWay_Spline($D$77:$D$81,H$77:H$81,$D104)</f>
        <v>0.13520856832289299</v>
      </c>
      <c r="I104" s="32">
        <f>_xll.SRS1Splines.Functions25.OneWay_Spline($D$77:$D$81,I$77:I$81,$D104)</f>
        <v>0.124594816752936</v>
      </c>
      <c r="J104" s="32">
        <f>_xll.SRS1Splines.Functions25.OneWay_Spline($D$77:$D$81,J$77:J$81,$D104)</f>
        <v>0.46487464540571699</v>
      </c>
      <c r="K104" s="32">
        <f>_xll.SRS1Splines.Functions25.OneWay_Spline($D$77:$D$81,K$77:K$81,$D104)</f>
        <v>0.188854686388262</v>
      </c>
      <c r="L104" s="32">
        <f>_xll.SRS1Splines.Functions25.OneWay_Spline($D$77:$D$81,L$77:L$81,$D104)</f>
        <v>1.99490371709228E-2</v>
      </c>
      <c r="M104" s="32">
        <f>_xll.SRS1Splines.Functions25.OneWay_Spline($D$77:$D$81,M$77:M$81,$D104)</f>
        <v>2.60226609224577E-2</v>
      </c>
      <c r="N104" s="32">
        <f>_xll.SRS1Splines.Functions25.OneWay_Spline(($D$83:$D$86),N$83:N$86,$D104)</f>
        <v>5.3409953767485599E-2</v>
      </c>
      <c r="P104" s="32">
        <v>7.4999999999999997E-2</v>
      </c>
      <c r="Q104" s="32">
        <f>_xll.SRS1Splines.Functions25.OneWay_Spline($D$77:$D$81,Q$77:Q$81,P104)</f>
        <v>0.26148198684667501</v>
      </c>
      <c r="R104" s="32">
        <f>_xll.SRS1Splines.Functions25.OneWay_Spline($D$77:$D$81,R$77:R$81,$D104)</f>
        <v>7.5007194351616693E-2</v>
      </c>
      <c r="S104" s="32">
        <f>_xll.SRS1Splines.Functions25.OneWay_Spline($D$77:$D$81,S$77:S$81,$D104)</f>
        <v>7.36925858446177E-2</v>
      </c>
      <c r="T104" s="32">
        <f>_xll.SRS1Splines.Functions25.OneWay_Spline($D$77:$D$81,T$77:T$81,$D104)</f>
        <v>0.12906370411864301</v>
      </c>
      <c r="U104" s="32">
        <f>_xll.SRS1Splines.Functions25.OneWay_Spline($D$77:$D$81,U$77:U$81,$D104)</f>
        <v>0.11214962810423</v>
      </c>
      <c r="V104" s="32">
        <f>_xll.SRS1Splines.Functions25.OneWay_Spline($D$77:$D$81,V$77:V$81,$D104)</f>
        <v>0.40506903927795201</v>
      </c>
      <c r="W104" s="32">
        <f>_xll.SRS1Splines.Functions25.OneWay_Spline($D$77:$D$81,W$77:W$81,$D104)</f>
        <v>0.16155424973312901</v>
      </c>
      <c r="X104" s="32">
        <f>_xll.SRS1Splines.Functions25.OneWay_Spline($D$77:$D$81,X$77:X$81,$D104)</f>
        <v>1.7978544868847798E-2</v>
      </c>
      <c r="Y104" s="32">
        <f>_xll.SRS1Splines.Functions25.OneWay_Spline($D$77:$D$81,Y$77:Y$81,$D104)</f>
        <v>2.4111211805206902E-2</v>
      </c>
      <c r="Z104" s="32">
        <f>_xll.SRS1Splines.Functions25.OneWay_Spline($D$83:$D$86,Z$83:Z$86,$D104)</f>
        <v>1.40139299448099E-2</v>
      </c>
      <c r="AB104" s="32">
        <v>7.4999999999999997E-2</v>
      </c>
      <c r="AC104" s="32">
        <f>_xll.SRS1Splines.Functions25.OneWay_Spline($D$77:$D$81,AC$77:AC$81,AB104)</f>
        <v>0.27992132024100203</v>
      </c>
      <c r="AD104" s="32">
        <f>_xll.SRS1Splines.Functions25.OneWay_Spline($D$77:$D$81,AD$77:AD$81,$D104)</f>
        <v>0.113428250471398</v>
      </c>
      <c r="AE104" s="32">
        <f>_xll.SRS1Splines.Functions25.OneWay_Spline($D$77:$D$81,AE$77:AE$81,$D104)</f>
        <v>9.7405682753357897E-2</v>
      </c>
      <c r="AF104" s="32">
        <f>_xll.SRS1Splines.Functions25.OneWay_Spline($D$77:$D$81,AF$77:AF$81,$D104)</f>
        <v>0.141353432527143</v>
      </c>
      <c r="AG104" s="32">
        <f>_xll.SRS1Splines.Functions25.OneWay_Spline($D$77:$D$81,AG$77:AG$81,$D104)</f>
        <v>0.13663329708056399</v>
      </c>
      <c r="AH104" s="32">
        <f>_xll.SRS1Splines.Functions25.OneWay_Spline($D$77:$D$81,AH$77:AH$81,$D104)</f>
        <v>0.52468025153348297</v>
      </c>
      <c r="AI104" s="32">
        <f>_xll.SRS1Splines.Functions25.OneWay_Spline($D$77:$D$81,AI$77:AI$81,$D104)</f>
        <v>0.21590675118046501</v>
      </c>
      <c r="AJ104" s="32">
        <f>_xll.SRS1Splines.Functions25.OneWay_Spline($D$77:$D$81,AJ$77:AJ$81,$D104)</f>
        <v>2.1918484157230699E-2</v>
      </c>
      <c r="AK104" s="32">
        <f>_xll.SRS1Splines.Functions25.OneWay_Spline($D$77:$D$81,AK$77:AK$81,$D104)</f>
        <v>2.7944065803384901E-2</v>
      </c>
      <c r="AL104" s="32">
        <f>_xll.SRS1Splines.Functions25.OneWay_Spline($D$83:$D$86,AL$83:AL$86,$D104)</f>
        <v>9.2779091378000805E-2</v>
      </c>
      <c r="AO104" s="32">
        <v>7.4999999999999997E-2</v>
      </c>
      <c r="AP104" s="32">
        <v>150.35997389546816</v>
      </c>
      <c r="AT104" s="32">
        <f t="shared" si="17"/>
        <v>0.10441664853851955</v>
      </c>
    </row>
    <row r="105" spans="1:46">
      <c r="B105" s="32">
        <v>1.0176295246050628</v>
      </c>
      <c r="C105" s="96">
        <f t="shared" si="16"/>
        <v>0.55151462803146911</v>
      </c>
      <c r="D105" s="32">
        <v>0.1</v>
      </c>
      <c r="E105" s="32">
        <f>_xll.SRS1Splines.Functions25.OneWay_Spline($D$77:$D$81,$E$77:$E$81,D105)</f>
        <v>0.23282357204922999</v>
      </c>
      <c r="F105" s="32">
        <f>_xll.SRS1Splines.Functions25.OneWay_Spline($D$77:$D$81,F$77:F$81,$D105)</f>
        <v>8.4889444944831693E-2</v>
      </c>
      <c r="G105" s="32">
        <f>_xll.SRS1Splines.Functions25.OneWay_Spline($D$77:$D$81,G$77:G$81,$D105)</f>
        <v>7.9750642730761795E-2</v>
      </c>
      <c r="H105" s="32">
        <f>_xll.SRS1Splines.Functions25.OneWay_Spline($D$77:$D$81,H$77:H$81,$D105)</f>
        <v>0.121818358634513</v>
      </c>
      <c r="I105" s="32">
        <f>_xll.SRS1Splines.Functions25.OneWay_Spline($D$77:$D$81,I$77:I$81,$D105)</f>
        <v>0.12110568868827901</v>
      </c>
      <c r="J105" s="32">
        <f>_xll.SRS1Splines.Functions25.OneWay_Spline($D$77:$D$81,J$77:J$81,$D105)</f>
        <v>0.44754195727393298</v>
      </c>
      <c r="K105" s="32">
        <f>_xll.SRS1Splines.Functions25.OneWay_Spline($D$77:$D$81,K$77:K$81,$D105)</f>
        <v>0.19120641314568301</v>
      </c>
      <c r="L105" s="32">
        <f>_xll.SRS1Splines.Functions25.OneWay_Spline($D$77:$D$81,L$77:L$81,$D105)</f>
        <v>2.3281647818290101E-2</v>
      </c>
      <c r="M105" s="32">
        <f>_xll.SRS1Splines.Functions25.OneWay_Spline($D$77:$D$81,M$77:M$81,$D105)</f>
        <v>2.6811216611446101E-2</v>
      </c>
      <c r="N105" s="32">
        <f>_xll.SRS1Splines.Functions25.OneWay_Spline(($D$83:$D$86),N$83:N$86,$D105)</f>
        <v>8.0147245636114903E-2</v>
      </c>
      <c r="P105" s="32">
        <v>0.1</v>
      </c>
      <c r="Q105" s="32">
        <f>_xll.SRS1Splines.Functions25.OneWay_Spline($D$77:$D$81,Q$77:Q$81,P105)</f>
        <v>0.22167334541633499</v>
      </c>
      <c r="R105" s="32">
        <f>_xll.SRS1Splines.Functions25.OneWay_Spline($D$77:$D$81,R$77:R$81,$D105)</f>
        <v>6.8547778694204406E-2</v>
      </c>
      <c r="S105" s="32">
        <f>_xll.SRS1Splines.Functions25.OneWay_Spline($D$77:$D$81,S$77:S$81,$D105)</f>
        <v>6.2495735171908803E-2</v>
      </c>
      <c r="T105" s="32">
        <f>_xll.SRS1Splines.Functions25.OneWay_Spline($D$77:$D$81,T$77:T$81,$D105)</f>
        <v>0.11464222180792601</v>
      </c>
      <c r="U105" s="32">
        <f>_xll.SRS1Splines.Functions25.OneWay_Spline($D$77:$D$81,U$77:U$81,$D105)</f>
        <v>0.105335898520933</v>
      </c>
      <c r="V105" s="32">
        <f>_xll.SRS1Splines.Functions25.OneWay_Spline($D$77:$D$81,V$77:V$81,$D105)</f>
        <v>0.38605464992558503</v>
      </c>
      <c r="W105" s="32">
        <f>_xll.SRS1Splines.Functions25.OneWay_Spline($D$77:$D$81,W$77:W$81,$D105)</f>
        <v>0.15800456233684099</v>
      </c>
      <c r="X105" s="32">
        <f>_xll.SRS1Splines.Functions25.OneWay_Spline($D$77:$D$81,X$77:X$81,$D105)</f>
        <v>2.1010679506850798E-2</v>
      </c>
      <c r="Y105" s="32">
        <f>_xll.SRS1Splines.Functions25.OneWay_Spline($D$77:$D$81,Y$77:Y$81,$D105)</f>
        <v>2.54728082760926E-2</v>
      </c>
      <c r="Z105" s="32">
        <f>_xll.SRS1Splines.Functions25.OneWay_Spline($D$83:$D$86,Z$83:Z$86,$D105)</f>
        <v>2.33167187842796E-2</v>
      </c>
      <c r="AB105" s="32">
        <v>0.1</v>
      </c>
      <c r="AC105" s="32">
        <f>_xll.SRS1Splines.Functions25.OneWay_Spline($D$77:$D$81,AC$77:AC$81,AB105)</f>
        <v>0.24397379868212399</v>
      </c>
      <c r="AD105" s="32">
        <f>_xll.SRS1Splines.Functions25.OneWay_Spline($D$77:$D$81,AD$77:AD$81,$D105)</f>
        <v>0.10123111119545899</v>
      </c>
      <c r="AE105" s="32">
        <f>_xll.SRS1Splines.Functions25.OneWay_Spline($D$77:$D$81,AE$77:AE$81,$D105)</f>
        <v>9.6187452591794301E-2</v>
      </c>
      <c r="AF105" s="32">
        <f>_xll.SRS1Splines.Functions25.OneWay_Spline($D$77:$D$81,AF$77:AF$81,$D105)</f>
        <v>0.12899449546110001</v>
      </c>
      <c r="AG105" s="32">
        <f>_xll.SRS1Splines.Functions25.OneWay_Spline($D$77:$D$81,AG$77:AG$81,$D105)</f>
        <v>0.13596962850413299</v>
      </c>
      <c r="AH105" s="32">
        <f>_xll.SRS1Splines.Functions25.OneWay_Spline($D$77:$D$81,AH$77:AH$81,$D105)</f>
        <v>0.50902926462228104</v>
      </c>
      <c r="AI105" s="32">
        <f>_xll.SRS1Splines.Functions25.OneWay_Spline($D$77:$D$81,AI$77:AI$81,$D105)</f>
        <v>0.22385507207800101</v>
      </c>
      <c r="AJ105" s="32">
        <f>_xll.SRS1Splines.Functions25.OneWay_Spline($D$77:$D$81,AJ$77:AJ$81,$D105)</f>
        <v>2.5550287926430101E-2</v>
      </c>
      <c r="AK105" s="32">
        <f>_xll.SRS1Splines.Functions25.OneWay_Spline($D$77:$D$81,AK$77:AK$81,$D105)</f>
        <v>2.8171799147715299E-2</v>
      </c>
      <c r="AL105" s="32">
        <f>_xll.SRS1Splines.Functions25.OneWay_Spline($D$83:$D$86,AL$83:AL$86,$D105)</f>
        <v>0.13691788956086501</v>
      </c>
      <c r="AO105" s="32">
        <v>0.1</v>
      </c>
      <c r="AP105" s="32">
        <v>161.20961485901785</v>
      </c>
      <c r="AT105" s="32">
        <f t="shared" si="17"/>
        <v>0.1119511214298735</v>
      </c>
    </row>
    <row r="106" spans="1:46">
      <c r="B106" s="32">
        <v>1.0186442882260809</v>
      </c>
      <c r="C106" s="96">
        <f t="shared" si="16"/>
        <v>0.55206458945402392</v>
      </c>
      <c r="D106" s="32">
        <v>0.125</v>
      </c>
      <c r="E106" s="32">
        <f>_xll.SRS1Splines.Functions25.OneWay_Spline($D$77:$D$81,$E$77:$E$81,D106)</f>
        <v>0.19927544537227199</v>
      </c>
      <c r="F106" s="32">
        <f>_xll.SRS1Splines.Functions25.OneWay_Spline($D$77:$D$81,F$77:F$81,$D106)</f>
        <v>7.6995810417902905E-2</v>
      </c>
      <c r="G106" s="32">
        <f>_xll.SRS1Splines.Functions25.OneWay_Spline($D$77:$D$81,G$77:G$81,$D106)</f>
        <v>7.4455988535747405E-2</v>
      </c>
      <c r="H106" s="32">
        <f>_xll.SRS1Splines.Functions25.OneWay_Spline($D$77:$D$81,H$77:H$81,$D106)</f>
        <v>0.110191255506881</v>
      </c>
      <c r="I106" s="32">
        <f>_xll.SRS1Splines.Functions25.OneWay_Spline($D$77:$D$81,I$77:I$81,$D106)</f>
        <v>0.117838682412549</v>
      </c>
      <c r="J106" s="32">
        <f>_xll.SRS1Splines.Functions25.OneWay_Spline($D$77:$D$81,J$77:J$81,$D106)</f>
        <v>0.43292694918375801</v>
      </c>
      <c r="K106" s="32">
        <f>_xll.SRS1Splines.Functions25.OneWay_Spline($D$77:$D$81,K$77:K$81,$D106)</f>
        <v>0.19358006534449601</v>
      </c>
      <c r="L106" s="32">
        <f>_xll.SRS1Splines.Functions25.OneWay_Spline($D$77:$D$81,L$77:L$81,$D106)</f>
        <v>2.6125485443086401E-2</v>
      </c>
      <c r="M106" s="32">
        <f>_xll.SRS1Splines.Functions25.OneWay_Spline($D$77:$D$81,M$77:M$81,$D106)</f>
        <v>2.7501608574213601E-2</v>
      </c>
      <c r="N106" s="32">
        <f>_xll.SRS1Splines.Functions25.OneWay_Spline(($D$83:$D$86),N$83:N$86,$D106)</f>
        <v>0.103537864572896</v>
      </c>
      <c r="P106" s="32">
        <v>0.125</v>
      </c>
      <c r="Q106" s="32">
        <f>_xll.SRS1Splines.Functions25.OneWay_Spline($D$77:$D$81,Q$77:Q$81,P106)</f>
        <v>0.18656797043279699</v>
      </c>
      <c r="R106" s="32">
        <f>_xll.SRS1Splines.Functions25.OneWay_Spline($D$77:$D$81,R$77:R$81,$D106)</f>
        <v>6.3081036176602406E-2</v>
      </c>
      <c r="S106" s="32">
        <f>_xll.SRS1Splines.Functions25.OneWay_Spline($D$77:$D$81,S$77:S$81,$D106)</f>
        <v>5.2904481419113698E-2</v>
      </c>
      <c r="T106" s="32">
        <f>_xll.SRS1Splines.Functions25.OneWay_Spline($D$77:$D$81,T$77:T$81,$D106)</f>
        <v>0.102012840639645</v>
      </c>
      <c r="U106" s="32">
        <f>_xll.SRS1Splines.Functions25.OneWay_Spline($D$77:$D$81,U$77:U$81,$D106)</f>
        <v>9.9240535592851495E-2</v>
      </c>
      <c r="V106" s="32">
        <f>_xll.SRS1Splines.Functions25.OneWay_Spline($D$77:$D$81,V$77:V$81,$D106)</f>
        <v>0.36988097192038499</v>
      </c>
      <c r="W106" s="32">
        <f>_xll.SRS1Splines.Functions25.OneWay_Spline($D$77:$D$81,W$77:W$81,$D106)</f>
        <v>0.15505852167109399</v>
      </c>
      <c r="X106" s="32">
        <f>_xll.SRS1Splines.Functions25.OneWay_Spline($D$77:$D$81,X$77:X$81,$D106)</f>
        <v>2.3594527201901399E-2</v>
      </c>
      <c r="Y106" s="32">
        <f>_xll.SRS1Splines.Functions25.OneWay_Spline($D$77:$D$81,Y$77:Y$81,$D106)</f>
        <v>2.6634394798463801E-2</v>
      </c>
      <c r="Z106" s="32">
        <f>_xll.SRS1Splines.Functions25.OneWay_Spline($D$83:$D$86,Z$83:Z$86,$D106)</f>
        <v>3.1468062083579301E-2</v>
      </c>
      <c r="AB106" s="32">
        <v>0.125</v>
      </c>
      <c r="AC106" s="32">
        <f>_xll.SRS1Splines.Functions25.OneWay_Spline($D$77:$D$81,AC$77:AC$81,AB106)</f>
        <v>0.21198292031174801</v>
      </c>
      <c r="AD106" s="32">
        <f>_xll.SRS1Splines.Functions25.OneWay_Spline($D$77:$D$81,AD$77:AD$81,$D106)</f>
        <v>9.0910584659203306E-2</v>
      </c>
      <c r="AE106" s="32">
        <f>_xll.SRS1Splines.Functions25.OneWay_Spline($D$77:$D$81,AE$77:AE$81,$D106)</f>
        <v>9.4964003690875307E-2</v>
      </c>
      <c r="AF106" s="32">
        <f>_xll.SRS1Splines.Functions25.OneWay_Spline($D$77:$D$81,AF$77:AF$81,$D106)</f>
        <v>0.118369670374117</v>
      </c>
      <c r="AG106" s="32">
        <f>_xll.SRS1Splines.Functions25.OneWay_Spline($D$77:$D$81,AG$77:AG$81,$D106)</f>
        <v>0.13528140786554901</v>
      </c>
      <c r="AH106" s="32">
        <f>_xll.SRS1Splines.Functions25.OneWay_Spline($D$77:$D$81,AH$77:AH$81,$D106)</f>
        <v>0.49597292644712998</v>
      </c>
      <c r="AI106" s="32">
        <f>_xll.SRS1Splines.Functions25.OneWay_Spline($D$77:$D$81,AI$77:AI$81,$D106)</f>
        <v>0.231396007134577</v>
      </c>
      <c r="AJ106" s="32">
        <f>_xll.SRS1Splines.Functions25.OneWay_Spline($D$77:$D$81,AJ$77:AJ$81,$D106)</f>
        <v>2.8653474037205799E-2</v>
      </c>
      <c r="AK106" s="32">
        <f>_xll.SRS1Splines.Functions25.OneWay_Spline($D$77:$D$81,AK$77:AK$81,$D106)</f>
        <v>2.8397105769498901E-2</v>
      </c>
      <c r="AL106" s="32">
        <f>_xll.SRS1Splines.Functions25.OneWay_Spline($D$83:$D$86,AL$83:AL$86,$D106)</f>
        <v>0.175531285777666</v>
      </c>
      <c r="AO106" s="32">
        <v>0.125</v>
      </c>
      <c r="AP106" s="32">
        <v>168.38715368200624</v>
      </c>
      <c r="AT106" s="32">
        <f t="shared" si="17"/>
        <v>0.11693552339028211</v>
      </c>
    </row>
    <row r="107" spans="1:46">
      <c r="B107" s="32">
        <v>1.0244831771798171</v>
      </c>
      <c r="C107" s="96">
        <f t="shared" si="16"/>
        <v>0.55522903446232563</v>
      </c>
      <c r="D107" s="32">
        <f>D106+0.125</f>
        <v>0.25</v>
      </c>
      <c r="E107" s="32">
        <f>_xll.SRS1Splines.Functions25.OneWay_Spline($D$77:$D$81,$E$77:$E$81,D107)</f>
        <v>0.13597247638059101</v>
      </c>
      <c r="F107" s="32">
        <f>_xll.SRS1Splines.Functions25.OneWay_Spline($D$77:$D$81,F$77:F$81,$D107)</f>
        <v>7.3045059802189199E-2</v>
      </c>
      <c r="G107" s="32">
        <f>_xll.SRS1Splines.Functions25.OneWay_Spline($D$77:$D$81,G$77:G$81,$D107)</f>
        <v>6.4659518134823901E-2</v>
      </c>
      <c r="H107" s="32">
        <f>_xll.SRS1Splines.Functions25.OneWay_Spline($D$77:$D$81,H$77:H$81,$D107)</f>
        <v>9.5424976963294397E-2</v>
      </c>
      <c r="I107" s="32">
        <f>_xll.SRS1Splines.Functions25.OneWay_Spline($D$77:$D$81,I$77:I$81,$D107)</f>
        <v>0.106479879715139</v>
      </c>
      <c r="J107" s="32">
        <f>_xll.SRS1Splines.Functions25.OneWay_Spline($D$77:$D$81,J$77:J$81,$D107)</f>
        <v>0.42691389896357601</v>
      </c>
      <c r="K107" s="32">
        <f>_xll.SRS1Splines.Functions25.OneWay_Spline($D$77:$D$81,K$77:K$81,$D107)</f>
        <v>0.20672280956991201</v>
      </c>
      <c r="L107" s="32">
        <f>_xll.SRS1Splines.Functions25.OneWay_Spline($D$77:$D$81,L$77:L$81,$D107)</f>
        <v>2.8283742724258699E-2</v>
      </c>
      <c r="M107" s="32">
        <f>_xll.SRS1Splines.Functions25.OneWay_Spline($D$77:$D$81,M$77:M$81,$D107)</f>
        <v>2.8563607982217101E-2</v>
      </c>
      <c r="N107" s="32">
        <f>_xll.SRS1Splines.Functions25.OneWay_Spline(($D$83:$D$86),N$83:N$86,$D107)</f>
        <v>0.122129613526895</v>
      </c>
      <c r="P107" s="32">
        <f>P106+0.125</f>
        <v>0.25</v>
      </c>
      <c r="Q107" s="32">
        <f>_xll.SRS1Splines.Functions25.OneWay_Spline($D$77:$D$81,Q$77:Q$81,P107)</f>
        <v>0.124914479262902</v>
      </c>
      <c r="R107" s="32">
        <f>_xll.SRS1Splines.Functions25.OneWay_Spline($D$77:$D$81,R$77:R$81,$D107)</f>
        <v>6.03225527603738E-2</v>
      </c>
      <c r="S107" s="32">
        <f>_xll.SRS1Splines.Functions25.OneWay_Spline($D$77:$D$81,S$77:S$81,$D107)</f>
        <v>4.4629754922492201E-2</v>
      </c>
      <c r="T107" s="32">
        <f>_xll.SRS1Splines.Functions25.OneWay_Spline($D$77:$D$81,T$77:T$81,$D107)</f>
        <v>8.26093160000443E-2</v>
      </c>
      <c r="U107" s="32">
        <f>_xll.SRS1Splines.Functions25.OneWay_Spline($D$77:$D$81,U$77:U$81,$D107)</f>
        <v>8.5983113500629801E-2</v>
      </c>
      <c r="V107" s="32">
        <f>_xll.SRS1Splines.Functions25.OneWay_Spline($D$77:$D$81,V$77:V$81,$D107)</f>
        <v>0.35901233838049701</v>
      </c>
      <c r="W107" s="32">
        <f>_xll.SRS1Splines.Functions25.OneWay_Spline($D$77:$D$81,W$77:W$81,$D107)</f>
        <v>0.15530013218575001</v>
      </c>
      <c r="X107" s="32">
        <f>_xll.SRS1Splines.Functions25.OneWay_Spline($D$77:$D$81,X$77:X$81,$D107)</f>
        <v>2.5448678547295999E-2</v>
      </c>
      <c r="Y107" s="32">
        <f>_xll.SRS1Splines.Functions25.OneWay_Spline($D$77:$D$81,Y$77:Y$81,$D107)</f>
        <v>2.7509415612480999E-2</v>
      </c>
      <c r="Z107" s="32">
        <f>_xll.SRS1Splines.Functions25.OneWay_Spline($D$83:$D$86,Z$83:Z$86,$D107)</f>
        <v>3.8385290704224598E-2</v>
      </c>
      <c r="AB107" s="32">
        <f>AB106+0.125</f>
        <v>0.25</v>
      </c>
      <c r="AC107" s="32">
        <f>_xll.SRS1Splines.Functions25.OneWay_Spline($D$77:$D$81,AC$77:AC$81,AB107)</f>
        <v>0.14703047349828099</v>
      </c>
      <c r="AD107" s="32">
        <f>_xll.SRS1Splines.Functions25.OneWay_Spline($D$77:$D$81,AD$77:AD$81,$D107)</f>
        <v>8.5767566844004606E-2</v>
      </c>
      <c r="AE107" s="32">
        <f>_xll.SRS1Splines.Functions25.OneWay_Spline($D$77:$D$81,AE$77:AE$81,$D107)</f>
        <v>8.8433171520101606E-2</v>
      </c>
      <c r="AF107" s="32">
        <f>_xll.SRS1Splines.Functions25.OneWay_Spline($D$77:$D$81,AF$77:AF$81,$D107)</f>
        <v>0.10806587353700101</v>
      </c>
      <c r="AG107" s="32">
        <f>_xll.SRS1Splines.Functions25.OneWay_Spline($D$77:$D$81,AG$77:AG$81,$D107)</f>
        <v>0.131188156811263</v>
      </c>
      <c r="AH107" s="32">
        <f>_xll.SRS1Splines.Functions25.OneWay_Spline($D$77:$D$81,AH$77:AH$81,$D107)</f>
        <v>0.49481545954665501</v>
      </c>
      <c r="AI107" s="32">
        <f>_xll.SRS1Splines.Functions25.OneWay_Spline($D$77:$D$81,AI$77:AI$81,$D107)</f>
        <v>0.260717405818778</v>
      </c>
      <c r="AJ107" s="32">
        <f>_xll.SRS1Splines.Functions25.OneWay_Spline($D$77:$D$81,AJ$77:AJ$81,$D107)</f>
        <v>3.1097522036266E-2</v>
      </c>
      <c r="AK107" s="32">
        <f>_xll.SRS1Splines.Functions25.OneWay_Spline($D$77:$D$81,AK$77:AK$81,$D107)</f>
        <v>2.9528985431628199E-2</v>
      </c>
      <c r="AL107" s="32">
        <f>_xll.SRS1Splines.Functions25.OneWay_Spline($D$83:$D$86,AL$83:AL$86,$D107)</f>
        <v>0.20620709162487399</v>
      </c>
      <c r="AO107" s="32">
        <v>0.25</v>
      </c>
      <c r="AP107" s="32">
        <v>215.25260562930725</v>
      </c>
      <c r="AT107" s="32">
        <f t="shared" si="17"/>
        <v>0.14948097613146338</v>
      </c>
    </row>
    <row r="108" spans="1:46">
      <c r="B108" s="32">
        <v>1.0299213440061363</v>
      </c>
      <c r="C108" s="96">
        <f t="shared" si="16"/>
        <v>0.55817630405491581</v>
      </c>
      <c r="D108" s="32">
        <f t="shared" ref="D108:D114" si="18">D107+0.125</f>
        <v>0.375</v>
      </c>
      <c r="E108" s="32">
        <f>_xll.SRS1Splines.Functions25.OneWay_Spline($D$77:$D$81,$E$77:$E$81,D108)</f>
        <v>9.8261773990573203E-2</v>
      </c>
      <c r="F108" s="32">
        <f>_xll.SRS1Splines.Functions25.OneWay_Spline($D$77:$D$81,F$77:F$81,$D108)</f>
        <v>8.3039606511047595E-2</v>
      </c>
      <c r="G108" s="32">
        <f>_xll.SRS1Splines.Functions25.OneWay_Spline($D$77:$D$81,G$77:G$81,$D108)</f>
        <v>5.9174373354460102E-2</v>
      </c>
      <c r="H108" s="32">
        <f>_xll.SRS1Splines.Functions25.OneWay_Spline($D$77:$D$81,H$77:H$81,$D108)</f>
        <v>9.0243287967424299E-2</v>
      </c>
      <c r="I108" s="32">
        <f>_xll.SRS1Splines.Functions25.OneWay_Spline($D$77:$D$81,I$77:I$81,$D108)</f>
        <v>9.7904015699862804E-2</v>
      </c>
      <c r="J108" s="32">
        <f>_xll.SRS1Splines.Functions25.OneWay_Spline($D$77:$D$81,J$77:J$81,$D108)</f>
        <v>0.45133527853139399</v>
      </c>
      <c r="K108" s="32">
        <f>_xll.SRS1Splines.Functions25.OneWay_Spline($D$77:$D$81,K$77:K$81,$D108)</f>
        <v>0.22344749499705499</v>
      </c>
      <c r="L108" s="32">
        <f>_xll.SRS1Splines.Functions25.OneWay_Spline($D$77:$D$81,L$77:L$81,$D108)</f>
        <v>2.7976179599608301E-2</v>
      </c>
      <c r="M108" s="32">
        <f>_xll.SRS1Splines.Functions25.OneWay_Spline($D$77:$D$81,M$77:M$81,$D108)</f>
        <v>2.9096210119534099E-2</v>
      </c>
      <c r="N108" s="32">
        <f>_xll.SRS1Splines.Functions25.OneWay_Spline(($D$83:$D$86),N$83:N$86,$D108)</f>
        <v>0.122023814145007</v>
      </c>
      <c r="P108" s="32">
        <f t="shared" ref="P108:P114" si="19">P107+0.125</f>
        <v>0.375</v>
      </c>
      <c r="Q108" s="32">
        <f>_xll.SRS1Splines.Functions25.OneWay_Spline($D$77:$D$81,Q$77:Q$81,P108)</f>
        <v>9.0118126111309399E-2</v>
      </c>
      <c r="R108" s="32">
        <f>_xll.SRS1Splines.Functions25.OneWay_Spline($D$77:$D$81,R$77:R$81,$D108)</f>
        <v>6.7143717923564702E-2</v>
      </c>
      <c r="S108" s="32">
        <f>_xll.SRS1Splines.Functions25.OneWay_Spline($D$77:$D$81,S$77:S$81,$D108)</f>
        <v>4.3945383953942201E-2</v>
      </c>
      <c r="T108" s="32">
        <f>_xll.SRS1Splines.Functions25.OneWay_Spline($D$77:$D$81,T$77:T$81,$D108)</f>
        <v>7.3273170033839402E-2</v>
      </c>
      <c r="U108" s="32">
        <f>_xll.SRS1Splines.Functions25.OneWay_Spline($D$77:$D$81,U$77:U$81,$D108)</f>
        <v>7.7549317763455097E-2</v>
      </c>
      <c r="V108" s="32">
        <f>_xll.SRS1Splines.Functions25.OneWay_Spline($D$77:$D$81,V$77:V$81,$D108)</f>
        <v>0.367112970986751</v>
      </c>
      <c r="W108" s="32">
        <f>_xll.SRS1Splines.Functions25.OneWay_Spline($D$77:$D$81,W$77:W$81,$D108)</f>
        <v>0.16673885270038599</v>
      </c>
      <c r="X108" s="32">
        <f>_xll.SRS1Splines.Functions25.OneWay_Spline($D$77:$D$81,X$77:X$81,$D108)</f>
        <v>2.4689856673538398E-2</v>
      </c>
      <c r="Y108" s="32">
        <f>_xll.SRS1Splines.Functions25.OneWay_Spline($D$77:$D$81,Y$77:Y$81,$D108)</f>
        <v>2.73536679800007E-2</v>
      </c>
      <c r="Z108" s="32">
        <f>_xll.SRS1Splines.Functions25.OneWay_Spline($D$83:$D$86,Z$83:Z$86,$D108)</f>
        <v>3.8887975033149398E-2</v>
      </c>
      <c r="AB108" s="32">
        <f t="shared" ref="AB108:AB114" si="20">AB107+0.125</f>
        <v>0.375</v>
      </c>
      <c r="AC108" s="32">
        <f>_xll.SRS1Splines.Functions25.OneWay_Spline($D$77:$D$81,AC$77:AC$81,AB108)</f>
        <v>0.10640542186983699</v>
      </c>
      <c r="AD108" s="32">
        <f>_xll.SRS1Splines.Functions25.OneWay_Spline($D$77:$D$81,AD$77:AD$81,$D108)</f>
        <v>9.8935495098530404E-2</v>
      </c>
      <c r="AE108" s="32">
        <f>_xll.SRS1Splines.Functions25.OneWay_Spline($D$77:$D$81,AE$77:AE$81,$D108)</f>
        <v>8.0696095601263104E-2</v>
      </c>
      <c r="AF108" s="32">
        <f>_xll.SRS1Splines.Functions25.OneWay_Spline($D$77:$D$81,AF$77:AF$81,$D108)</f>
        <v>0.106303174705471</v>
      </c>
      <c r="AG108" s="32">
        <f>_xll.SRS1Splines.Functions25.OneWay_Spline($D$77:$D$81,AG$77:AG$81,$D108)</f>
        <v>0.12557036447240799</v>
      </c>
      <c r="AH108" s="32">
        <f>_xll.SRS1Splines.Functions25.OneWay_Spline($D$77:$D$81,AH$77:AH$81,$D108)</f>
        <v>0.53555758607603698</v>
      </c>
      <c r="AI108" s="32">
        <f>_xll.SRS1Splines.Functions25.OneWay_Spline($D$77:$D$81,AI$77:AI$81,$D108)</f>
        <v>0.28462127421160999</v>
      </c>
      <c r="AJ108" s="32">
        <f>_xll.SRS1Splines.Functions25.OneWay_Spline($D$77:$D$81,AJ$77:AJ$81,$D108)</f>
        <v>3.11140592583623E-2</v>
      </c>
      <c r="AK108" s="32">
        <f>_xll.SRS1Splines.Functions25.OneWay_Spline($D$77:$D$81,AK$77:AK$81,$D108)</f>
        <v>3.0734136577536399E-2</v>
      </c>
      <c r="AL108" s="32">
        <f>_xll.SRS1Splines.Functions25.OneWay_Spline($D$83:$D$86,AL$83:AL$86,$D108)</f>
        <v>0.20595370725185599</v>
      </c>
      <c r="AO108" s="32">
        <v>0.375</v>
      </c>
      <c r="AP108" s="32">
        <v>259.10351103310086</v>
      </c>
      <c r="AT108" s="32">
        <f t="shared" si="17"/>
        <v>0.17993299377298672</v>
      </c>
    </row>
    <row r="109" spans="1:46">
      <c r="B109" s="32">
        <v>1.0359957385412688</v>
      </c>
      <c r="C109" s="96">
        <f t="shared" si="16"/>
        <v>0.56146838369839913</v>
      </c>
      <c r="D109" s="32">
        <f t="shared" si="18"/>
        <v>0.5</v>
      </c>
      <c r="E109" s="32">
        <f>_xll.SRS1Splines.Functions25.OneWay_Spline($D$77:$D$81,$E$77:$E$81,D109)</f>
        <v>6.7475961562406095E-2</v>
      </c>
      <c r="F109" s="32">
        <f>_xll.SRS1Splines.Functions25.OneWay_Spline($D$77:$D$81,F$77:F$81,$D109)</f>
        <v>9.8294440961410406E-2</v>
      </c>
      <c r="G109" s="32">
        <f>_xll.SRS1Splines.Functions25.OneWay_Spline($D$77:$D$81,G$77:G$81,$D109)</f>
        <v>5.48669224980744E-2</v>
      </c>
      <c r="H109" s="32">
        <f>_xll.SRS1Splines.Functions25.OneWay_Spline($D$77:$D$81,H$77:H$81,$D109)</f>
        <v>8.6385938212205304E-2</v>
      </c>
      <c r="I109" s="32">
        <f>_xll.SRS1Splines.Functions25.OneWay_Spline($D$77:$D$81,I$77:I$81,$D109)</f>
        <v>9.1145438044442598E-2</v>
      </c>
      <c r="J109" s="32">
        <f>_xll.SRS1Splines.Functions25.OneWay_Spline($D$77:$D$81,J$77:J$81,$D109)</f>
        <v>0.48884563342732801</v>
      </c>
      <c r="K109" s="32">
        <f>_xll.SRS1Splines.Functions25.OneWay_Spline($D$77:$D$81,K$77:K$81,$D109)</f>
        <v>0.24190231847208599</v>
      </c>
      <c r="L109" s="32">
        <f>_xll.SRS1Splines.Functions25.OneWay_Spline($D$77:$D$81,L$77:L$81,$D109)</f>
        <v>2.7479383465102002E-2</v>
      </c>
      <c r="M109" s="32">
        <f>_xll.SRS1Splines.Functions25.OneWay_Spline($D$77:$D$81,M$77:M$81,$D109)</f>
        <v>2.9531975504611601E-2</v>
      </c>
      <c r="N109" s="32">
        <f>_xll.SRS1Splines.Functions25.OneWay_Spline(($D$83:$D$86),N$83:N$86,$D109)</f>
        <v>0.121830880845179</v>
      </c>
      <c r="P109" s="32">
        <f t="shared" si="19"/>
        <v>0.5</v>
      </c>
      <c r="Q109" s="32">
        <f>_xll.SRS1Splines.Functions25.OneWay_Spline($D$77:$D$81,Q$77:Q$81,P109)</f>
        <v>6.1708861750616899E-2</v>
      </c>
      <c r="R109" s="32">
        <f>_xll.SRS1Splines.Functions25.OneWay_Spline($D$77:$D$81,R$77:R$81,$D109)</f>
        <v>7.7554970014750799E-2</v>
      </c>
      <c r="S109" s="32">
        <f>_xll.SRS1Splines.Functions25.OneWay_Spline($D$77:$D$81,S$77:S$81,$D109)</f>
        <v>4.3450115976052299E-2</v>
      </c>
      <c r="T109" s="32">
        <f>_xll.SRS1Splines.Functions25.OneWay_Spline($D$77:$D$81,T$77:T$81,$D109)</f>
        <v>6.5876365086623007E-2</v>
      </c>
      <c r="U109" s="32">
        <f>_xll.SRS1Splines.Functions25.OneWay_Spline($D$77:$D$81,U$77:U$81,$D109)</f>
        <v>7.0794069626702302E-2</v>
      </c>
      <c r="V109" s="32">
        <f>_xll.SRS1Splines.Functions25.OneWay_Spline($D$77:$D$81,V$77:V$81,$D109)</f>
        <v>0.37975504681023797</v>
      </c>
      <c r="W109" s="32">
        <f>_xll.SRS1Splines.Functions25.OneWay_Spline($D$77:$D$81,W$77:W$81,$D109)</f>
        <v>0.18419795243325199</v>
      </c>
      <c r="X109" s="32">
        <f>_xll.SRS1Splines.Functions25.OneWay_Spline($D$77:$D$81,X$77:X$81,$D109)</f>
        <v>2.3507922092951699E-2</v>
      </c>
      <c r="Y109" s="32">
        <f>_xll.SRS1Splines.Functions25.OneWay_Spline($D$77:$D$81,Y$77:Y$81,$D109)</f>
        <v>2.7102170752995799E-2</v>
      </c>
      <c r="Z109" s="32">
        <f>_xll.SRS1Splines.Functions25.OneWay_Spline($D$83:$D$86,Z$83:Z$86,$D109)</f>
        <v>3.93796113548451E-2</v>
      </c>
      <c r="AB109" s="32">
        <f t="shared" si="20"/>
        <v>0.5</v>
      </c>
      <c r="AC109" s="32">
        <f>_xll.SRS1Splines.Functions25.OneWay_Spline($D$77:$D$81,AC$77:AC$81,AB109)</f>
        <v>7.3243061374195201E-2</v>
      </c>
      <c r="AD109" s="32">
        <f>_xll.SRS1Splines.Functions25.OneWay_Spline($D$77:$D$81,AD$77:AD$81,$D109)</f>
        <v>0.11903391190807</v>
      </c>
      <c r="AE109" s="32">
        <f>_xll.SRS1Splines.Functions25.OneWay_Spline($D$77:$D$81,AE$77:AE$81,$D109)</f>
        <v>7.2409417978730697E-2</v>
      </c>
      <c r="AF109" s="32">
        <f>_xll.SRS1Splines.Functions25.OneWay_Spline($D$77:$D$81,AF$77:AF$81,$D109)</f>
        <v>0.105031357849325</v>
      </c>
      <c r="AG109" s="32">
        <f>_xll.SRS1Splines.Functions25.OneWay_Spline($D$77:$D$81,AG$77:AG$81,$D109)</f>
        <v>0.118983936918387</v>
      </c>
      <c r="AH109" s="32">
        <f>_xll.SRS1Splines.Functions25.OneWay_Spline($D$77:$D$81,AH$77:AH$81,$D109)</f>
        <v>0.59793622004441804</v>
      </c>
      <c r="AI109" s="32">
        <f>_xll.SRS1Splines.Functions25.OneWay_Spline($D$77:$D$81,AI$77:AI$81,$D109)</f>
        <v>0.30417898471483601</v>
      </c>
      <c r="AJ109" s="32">
        <f>_xll.SRS1Splines.Functions25.OneWay_Spline($D$77:$D$81,AJ$77:AJ$81,$D109)</f>
        <v>3.1127589712804701E-2</v>
      </c>
      <c r="AK109" s="32">
        <f>_xll.SRS1Splines.Functions25.OneWay_Spline($D$77:$D$81,AK$77:AK$81,$D109)</f>
        <v>3.19308038990413E-2</v>
      </c>
      <c r="AL109" s="32">
        <f>_xll.SRS1Splines.Functions25.OneWay_Spline($D$83:$D$86,AL$83:AL$86,$D109)</f>
        <v>0.20549197600427099</v>
      </c>
      <c r="AO109" s="32">
        <v>0.5</v>
      </c>
      <c r="AP109" s="32">
        <v>307.22878925824097</v>
      </c>
      <c r="AT109" s="32">
        <f t="shared" si="17"/>
        <v>0.21335332587377845</v>
      </c>
    </row>
    <row r="110" spans="1:46">
      <c r="B110" s="32">
        <v>1.0417696945677557</v>
      </c>
      <c r="C110" s="96">
        <f t="shared" si="16"/>
        <v>0.56459763764909776</v>
      </c>
      <c r="D110" s="32">
        <f t="shared" si="18"/>
        <v>0.625</v>
      </c>
      <c r="E110" s="32">
        <f>_xll.SRS1Splines.Functions25.OneWay_Spline($D$77:$D$81,$E$77:$E$81,D110)</f>
        <v>4.35386692103426E-2</v>
      </c>
      <c r="F110" s="32">
        <f>_xll.SRS1Splines.Functions25.OneWay_Spline($D$77:$D$81,F$77:F$81,$D110)</f>
        <v>0.115653390508375</v>
      </c>
      <c r="G110" s="32">
        <f>_xll.SRS1Splines.Functions25.OneWay_Spline($D$77:$D$81,G$77:G$81,$D110)</f>
        <v>5.1535747230020801E-2</v>
      </c>
      <c r="H110" s="32">
        <f>_xll.SRS1Splines.Functions25.OneWay_Spline($D$77:$D$81,H$77:H$81,$D110)</f>
        <v>8.3426169995771196E-2</v>
      </c>
      <c r="I110" s="32">
        <f>_xll.SRS1Splines.Functions25.OneWay_Spline($D$77:$D$81,I$77:I$81,$D110)</f>
        <v>8.5916036252441E-2</v>
      </c>
      <c r="J110" s="32">
        <f>_xll.SRS1Splines.Functions25.OneWay_Spline($D$77:$D$81,J$77:J$81,$D110)</f>
        <v>0.53195785681818297</v>
      </c>
      <c r="K110" s="32">
        <f>_xll.SRS1Splines.Functions25.OneWay_Spline($D$77:$D$81,K$77:K$81,$D110)</f>
        <v>0.25995967637145001</v>
      </c>
      <c r="L110" s="32">
        <f>_xll.SRS1Splines.Functions25.OneWay_Spline($D$77:$D$81,L$77:L$81,$D110)</f>
        <v>2.6864365367864001E-2</v>
      </c>
      <c r="M110" s="32">
        <f>_xll.SRS1Splines.Functions25.OneWay_Spline($D$77:$D$81,M$77:M$81,$D110)</f>
        <v>2.9870904137449701E-2</v>
      </c>
      <c r="N110" s="32">
        <f>_xll.SRS1Splines.Functions25.OneWay_Spline(($D$83:$D$86),N$83:N$86,$D110)</f>
        <v>0.121554203472744</v>
      </c>
      <c r="P110" s="32">
        <f t="shared" si="19"/>
        <v>0.625</v>
      </c>
      <c r="Q110" s="32">
        <f>_xll.SRS1Splines.Functions25.OneWay_Spline($D$77:$D$81,Q$77:Q$81,P110)</f>
        <v>3.9619158734541297E-2</v>
      </c>
      <c r="R110" s="32">
        <f>_xll.SRS1Splines.Functions25.OneWay_Spline($D$77:$D$81,R$77:R$81,$D110)</f>
        <v>8.9402256877134906E-2</v>
      </c>
      <c r="S110" s="32">
        <f>_xll.SRS1Splines.Functions25.OneWay_Spline($D$77:$D$81,S$77:S$81,$D110)</f>
        <v>4.3071742131964103E-2</v>
      </c>
      <c r="T110" s="32">
        <f>_xll.SRS1Splines.Functions25.OneWay_Spline($D$77:$D$81,T$77:T$81,$D110)</f>
        <v>6.0148854540107502E-2</v>
      </c>
      <c r="U110" s="32">
        <f>_xll.SRS1Splines.Functions25.OneWay_Spline($D$77:$D$81,U$77:U$81,$D110)</f>
        <v>6.5555325227522193E-2</v>
      </c>
      <c r="V110" s="32">
        <f>_xll.SRS1Splines.Functions25.OneWay_Spline($D$77:$D$81,V$77:V$81,$D110)</f>
        <v>0.39464578951683499</v>
      </c>
      <c r="W110" s="32">
        <f>_xll.SRS1Splines.Functions25.OneWay_Spline($D$77:$D$81,W$77:W$81,$D110)</f>
        <v>0.20406520385341001</v>
      </c>
      <c r="X110" s="32">
        <f>_xll.SRS1Splines.Functions25.OneWay_Spline($D$77:$D$81,X$77:X$81,$D110)</f>
        <v>2.21198487548185E-2</v>
      </c>
      <c r="Y110" s="32">
        <f>_xll.SRS1Splines.Functions25.OneWay_Spline($D$77:$D$81,Y$77:Y$81,$D110)</f>
        <v>2.6790956472358799E-2</v>
      </c>
      <c r="Z110" s="32">
        <f>_xll.SRS1Splines.Functions25.OneWay_Spline($D$83:$D$86,Z$83:Z$86,$D110)</f>
        <v>3.9860199669311598E-2</v>
      </c>
      <c r="AB110" s="32">
        <f t="shared" si="20"/>
        <v>0.625</v>
      </c>
      <c r="AC110" s="32">
        <f>_xll.SRS1Splines.Functions25.OneWay_Spline($D$77:$D$81,AC$77:AC$81,AB110)</f>
        <v>4.7458179686143999E-2</v>
      </c>
      <c r="AD110" s="32">
        <f>_xll.SRS1Splines.Functions25.OneWay_Spline($D$77:$D$81,AD$77:AD$81,$D110)</f>
        <v>0.14190452413961499</v>
      </c>
      <c r="AE110" s="32">
        <f>_xll.SRS1Splines.Functions25.OneWay_Spline($D$77:$D$81,AE$77:AE$81,$D110)</f>
        <v>6.4327578448164002E-2</v>
      </c>
      <c r="AF110" s="32">
        <f>_xll.SRS1Splines.Functions25.OneWay_Spline($D$77:$D$81,AF$77:AF$81,$D110)</f>
        <v>0.104060174059592</v>
      </c>
      <c r="AG110" s="32">
        <f>_xll.SRS1Splines.Functions25.OneWay_Spline($D$77:$D$81,AG$77:AG$81,$D110)</f>
        <v>0.11206757473958</v>
      </c>
      <c r="AH110" s="32">
        <f>_xll.SRS1Splines.Functions25.OneWay_Spline($D$77:$D$81,AH$77:AH$81,$D110)</f>
        <v>0.66926992411953001</v>
      </c>
      <c r="AI110" s="32">
        <f>_xll.SRS1Splines.Functions25.OneWay_Spline($D$77:$D$81,AI$77:AI$81,$D110)</f>
        <v>0.31939053732845601</v>
      </c>
      <c r="AJ110" s="32">
        <f>_xll.SRS1Splines.Functions25.OneWay_Spline($D$77:$D$81,AJ$77:AJ$81,$D110)</f>
        <v>3.1138113399593201E-2</v>
      </c>
      <c r="AK110" s="32">
        <f>_xll.SRS1Splines.Functions25.OneWay_Spline($D$77:$D$81,AK$77:AK$81,$D110)</f>
        <v>3.3025055765465397E-2</v>
      </c>
      <c r="AL110" s="32">
        <f>_xll.SRS1Splines.Functions25.OneWay_Spline($D$83:$D$86,AL$83:AL$86,$D110)</f>
        <v>0.20483033580704499</v>
      </c>
      <c r="AO110" s="32">
        <v>0.625</v>
      </c>
      <c r="AP110" s="32">
        <v>352.17759016475259</v>
      </c>
      <c r="AT110" s="32">
        <f t="shared" si="17"/>
        <v>0.24456777094774484</v>
      </c>
    </row>
    <row r="111" spans="1:46">
      <c r="B111" s="32">
        <v>1.0482030777895497</v>
      </c>
      <c r="C111" s="96">
        <f t="shared" si="16"/>
        <v>0.56808427484737345</v>
      </c>
      <c r="D111" s="32">
        <f t="shared" si="18"/>
        <v>0.75</v>
      </c>
      <c r="E111" s="32">
        <f>_xll.SRS1Splines.Functions25.OneWay_Spline($D$77:$D$81,$E$77:$E$81,D111)</f>
        <v>2.6373527048635999E-2</v>
      </c>
      <c r="F111" s="32">
        <f>_xll.SRS1Splines.Functions25.OneWay_Spline($D$77:$D$81,F$77:F$81,$D111)</f>
        <v>0.13196028250703901</v>
      </c>
      <c r="G111" s="32">
        <f>_xll.SRS1Splines.Functions25.OneWay_Spline($D$77:$D$81,G$77:G$81,$D111)</f>
        <v>4.8979429214653099E-2</v>
      </c>
      <c r="H111" s="32">
        <f>_xll.SRS1Splines.Functions25.OneWay_Spline($D$77:$D$81,H$77:H$81,$D111)</f>
        <v>8.0937225616256006E-2</v>
      </c>
      <c r="I111" s="32">
        <f>_xll.SRS1Splines.Functions25.OneWay_Spline($D$77:$D$81,I$77:I$81,$D111)</f>
        <v>8.1927699827421097E-2</v>
      </c>
      <c r="J111" s="32">
        <f>_xll.SRS1Splines.Functions25.OneWay_Spline($D$77:$D$81,J$77:J$81,$D111)</f>
        <v>0.57318484187076302</v>
      </c>
      <c r="K111" s="32">
        <f>_xll.SRS1Splines.Functions25.OneWay_Spline($D$77:$D$81,K$77:K$81,$D111)</f>
        <v>0.27549196507159002</v>
      </c>
      <c r="L111" s="32">
        <f>_xll.SRS1Splines.Functions25.OneWay_Spline($D$77:$D$81,L$77:L$81,$D111)</f>
        <v>2.6202136355018599E-2</v>
      </c>
      <c r="M111" s="32">
        <f>_xll.SRS1Splines.Functions25.OneWay_Spline($D$77:$D$81,M$77:M$81,$D111)</f>
        <v>3.0112996018048298E-2</v>
      </c>
      <c r="N111" s="32">
        <f>_xll.SRS1Splines.Functions25.OneWay_Spline(($D$83:$D$86),N$83:N$86,$D111)</f>
        <v>0.121197171873031</v>
      </c>
      <c r="P111" s="32">
        <f t="shared" si="19"/>
        <v>0.75</v>
      </c>
      <c r="Q111" s="32">
        <f>_xll.SRS1Splines.Functions25.OneWay_Spline($D$77:$D$81,Q$77:Q$81,P111)</f>
        <v>2.3781489616799802E-2</v>
      </c>
      <c r="R111" s="32">
        <f>_xll.SRS1Splines.Functions25.OneWay_Spline($D$77:$D$81,R$77:R$81,$D111)</f>
        <v>0.10053152635392</v>
      </c>
      <c r="S111" s="32">
        <f>_xll.SRS1Splines.Functions25.OneWay_Spline($D$77:$D$81,S$77:S$81,$D111)</f>
        <v>4.2738053564819002E-2</v>
      </c>
      <c r="T111" s="32">
        <f>_xll.SRS1Splines.Functions25.OneWay_Spline($D$77:$D$81,T$77:T$81,$D111)</f>
        <v>5.5820591776004999E-2</v>
      </c>
      <c r="U111" s="32">
        <f>_xll.SRS1Splines.Functions25.OneWay_Spline($D$77:$D$81,U$77:U$81,$D111)</f>
        <v>6.1671040703065803E-2</v>
      </c>
      <c r="V111" s="32">
        <f>_xll.SRS1Splines.Functions25.OneWay_Spline($D$77:$D$81,V$77:V$81,$D111)</f>
        <v>0.40949242277241998</v>
      </c>
      <c r="W111" s="32">
        <f>_xll.SRS1Splines.Functions25.OneWay_Spline($D$77:$D$81,W$77:W$81,$D111)</f>
        <v>0.22272837942992199</v>
      </c>
      <c r="X111" s="32">
        <f>_xll.SRS1Splines.Functions25.OneWay_Spline($D$77:$D$81,X$77:X$81,$D111)</f>
        <v>2.0742610608421801E-2</v>
      </c>
      <c r="Y111" s="32">
        <f>_xll.SRS1Splines.Functions25.OneWay_Spline($D$77:$D$81,Y$77:Y$81,$D111)</f>
        <v>2.64560576789819E-2</v>
      </c>
      <c r="Z111" s="32">
        <f>_xll.SRS1Splines.Functions25.OneWay_Spline($D$83:$D$86,Z$83:Z$86,$D111)</f>
        <v>4.0329739976549102E-2</v>
      </c>
      <c r="AB111" s="32">
        <f t="shared" si="20"/>
        <v>0.75</v>
      </c>
      <c r="AC111" s="32">
        <f>_xll.SRS1Splines.Functions25.OneWay_Spline($D$77:$D$81,AC$77:AC$81,AB111)</f>
        <v>2.8965564480472199E-2</v>
      </c>
      <c r="AD111" s="32">
        <f>_xll.SRS1Splines.Functions25.OneWay_Spline($D$77:$D$81,AD$77:AD$81,$D111)</f>
        <v>0.163389038660157</v>
      </c>
      <c r="AE111" s="32">
        <f>_xll.SRS1Splines.Functions25.OneWay_Spline($D$77:$D$81,AE$77:AE$81,$D111)</f>
        <v>5.7205016805222997E-2</v>
      </c>
      <c r="AF111" s="32">
        <f>_xll.SRS1Splines.Functions25.OneWay_Spline($D$77:$D$81,AF$77:AF$81,$D111)</f>
        <v>0.103199374427299</v>
      </c>
      <c r="AG111" s="32">
        <f>_xll.SRS1Splines.Functions25.OneWay_Spline($D$77:$D$81,AG$77:AG$81,$D111)</f>
        <v>0.105459978526366</v>
      </c>
      <c r="AH111" s="32">
        <f>_xll.SRS1Splines.Functions25.OneWay_Spline($D$77:$D$81,AH$77:AH$81,$D111)</f>
        <v>0.736877260969107</v>
      </c>
      <c r="AI111" s="32">
        <f>_xll.SRS1Splines.Functions25.OneWay_Spline($D$77:$D$81,AI$77:AI$81,$D111)</f>
        <v>0.330255932052471</v>
      </c>
      <c r="AJ111" s="32">
        <f>_xll.SRS1Splines.Functions25.OneWay_Spline($D$77:$D$81,AJ$77:AJ$81,$D111)</f>
        <v>3.1145630318727802E-2</v>
      </c>
      <c r="AK111" s="32">
        <f>_xll.SRS1Splines.Functions25.OneWay_Spline($D$77:$D$81,AK$77:AK$81,$D111)</f>
        <v>3.3922960546130899E-2</v>
      </c>
      <c r="AL111" s="32">
        <f>_xll.SRS1Splines.Functions25.OneWay_Spline($D$83:$D$86,AL$83:AL$86,$D111)</f>
        <v>0.20397722458510401</v>
      </c>
      <c r="AO111" s="32">
        <v>0.75</v>
      </c>
      <c r="AP111" s="32">
        <v>401.39169818026909</v>
      </c>
      <c r="AT111" s="32">
        <f t="shared" si="17"/>
        <v>0.27874423484740907</v>
      </c>
    </row>
    <row r="112" spans="1:46">
      <c r="B112" s="32">
        <v>1.0543039570875108</v>
      </c>
      <c r="C112" s="96">
        <f t="shared" si="16"/>
        <v>0.57139070817632565</v>
      </c>
      <c r="D112" s="32">
        <f t="shared" si="18"/>
        <v>0.875</v>
      </c>
      <c r="E112" s="32">
        <f>_xll.SRS1Splines.Functions25.OneWay_Spline($D$77:$D$81,$E$77:$E$81,D112)</f>
        <v>1.5904165191539199E-2</v>
      </c>
      <c r="F112" s="32">
        <f>_xll.SRS1Splines.Functions25.OneWay_Spline($D$77:$D$81,F$77:F$81,$D112)</f>
        <v>0.14405894431249899</v>
      </c>
      <c r="G112" s="32">
        <f>_xll.SRS1Splines.Functions25.OneWay_Spline($D$77:$D$81,G$77:G$81,$D112)</f>
        <v>4.69965501163251E-2</v>
      </c>
      <c r="H112" s="32">
        <f>_xll.SRS1Splines.Functions25.OneWay_Spline($D$77:$D$81,H$77:H$81,$D112)</f>
        <v>7.8492347371793905E-2</v>
      </c>
      <c r="I112" s="32">
        <f>_xll.SRS1Splines.Functions25.OneWay_Spline($D$77:$D$81,I$77:I$81,$D112)</f>
        <v>7.8892318272946002E-2</v>
      </c>
      <c r="J112" s="32">
        <f>_xll.SRS1Splines.Functions25.OneWay_Spline($D$77:$D$81,J$77:J$81,$D112)</f>
        <v>0.60503948175187405</v>
      </c>
      <c r="K112" s="32">
        <f>_xll.SRS1Splines.Functions25.OneWay_Spline($D$77:$D$81,K$77:K$81,$D112)</f>
        <v>0.28637158094894799</v>
      </c>
      <c r="L112" s="32">
        <f>_xll.SRS1Splines.Functions25.OneWay_Spline($D$77:$D$81,L$77:L$81,$D112)</f>
        <v>2.5563707473689901E-2</v>
      </c>
      <c r="M112" s="32">
        <f>_xll.SRS1Splines.Functions25.OneWay_Spline($D$77:$D$81,M$77:M$81,$D112)</f>
        <v>3.0258251146407501E-2</v>
      </c>
      <c r="N112" s="32">
        <f>_xll.SRS1Splines.Functions25.OneWay_Spline(($D$83:$D$86),N$83:N$86,$D112)</f>
        <v>0.120763175891372</v>
      </c>
      <c r="P112" s="32">
        <f t="shared" si="19"/>
        <v>0.875</v>
      </c>
      <c r="Q112" s="32">
        <f>_xll.SRS1Splines.Functions25.OneWay_Spline($D$77:$D$81,Q$77:Q$81,P112)</f>
        <v>1.4128326951109599E-2</v>
      </c>
      <c r="R112" s="32">
        <f>_xll.SRS1Splines.Functions25.OneWay_Spline($D$77:$D$81,R$77:R$81,$D112)</f>
        <v>0.108788726288309</v>
      </c>
      <c r="S112" s="32">
        <f>_xll.SRS1Splines.Functions25.OneWay_Spline($D$77:$D$81,S$77:S$81,$D112)</f>
        <v>4.23768414177585E-2</v>
      </c>
      <c r="T112" s="32">
        <f>_xll.SRS1Splines.Functions25.OneWay_Spline($D$77:$D$81,T$77:T$81,$D112)</f>
        <v>5.2621530176027803E-2</v>
      </c>
      <c r="U112" s="32">
        <f>_xll.SRS1Splines.Functions25.OneWay_Spline($D$77:$D$81,U$77:U$81,$D112)</f>
        <v>5.8979172190484E-2</v>
      </c>
      <c r="V112" s="32">
        <f>_xll.SRS1Splines.Functions25.OneWay_Spline($D$77:$D$81,V$77:V$81,$D112)</f>
        <v>0.42200217024286901</v>
      </c>
      <c r="W112" s="32">
        <f>_xll.SRS1Splines.Functions25.OneWay_Spline($D$77:$D$81,W$77:W$81,$D112)</f>
        <v>0.23657525163185</v>
      </c>
      <c r="X112" s="32">
        <f>_xll.SRS1Splines.Functions25.OneWay_Spline($D$77:$D$81,X$77:X$81,$D112)</f>
        <v>1.95931816030444E-2</v>
      </c>
      <c r="Y112" s="32">
        <f>_xll.SRS1Splines.Functions25.OneWay_Spline($D$77:$D$81,Y$77:Y$81,$D112)</f>
        <v>2.6133506913757501E-2</v>
      </c>
      <c r="Z112" s="32">
        <f>_xll.SRS1Splines.Functions25.OneWay_Spline($D$83:$D$86,Z$83:Z$86,$D112)</f>
        <v>4.0788232276557403E-2</v>
      </c>
      <c r="AB112" s="32">
        <f t="shared" si="20"/>
        <v>0.875</v>
      </c>
      <c r="AC112" s="32">
        <f>_xll.SRS1Splines.Functions25.OneWay_Spline($D$77:$D$81,AC$77:AC$81,AB112)</f>
        <v>1.7680003431968901E-2</v>
      </c>
      <c r="AD112" s="32">
        <f>_xll.SRS1Splines.Functions25.OneWay_Spline($D$77:$D$81,AD$77:AD$81,$D112)</f>
        <v>0.179329162336688</v>
      </c>
      <c r="AE112" s="32">
        <f>_xll.SRS1Splines.Functions25.OneWay_Spline($D$77:$D$81,AE$77:AE$81,$D112)</f>
        <v>5.1796172845567499E-2</v>
      </c>
      <c r="AF112" s="32">
        <f>_xll.SRS1Splines.Functions25.OneWay_Spline($D$77:$D$81,AF$77:AF$81,$D112)</f>
        <v>0.102258710043476</v>
      </c>
      <c r="AG112" s="32">
        <f>_xll.SRS1Splines.Functions25.OneWay_Spline($D$77:$D$81,AG$77:AG$81,$D112)</f>
        <v>9.9799848869122701E-2</v>
      </c>
      <c r="AH112" s="32">
        <f>_xll.SRS1Splines.Functions25.OneWay_Spline($D$77:$D$81,AH$77:AH$81,$D112)</f>
        <v>0.78807679326087898</v>
      </c>
      <c r="AI112" s="32">
        <f>_xll.SRS1Splines.Functions25.OneWay_Spline($D$77:$D$81,AI$77:AI$81,$D112)</f>
        <v>0.33677516888688003</v>
      </c>
      <c r="AJ112" s="32">
        <f>_xll.SRS1Splines.Functions25.OneWay_Spline($D$77:$D$81,AJ$77:AJ$81,$D112)</f>
        <v>3.1150140470208601E-2</v>
      </c>
      <c r="AK112" s="32">
        <f>_xll.SRS1Splines.Functions25.OneWay_Spline($D$77:$D$81,AK$77:AK$81,$D112)</f>
        <v>3.45305866103605E-2</v>
      </c>
      <c r="AL112" s="32">
        <f>_xll.SRS1Splines.Functions25.OneWay_Spline($D$83:$D$86,AL$83:AL$86,$D112)</f>
        <v>0.20294108026337601</v>
      </c>
      <c r="AO112" s="32">
        <v>0.875</v>
      </c>
      <c r="AP112" s="32">
        <v>447.25619188390721</v>
      </c>
      <c r="AT112" s="32">
        <f t="shared" si="17"/>
        <v>0.31059457769715776</v>
      </c>
    </row>
    <row r="113" spans="2:46">
      <c r="B113" s="32">
        <v>1.0610867438906746</v>
      </c>
      <c r="C113" s="96">
        <f t="shared" si="16"/>
        <v>0.57506670818449701</v>
      </c>
      <c r="D113" s="32">
        <f t="shared" si="18"/>
        <v>1</v>
      </c>
      <c r="E113" s="32">
        <f>_xll.SRS1Splines.Functions25.OneWay_Spline($D$77:$D$81,$E$77:$E$81,D113)</f>
        <v>1.20542137533054E-2</v>
      </c>
      <c r="F113" s="32">
        <f>_xll.SRS1Splines.Functions25.OneWay_Spline($D$77:$D$81,F$77:F$81,$D113)</f>
        <v>0.14879320327985299</v>
      </c>
      <c r="G113" s="32">
        <f>_xll.SRS1Splines.Functions25.OneWay_Spline($D$77:$D$81,G$77:G$81,$D113)</f>
        <v>4.5385691599390703E-2</v>
      </c>
      <c r="H113" s="32">
        <f>_xll.SRS1Splines.Functions25.OneWay_Spline($D$77:$D$81,H$77:H$81,$D113)</f>
        <v>7.5664777560518898E-2</v>
      </c>
      <c r="I113" s="32">
        <f>_xll.SRS1Splines.Functions25.OneWay_Spline($D$77:$D$81,I$77:I$81,$D113)</f>
        <v>7.6521781092578706E-2</v>
      </c>
      <c r="J113" s="32">
        <f>_xll.SRS1Splines.Functions25.OneWay_Spline($D$77:$D$81,J$77:J$81,$D113)</f>
        <v>0.62003466962832099</v>
      </c>
      <c r="K113" s="32">
        <f>_xll.SRS1Splines.Functions25.OneWay_Spline($D$77:$D$81,K$77:K$81,$D113)</f>
        <v>0.29047092037996902</v>
      </c>
      <c r="L113" s="32">
        <f>_xll.SRS1Splines.Functions25.OneWay_Spline($D$77:$D$81,L$77:L$81,$D113)</f>
        <v>2.5020089771002299E-2</v>
      </c>
      <c r="M113" s="32">
        <f>_xll.SRS1Splines.Functions25.OneWay_Spline($D$77:$D$81,M$77:M$81,$D113)</f>
        <v>3.03066695225272E-2</v>
      </c>
      <c r="N113" s="32">
        <f>_xll.SRS1Splines.Functions25.OneWay_Spline(($D$83:$D$86),N$83:N$86,$D113)</f>
        <v>0.120255605373098</v>
      </c>
      <c r="P113" s="32">
        <f t="shared" si="19"/>
        <v>1</v>
      </c>
      <c r="Q113" s="32">
        <f>_xll.SRS1Splines.Functions25.OneWay_Spline($D$77:$D$81,Q$77:Q$81,P113)</f>
        <v>1.0592143291188001E-2</v>
      </c>
      <c r="R113" s="32">
        <f>_xll.SRS1Splines.Functions25.OneWay_Spline($D$77:$D$81,R$77:R$81,$D113)</f>
        <v>0.112019804523505</v>
      </c>
      <c r="S113" s="32">
        <f>_xll.SRS1Splines.Functions25.OneWay_Spline($D$77:$D$81,S$77:S$81,$D113)</f>
        <v>4.1915896833924E-2</v>
      </c>
      <c r="T113" s="32">
        <f>_xll.SRS1Splines.Functions25.OneWay_Spline($D$77:$D$81,T$77:T$81,$D113)</f>
        <v>5.0281623121888101E-2</v>
      </c>
      <c r="U113" s="32">
        <f>_xll.SRS1Splines.Functions25.OneWay_Spline($D$77:$D$81,U$77:U$81,$D113)</f>
        <v>5.7317675826927601E-2</v>
      </c>
      <c r="V113" s="32">
        <f>_xll.SRS1Splines.Functions25.OneWay_Spline($D$77:$D$81,V$77:V$81,$D113)</f>
        <v>0.42988225559406201</v>
      </c>
      <c r="W113" s="32">
        <f>_xll.SRS1Splines.Functions25.OneWay_Spline($D$77:$D$81,W$77:W$81,$D113)</f>
        <v>0.24199359292825601</v>
      </c>
      <c r="X113" s="32">
        <f>_xll.SRS1Splines.Functions25.OneWay_Spline($D$77:$D$81,X$77:X$81,$D113)</f>
        <v>1.88885356879691E-2</v>
      </c>
      <c r="Y113" s="32">
        <f>_xll.SRS1Splines.Functions25.OneWay_Spline($D$77:$D$81,Y$77:Y$81,$D113)</f>
        <v>2.58593367175779E-2</v>
      </c>
      <c r="Z113" s="32">
        <f>_xll.SRS1Splines.Functions25.OneWay_Spline($D$83:$D$86,Z$83:Z$86,$D113)</f>
        <v>4.1235676569336598E-2</v>
      </c>
      <c r="AB113" s="32">
        <f t="shared" si="20"/>
        <v>1</v>
      </c>
      <c r="AC113" s="32">
        <f>_xll.SRS1Splines.Functions25.OneWay_Spline($D$77:$D$81,AC$77:AC$81,AB113)</f>
        <v>1.3516284215422799E-2</v>
      </c>
      <c r="AD113" s="32">
        <f>_xll.SRS1Splines.Functions25.OneWay_Spline($D$77:$D$81,AD$77:AD$81,$D113)</f>
        <v>0.18556660203620101</v>
      </c>
      <c r="AE113" s="32">
        <f>_xll.SRS1Splines.Functions25.OneWay_Spline($D$77:$D$81,AE$77:AE$81,$D113)</f>
        <v>4.8855486364857398E-2</v>
      </c>
      <c r="AF113" s="32">
        <f>_xll.SRS1Splines.Functions25.OneWay_Spline($D$77:$D$81,AF$77:AF$81,$D113)</f>
        <v>0.10104793199915001</v>
      </c>
      <c r="AG113" s="32">
        <f>_xll.SRS1Splines.Functions25.OneWay_Spline($D$77:$D$81,AG$77:AG$81,$D113)</f>
        <v>9.5725886358229706E-2</v>
      </c>
      <c r="AH113" s="32">
        <f>_xll.SRS1Splines.Functions25.OneWay_Spline($D$77:$D$81,AH$77:AH$81,$D113)</f>
        <v>0.81018708366257997</v>
      </c>
      <c r="AI113" s="32">
        <f>_xll.SRS1Splines.Functions25.OneWay_Spline($D$77:$D$81,AI$77:AI$81,$D113)</f>
        <v>0.33894824783168198</v>
      </c>
      <c r="AJ113" s="32">
        <f>_xll.SRS1Splines.Functions25.OneWay_Spline($D$77:$D$81,AJ$77:AJ$81,$D113)</f>
        <v>3.1151643854035502E-2</v>
      </c>
      <c r="AK113" s="32">
        <f>_xll.SRS1Splines.Functions25.OneWay_Spline($D$77:$D$81,AK$77:AK$81,$D113)</f>
        <v>3.4754002327476503E-2</v>
      </c>
      <c r="AL113" s="32">
        <f>_xll.SRS1Splines.Functions25.OneWay_Spline($D$83:$D$86,AL$83:AL$86,$D113)</f>
        <v>0.201730340766788</v>
      </c>
      <c r="AO113" s="32">
        <v>1</v>
      </c>
      <c r="AP113" s="32">
        <v>497.36799640219033</v>
      </c>
      <c r="AT113" s="32">
        <f t="shared" si="17"/>
        <v>0.34539444194596552</v>
      </c>
    </row>
    <row r="114" spans="2:46">
      <c r="B114" s="32">
        <v>1.067505794548127</v>
      </c>
      <c r="C114" s="96">
        <f t="shared" si="16"/>
        <v>0.57854557770435877</v>
      </c>
      <c r="D114" s="32">
        <f t="shared" si="18"/>
        <v>1.125</v>
      </c>
      <c r="E114" s="32">
        <f>_xll.SRS1Splines.Functions25.OneWay_Spline($D$77:$D$81,$E$77:$E$81,D114)</f>
        <v>1.14966138143303E-2</v>
      </c>
      <c r="F114" s="32">
        <f>_xll.SRS1Splines.Functions25.OneWay_Spline($D$77:$D$81,F$77:F$81,$D114)</f>
        <v>0.14854501156616401</v>
      </c>
      <c r="G114" s="32">
        <f>_xll.SRS1Splines.Functions25.OneWay_Spline($D$77:$D$81,G$77:G$81,$D114)</f>
        <v>4.39156888351546E-2</v>
      </c>
      <c r="H114" s="32">
        <f>_xll.SRS1Splines.Functions25.OneWay_Spline($D$77:$D$81,H$77:H$81,$D114)</f>
        <v>7.2543124000573306E-2</v>
      </c>
      <c r="I114" s="32">
        <f>_xll.SRS1Splines.Functions25.OneWay_Spline($D$77:$D$81,I$77:I$81,$D114)</f>
        <v>7.4427447388141998E-2</v>
      </c>
      <c r="J114" s="32">
        <f>_xll.SRS1Splines.Functions25.OneWay_Spline($D$77:$D$81,J$77:J$81,$D114)</f>
        <v>0.62405355722974898</v>
      </c>
      <c r="K114" s="32">
        <f>_xll.SRS1Splines.Functions25.OneWay_Spline($D$77:$D$81,K$77:K$81,$D114)</f>
        <v>0.29030768100927801</v>
      </c>
      <c r="L114" s="32">
        <f>_xll.SRS1Splines.Functions25.OneWay_Spline($D$77:$D$81,L$77:L$81,$D114)</f>
        <v>2.4550118394641302E-2</v>
      </c>
      <c r="M114" s="32">
        <f>_xll.SRS1Splines.Functions25.OneWay_Spline($D$77:$D$81,M$77:M$81,$D114)</f>
        <v>3.02949480901895E-2</v>
      </c>
      <c r="N114" s="32">
        <f>_xll.SRS1Splines.Functions25.OneWay_Spline(($D$83:$D$86),N$83:N$86,$D114)</f>
        <v>0.119677850163539</v>
      </c>
      <c r="P114" s="32">
        <f t="shared" si="19"/>
        <v>1.125</v>
      </c>
      <c r="Q114" s="32">
        <f>_xll.SRS1Splines.Functions25.OneWay_Spline($D$77:$D$81,Q$77:Q$81,P114)</f>
        <v>1.00991586655428E-2</v>
      </c>
      <c r="R114" s="32">
        <f>_xll.SRS1Splines.Functions25.OneWay_Spline($D$77:$D$81,R$77:R$81,$D114)</f>
        <v>0.111823136169066</v>
      </c>
      <c r="S114" s="32">
        <f>_xll.SRS1Splines.Functions25.OneWay_Spline($D$77:$D$81,S$77:S$81,$D114)</f>
        <v>4.1351049880745401E-2</v>
      </c>
      <c r="T114" s="32">
        <f>_xll.SRS1Splines.Functions25.OneWay_Spline($D$77:$D$81,T$77:T$81,$D114)</f>
        <v>4.8306282117745999E-2</v>
      </c>
      <c r="U114" s="32">
        <f>_xll.SRS1Splines.Functions25.OneWay_Spline($D$77:$D$81,U$77:U$81,$D114)</f>
        <v>5.6143687996733797E-2</v>
      </c>
      <c r="V114" s="32">
        <f>_xll.SRS1Splines.Functions25.OneWay_Spline($D$77:$D$81,V$77:V$81,$D114)</f>
        <v>0.43462323866366698</v>
      </c>
      <c r="W114" s="32">
        <f>_xll.SRS1Splines.Functions25.OneWay_Spline($D$77:$D$81,W$77:W$81,$D114)</f>
        <v>0.241885084346559</v>
      </c>
      <c r="X114" s="32">
        <f>_xll.SRS1Splines.Functions25.OneWay_Spline($D$77:$D$81,X$77:X$81,$D114)</f>
        <v>1.8483730089307801E-2</v>
      </c>
      <c r="Y114" s="32">
        <f>_xll.SRS1Splines.Functions25.OneWay_Spline($D$77:$D$81,Y$77:Y$81,$D114)</f>
        <v>2.56224360537914E-2</v>
      </c>
      <c r="Z114" s="32">
        <f>_xll.SRS1Splines.Functions25.OneWay_Spline($D$83:$D$86,Z$83:Z$86,$D114)</f>
        <v>4.1672072854886798E-2</v>
      </c>
      <c r="AB114" s="32">
        <f t="shared" si="20"/>
        <v>1.125</v>
      </c>
      <c r="AC114" s="32">
        <f>_xll.SRS1Splines.Functions25.OneWay_Spline($D$77:$D$81,AC$77:AC$81,AB114)</f>
        <v>1.28940689631177E-2</v>
      </c>
      <c r="AD114" s="32">
        <f>_xll.SRS1Splines.Functions25.OneWay_Spline($D$77:$D$81,AD$77:AD$81,$D114)</f>
        <v>0.18526688696326099</v>
      </c>
      <c r="AE114" s="32">
        <f>_xll.SRS1Splines.Functions25.OneWay_Spline($D$77:$D$81,AE$77:AE$81,$D114)</f>
        <v>4.7425979370956502E-2</v>
      </c>
      <c r="AF114" s="32">
        <f>_xll.SRS1Splines.Functions25.OneWay_Spline($D$77:$D$81,AF$77:AF$81,$D114)</f>
        <v>9.9548889180227806E-2</v>
      </c>
      <c r="AG114" s="32">
        <f>_xll.SRS1Splines.Functions25.OneWay_Spline($D$77:$D$81,AG$77:AG$81,$D114)</f>
        <v>9.2705147267391E-2</v>
      </c>
      <c r="AH114" s="32">
        <f>_xll.SRS1Splines.Functions25.OneWay_Spline($D$77:$D$81,AH$77:AH$81,$D114)</f>
        <v>0.81348387579583104</v>
      </c>
      <c r="AI114" s="32">
        <f>_xll.SRS1Splines.Functions25.OneWay_Spline($D$77:$D$81,AI$77:AI$81,$D114)</f>
        <v>0.33873027767199598</v>
      </c>
      <c r="AJ114" s="32">
        <f>_xll.SRS1Splines.Functions25.OneWay_Spline($D$77:$D$81,AJ$77:AJ$81,$D114)</f>
        <v>3.11255133653114E-2</v>
      </c>
      <c r="AK114" s="32">
        <f>_xll.SRS1Splines.Functions25.OneWay_Spline($D$77:$D$81,AK$77:AK$81,$D114)</f>
        <v>3.4739940007784097E-2</v>
      </c>
      <c r="AL114" s="32">
        <f>_xll.SRS1Splines.Functions25.OneWay_Spline($D$83:$D$86,AL$83:AL$86,$D114)</f>
        <v>0.200353444020266</v>
      </c>
      <c r="AO114" s="32">
        <v>1.125</v>
      </c>
      <c r="AP114" s="32">
        <v>543.97638978926807</v>
      </c>
      <c r="AT114" s="32">
        <f t="shared" si="17"/>
        <v>0.37776138179810281</v>
      </c>
    </row>
    <row r="115" spans="2:46">
      <c r="B115" s="32">
        <v>1.0790980810590682</v>
      </c>
      <c r="C115" s="96">
        <f t="shared" si="16"/>
        <v>0.58482813479270312</v>
      </c>
      <c r="D115" s="42">
        <f>D114+0.2</f>
        <v>1.325</v>
      </c>
      <c r="E115" s="32">
        <f>_xll.SRS1Splines.Functions25.OneWay_Spline($D$77:$D$81,$E$77:$E$81,D115)</f>
        <v>1.06378759464206E-2</v>
      </c>
      <c r="F115" s="32">
        <f>_xll.SRS1Splines.Functions25.OneWay_Spline($D$77:$D$81,F$77:F$81,$D115)</f>
        <v>0.147160539995013</v>
      </c>
      <c r="G115" s="32">
        <f>_xll.SRS1Splines.Functions25.OneWay_Spline($D$77:$D$81,G$77:G$81,$D115)</f>
        <v>4.1654216702725198E-2</v>
      </c>
      <c r="H115" s="32">
        <f>_xll.SRS1Splines.Functions25.OneWay_Spline($D$77:$D$81,H$77:H$81,$D115)</f>
        <v>6.7712859049082794E-2</v>
      </c>
      <c r="I115" s="32">
        <f>_xll.SRS1Splines.Functions25.OneWay_Spline($D$77:$D$81,I$77:I$81,$D115)</f>
        <v>7.1238512345261198E-2</v>
      </c>
      <c r="J115" s="32">
        <f>_xll.SRS1Splines.Functions25.OneWay_Spline($D$77:$D$81,J$77:J$81,$D115)</f>
        <v>0.63027214989302205</v>
      </c>
      <c r="K115" s="32">
        <f>_xll.SRS1Splines.Functions25.OneWay_Spline($D$77:$D$81,K$77:K$81,$D115)</f>
        <v>0.28939734760753899</v>
      </c>
      <c r="L115" s="32">
        <f>_xll.SRS1Splines.Functions25.OneWay_Spline($D$77:$D$81,L$77:L$81,$D115)</f>
        <v>2.3809256244770999E-2</v>
      </c>
      <c r="M115" s="32">
        <f>_xll.SRS1Splines.Functions25.OneWay_Spline($D$77:$D$81,M$77:M$81,$D115)</f>
        <v>3.0229299643957298E-2</v>
      </c>
      <c r="N115" s="32">
        <f>_xll.SRS1Splines.Functions25.OneWay_Spline(($D$83:$D$86),N$83:N$86,$D115)</f>
        <v>0.118615918724318</v>
      </c>
      <c r="P115" s="42">
        <f>P114+0.2</f>
        <v>1.325</v>
      </c>
      <c r="Q115" s="32">
        <f>_xll.SRS1Splines.Functions25.OneWay_Spline($D$77:$D$81,Q$77:Q$81,P115)</f>
        <v>9.3401450314448305E-3</v>
      </c>
      <c r="R115" s="32">
        <f>_xll.SRS1Splines.Functions25.OneWay_Spline($D$77:$D$81,R$77:R$81,$D115)</f>
        <v>0.110725917494693</v>
      </c>
      <c r="S115" s="32">
        <f>_xll.SRS1Splines.Functions25.OneWay_Spline($D$77:$D$81,S$77:S$81,$D115)</f>
        <v>4.0329353200201201E-2</v>
      </c>
      <c r="T115" s="32">
        <f>_xll.SRS1Splines.Functions25.OneWay_Spline($D$77:$D$81,T$77:T$81,$D115)</f>
        <v>4.5249754467792301E-2</v>
      </c>
      <c r="U115" s="32">
        <f>_xll.SRS1Splines.Functions25.OneWay_Spline($D$77:$D$81,U$77:U$81,$D115)</f>
        <v>5.43717266966132E-2</v>
      </c>
      <c r="V115" s="32">
        <f>_xll.SRS1Splines.Functions25.OneWay_Spline($D$77:$D$81,V$77:V$81,$D115)</f>
        <v>0.441959159808331</v>
      </c>
      <c r="W115" s="32">
        <f>_xll.SRS1Splines.Functions25.OneWay_Spline($D$77:$D$81,W$77:W$81,$D115)</f>
        <v>0.241279966929874</v>
      </c>
      <c r="X115" s="32">
        <f>_xll.SRS1Splines.Functions25.OneWay_Spline($D$77:$D$81,X$77:X$81,$D115)</f>
        <v>1.7857357476898299E-2</v>
      </c>
      <c r="Y115" s="32">
        <f>_xll.SRS1Splines.Functions25.OneWay_Spline($D$77:$D$81,Y$77:Y$81,$D115)</f>
        <v>2.5248145160147902E-2</v>
      </c>
      <c r="Z115" s="32">
        <f>_xll.SRS1Splines.Functions25.OneWay_Spline($D$83:$D$86,Z$83:Z$86,$D115)</f>
        <v>4.2347327056730402E-2</v>
      </c>
      <c r="AB115" s="42">
        <f>AB114+0.2</f>
        <v>1.325</v>
      </c>
      <c r="AC115" s="32">
        <f>_xll.SRS1Splines.Functions25.OneWay_Spline($D$77:$D$81,AC$77:AC$81,AB115)</f>
        <v>1.19356068613964E-2</v>
      </c>
      <c r="AD115" s="32">
        <f>_xll.SRS1Splines.Functions25.OneWay_Spline($D$77:$D$81,AD$77:AD$81,$D115)</f>
        <v>0.183595162495333</v>
      </c>
      <c r="AE115" s="32">
        <f>_xll.SRS1Splines.Functions25.OneWay_Spline($D$77:$D$81,AE$77:AE$81,$D115)</f>
        <v>4.5243289709907299E-2</v>
      </c>
      <c r="AF115" s="32">
        <f>_xll.SRS1Splines.Functions25.OneWay_Spline($D$77:$D$81,AF$77:AF$81,$D115)</f>
        <v>9.67965775631425E-2</v>
      </c>
      <c r="AG115" s="32">
        <f>_xll.SRS1Splines.Functions25.OneWay_Spline($D$77:$D$81,AG$77:AG$81,$D115)</f>
        <v>8.8066016196419503E-2</v>
      </c>
      <c r="AH115" s="32">
        <f>_xll.SRS1Splines.Functions25.OneWay_Spline($D$77:$D$81,AH$77:AH$81,$D115)</f>
        <v>0.81858513997771298</v>
      </c>
      <c r="AI115" s="32">
        <f>_xll.SRS1Splines.Functions25.OneWay_Spline($D$77:$D$81,AI$77:AI$81,$D115)</f>
        <v>0.33751472828520401</v>
      </c>
      <c r="AJ115" s="32">
        <f>_xll.SRS1Splines.Functions25.OneWay_Spline($D$77:$D$81,AJ$77:AJ$81,$D115)</f>
        <v>3.0979341301637601E-2</v>
      </c>
      <c r="AK115" s="32">
        <f>_xll.SRS1Splines.Functions25.OneWay_Spline($D$77:$D$81,AK$77:AK$81,$D115)</f>
        <v>3.4661121511633197E-2</v>
      </c>
      <c r="AL115" s="32">
        <f>_xll.SRS1Splines.Functions25.OneWay_Spline($D$83:$D$86,AL$83:AL$86,$D115)</f>
        <v>0.19782586320658599</v>
      </c>
      <c r="AO115" s="32">
        <v>1.33</v>
      </c>
      <c r="AP115" s="32">
        <v>626.23833750689209</v>
      </c>
      <c r="AT115" s="32">
        <f t="shared" si="17"/>
        <v>0.43488773437978617</v>
      </c>
    </row>
    <row r="116" spans="2:46">
      <c r="B116" s="32">
        <v>1.0905549101623961</v>
      </c>
      <c r="C116" s="96">
        <f t="shared" si="16"/>
        <v>0.59103727936699624</v>
      </c>
      <c r="D116" s="42">
        <f t="shared" ref="D116:D117" si="21">D115+0.2</f>
        <v>1.5249999999999999</v>
      </c>
      <c r="E116" s="32">
        <f>_xll.SRS1Splines.Functions25.OneWay_Spline($D$77:$D$81,$E$77:$E$81,D116)</f>
        <v>9.8197040637471901E-3</v>
      </c>
      <c r="F116" s="32">
        <f>_xll.SRS1Splines.Functions25.OneWay_Spline($D$77:$D$81,F$77:F$81,$D116)</f>
        <v>0.14465054169377201</v>
      </c>
      <c r="G116" s="32">
        <f>_xll.SRS1Splines.Functions25.OneWay_Spline($D$77:$D$81,G$77:G$81,$D116)</f>
        <v>3.9502330026142597E-2</v>
      </c>
      <c r="H116" s="32">
        <f>_xll.SRS1Splines.Functions25.OneWay_Spline($D$77:$D$81,H$77:H$81,$D116)</f>
        <v>6.3084908859958405E-2</v>
      </c>
      <c r="I116" s="32">
        <f>_xll.SRS1Splines.Functions25.OneWay_Spline($D$77:$D$81,I$77:I$81,$D116)</f>
        <v>6.8241714676192694E-2</v>
      </c>
      <c r="J116" s="32">
        <f>_xll.SRS1Splines.Functions25.OneWay_Spline($D$77:$D$81,J$77:J$81,$D116)</f>
        <v>0.63623027794212605</v>
      </c>
      <c r="K116" s="32">
        <f>_xll.SRS1Splines.Functions25.OneWay_Spline($D$77:$D$81,K$77:K$81,$D116)</f>
        <v>0.28774755645718098</v>
      </c>
      <c r="L116" s="32">
        <f>_xll.SRS1Splines.Functions25.OneWay_Spline($D$77:$D$81,L$77:L$81,$D116)</f>
        <v>2.30828396036214E-2</v>
      </c>
      <c r="M116" s="32">
        <f>_xll.SRS1Splines.Functions25.OneWay_Spline($D$77:$D$81,M$77:M$81,$D116)</f>
        <v>3.01096472286176E-2</v>
      </c>
      <c r="N116" s="32">
        <f>_xll.SRS1Splines.Functions25.OneWay_Spline(($D$83:$D$86),N$83:N$86,$D116)</f>
        <v>0.117396877285929</v>
      </c>
      <c r="P116" s="42">
        <f t="shared" ref="P116:P117" si="22">P115+0.2</f>
        <v>1.5249999999999999</v>
      </c>
      <c r="Q116" s="32">
        <f>_xll.SRS1Splines.Functions25.OneWay_Spline($D$77:$D$81,Q$77:Q$81,P116)</f>
        <v>8.6172285502555002E-3</v>
      </c>
      <c r="R116" s="32">
        <f>_xll.SRS1Splines.Functions25.OneWay_Spline($D$77:$D$81,R$77:R$81,$D116)</f>
        <v>0.108736322109934</v>
      </c>
      <c r="S116" s="32">
        <f>_xll.SRS1Splines.Functions25.OneWay_Spline($D$77:$D$81,S$77:S$81,$D116)</f>
        <v>3.9175856600159903E-2</v>
      </c>
      <c r="T116" s="32">
        <f>_xll.SRS1Splines.Functions25.OneWay_Spline($D$77:$D$81,T$77:T$81,$D116)</f>
        <v>4.23212489183604E-2</v>
      </c>
      <c r="U116" s="32">
        <f>_xll.SRS1Splines.Functions25.OneWay_Spline($D$77:$D$81,U$77:U$81,$D116)</f>
        <v>5.2724494056105298E-2</v>
      </c>
      <c r="V116" s="32">
        <f>_xll.SRS1Splines.Functions25.OneWay_Spline($D$77:$D$81,V$77:V$81,$D116)</f>
        <v>0.44898781724012898</v>
      </c>
      <c r="W116" s="32">
        <f>_xll.SRS1Splines.Functions25.OneWay_Spline($D$77:$D$81,W$77:W$81,$D116)</f>
        <v>0.24018331667287199</v>
      </c>
      <c r="X116" s="32">
        <f>_xll.SRS1Splines.Functions25.OneWay_Spline($D$77:$D$81,X$77:X$81,$D116)</f>
        <v>1.7257220366579298E-2</v>
      </c>
      <c r="Y116" s="32">
        <f>_xll.SRS1Splines.Functions25.OneWay_Spline($D$77:$D$81,Y$77:Y$81,$D116)</f>
        <v>2.48803082521067E-2</v>
      </c>
      <c r="Z116" s="32">
        <f>_xll.SRS1Splines.Functions25.OneWay_Spline($D$83:$D$86,Z$83:Z$86,$D116)</f>
        <v>4.29942983600674E-2</v>
      </c>
      <c r="AB116" s="42">
        <f t="shared" ref="AB116:AB117" si="23">AB115+0.2</f>
        <v>1.5249999999999999</v>
      </c>
      <c r="AC116" s="32">
        <f>_xll.SRS1Splines.Functions25.OneWay_Spline($D$77:$D$81,AC$77:AC$81,AB116)</f>
        <v>1.1022179577238901E-2</v>
      </c>
      <c r="AD116" s="32">
        <f>_xll.SRS1Splines.Functions25.OneWay_Spline($D$77:$D$81,AD$77:AD$81,$D116)</f>
        <v>0.18056476127761101</v>
      </c>
      <c r="AE116" s="32">
        <f>_xll.SRS1Splines.Functions25.OneWay_Spline($D$77:$D$81,AE$77:AE$81,$D116)</f>
        <v>4.3185144196061898E-2</v>
      </c>
      <c r="AF116" s="32">
        <f>_xll.SRS1Splines.Functions25.OneWay_Spline($D$77:$D$81,AF$77:AF$81,$D116)</f>
        <v>9.3647913960932902E-2</v>
      </c>
      <c r="AG116" s="32">
        <f>_xll.SRS1Splines.Functions25.OneWay_Spline($D$77:$D$81,AG$77:AG$81,$D116)</f>
        <v>8.3660815946470499E-2</v>
      </c>
      <c r="AH116" s="32">
        <f>_xll.SRS1Splines.Functions25.OneWay_Spline($D$77:$D$81,AH$77:AH$81,$D116)</f>
        <v>0.82347273864412296</v>
      </c>
      <c r="AI116" s="32">
        <f>_xll.SRS1Splines.Functions25.OneWay_Spline($D$77:$D$81,AI$77:AI$81,$D116)</f>
        <v>0.33531179624148999</v>
      </c>
      <c r="AJ116" s="32">
        <f>_xll.SRS1Splines.Functions25.OneWay_Spline($D$77:$D$81,AJ$77:AJ$81,$D116)</f>
        <v>3.0713349869124398E-2</v>
      </c>
      <c r="AK116" s="32">
        <f>_xll.SRS1Splines.Functions25.OneWay_Spline($D$77:$D$81,AK$77:AK$81,$D116)</f>
        <v>3.4517322714460702E-2</v>
      </c>
      <c r="AL116" s="32">
        <f>_xll.SRS1Splines.Functions25.OneWay_Spline($D$83:$D$86,AL$83:AL$86,$D116)</f>
        <v>0.19492908266139</v>
      </c>
      <c r="AO116" s="32">
        <v>1.53</v>
      </c>
      <c r="AP116" s="32">
        <v>705.25856455375765</v>
      </c>
      <c r="AT116" s="32">
        <f t="shared" si="17"/>
        <v>0.48976289205122059</v>
      </c>
    </row>
    <row r="117" spans="2:46">
      <c r="B117" s="32">
        <v>1.1024090862063438</v>
      </c>
      <c r="C117" s="96">
        <f t="shared" si="16"/>
        <v>0.59746177014033008</v>
      </c>
      <c r="D117" s="42">
        <f t="shared" si="21"/>
        <v>1.7249999999999999</v>
      </c>
      <c r="E117" s="32">
        <f>_xll.SRS1Splines.Functions25.OneWay_Spline($D$77:$D$81,$E$77:$E$81,D117)</f>
        <v>9.0414480790010805E-3</v>
      </c>
      <c r="F117" s="32">
        <f>_xll.SRS1Splines.Functions25.OneWay_Spline($D$77:$D$81,F$77:F$81,$D117)</f>
        <v>0.14111752125820301</v>
      </c>
      <c r="G117" s="32">
        <f>_xll.SRS1Splines.Functions25.OneWay_Spline($D$77:$D$81,G$77:G$81,$D117)</f>
        <v>3.7457927203686299E-2</v>
      </c>
      <c r="H117" s="32">
        <f>_xll.SRS1Splines.Functions25.OneWay_Spline($D$77:$D$81,H$77:H$81,$D117)</f>
        <v>5.8659273433200002E-2</v>
      </c>
      <c r="I117" s="32">
        <f>_xll.SRS1Splines.Functions25.OneWay_Spline($D$77:$D$81,I$77:I$81,$D117)</f>
        <v>6.5428773388591294E-2</v>
      </c>
      <c r="J117" s="32">
        <f>_xll.SRS1Splines.Functions25.OneWay_Spline($D$77:$D$81,J$77:J$81,$D117)</f>
        <v>0.64192794137706199</v>
      </c>
      <c r="K117" s="32">
        <f>_xll.SRS1Splines.Functions25.OneWay_Spline($D$77:$D$81,K$77:K$81,$D117)</f>
        <v>0.28542630367301702</v>
      </c>
      <c r="L117" s="32">
        <f>_xll.SRS1Splines.Functions25.OneWay_Spline($D$77:$D$81,L$77:L$81,$D117)</f>
        <v>2.2371775616374701E-2</v>
      </c>
      <c r="M117" s="32">
        <f>_xll.SRS1Splines.Functions25.OneWay_Spline($D$77:$D$81,M$77:M$81,$D117)</f>
        <v>2.9940233030849001E-2</v>
      </c>
      <c r="N117" s="32">
        <f>_xll.SRS1Splines.Functions25.OneWay_Spline(($D$83:$D$86),N$83:N$86,$D117)</f>
        <v>0.116034610654849</v>
      </c>
      <c r="P117" s="42">
        <f t="shared" si="22"/>
        <v>1.7249999999999999</v>
      </c>
      <c r="Q117" s="32">
        <f>_xll.SRS1Splines.Functions25.OneWay_Spline($D$77:$D$81,Q$77:Q$81,P117)</f>
        <v>7.9298004058747998E-3</v>
      </c>
      <c r="R117" s="32">
        <f>_xll.SRS1Splines.Functions25.OneWay_Spline($D$77:$D$81,R$77:R$81,$D117)</f>
        <v>0.105935219613144</v>
      </c>
      <c r="S117" s="32">
        <f>_xll.SRS1Splines.Functions25.OneWay_Spline($D$77:$D$81,S$77:S$81,$D117)</f>
        <v>3.7905827415467899E-2</v>
      </c>
      <c r="T117" s="32">
        <f>_xll.SRS1Splines.Functions25.OneWay_Spline($D$77:$D$81,T$77:T$81,$D117)</f>
        <v>3.9520765469449999E-2</v>
      </c>
      <c r="U117" s="32">
        <f>_xll.SRS1Splines.Functions25.OneWay_Spline($D$77:$D$81,U$77:U$81,$D117)</f>
        <v>5.1194848530061197E-2</v>
      </c>
      <c r="V117" s="32">
        <f>_xll.SRS1Splines.Functions25.OneWay_Spline($D$77:$D$81,V$77:V$81,$D117)</f>
        <v>0.45570921095906203</v>
      </c>
      <c r="W117" s="32">
        <f>_xll.SRS1Splines.Functions25.OneWay_Spline($D$77:$D$81,W$77:W$81,$D117)</f>
        <v>0.238640331997649</v>
      </c>
      <c r="X117" s="32">
        <f>_xll.SRS1Splines.Functions25.OneWay_Spline($D$77:$D$81,X$77:X$81,$D117)</f>
        <v>1.6683318758350701E-2</v>
      </c>
      <c r="Y117" s="32">
        <f>_xll.SRS1Splines.Functions25.OneWay_Spline($D$77:$D$81,Y$77:Y$81,$D117)</f>
        <v>2.4519619757640301E-2</v>
      </c>
      <c r="Z117" s="32">
        <f>_xll.SRS1Splines.Functions25.OneWay_Spline($D$83:$D$86,Z$83:Z$86,$D117)</f>
        <v>4.3612986764897999E-2</v>
      </c>
      <c r="AB117" s="42">
        <f t="shared" si="23"/>
        <v>1.7249999999999999</v>
      </c>
      <c r="AC117" s="32">
        <f>_xll.SRS1Splines.Functions25.OneWay_Spline($D$77:$D$81,AC$77:AC$81,AB117)</f>
        <v>1.0153095752127399E-2</v>
      </c>
      <c r="AD117" s="32">
        <f>_xll.SRS1Splines.Functions25.OneWay_Spline($D$77:$D$81,AD$77:AD$81,$D117)</f>
        <v>0.17629982290326199</v>
      </c>
      <c r="AE117" s="32">
        <f>_xll.SRS1Splines.Functions25.OneWay_Spline($D$77:$D$81,AE$77:AE$81,$D117)</f>
        <v>4.1246859703844299E-2</v>
      </c>
      <c r="AF117" s="32">
        <f>_xll.SRS1Splines.Functions25.OneWay_Spline($D$77:$D$81,AF$77:AF$81,$D117)</f>
        <v>9.0147638057322094E-2</v>
      </c>
      <c r="AG117" s="32">
        <f>_xll.SRS1Splines.Functions25.OneWay_Spline($D$77:$D$81,AG$77:AG$81,$D117)</f>
        <v>7.9483944502895101E-2</v>
      </c>
      <c r="AH117" s="32">
        <f>_xll.SRS1Splines.Functions25.OneWay_Spline($D$77:$D$81,AH$77:AH$81,$D117)</f>
        <v>0.82814667179506196</v>
      </c>
      <c r="AI117" s="32">
        <f>_xll.SRS1Splines.Functions25.OneWay_Spline($D$77:$D$81,AI$77:AI$81,$D117)</f>
        <v>0.33221227534838499</v>
      </c>
      <c r="AJ117" s="32">
        <f>_xll.SRS1Splines.Functions25.OneWay_Spline($D$77:$D$81,AJ$77:AJ$81,$D117)</f>
        <v>3.0337399350191498E-2</v>
      </c>
      <c r="AK117" s="32">
        <f>_xll.SRS1Splines.Functions25.OneWay_Spline($D$77:$D$81,AK$77:AK$81,$D117)</f>
        <v>3.4313498046245498E-2</v>
      </c>
      <c r="AL117" s="32">
        <f>_xll.SRS1Splines.Functions25.OneWay_Spline($D$83:$D$86,AL$83:AL$86,$D117)</f>
        <v>0.191697664125176</v>
      </c>
      <c r="AO117" s="32">
        <v>1.73</v>
      </c>
      <c r="AP117" s="32">
        <v>784.77798105861621</v>
      </c>
      <c r="AT117" s="32">
        <f t="shared" si="17"/>
        <v>0.54498470906848351</v>
      </c>
    </row>
    <row r="118" spans="2:46">
      <c r="B118" s="32">
        <v>1.1190270145266596</v>
      </c>
      <c r="C118" s="96">
        <f t="shared" si="16"/>
        <v>0.60646802471002681</v>
      </c>
      <c r="D118" s="32">
        <v>2</v>
      </c>
      <c r="E118" s="32">
        <f>_xll.SRS1Splines.Functions25.OneWay_Spline($D$77:$D$81,$E$77:$E$81,D118)</f>
        <v>8.0353271225401708E-3</v>
      </c>
      <c r="F118" s="32">
        <f>_xll.SRS1Splines.Functions25.OneWay_Spline($D$77:$D$81,F$77:F$81,$D118)</f>
        <v>0.134777506964014</v>
      </c>
      <c r="G118" s="32">
        <f>_xll.SRS1Splines.Functions25.OneWay_Spline($D$77:$D$81,G$77:G$81,$D118)</f>
        <v>3.4818513841620803E-2</v>
      </c>
      <c r="H118" s="32">
        <f>_xll.SRS1Splines.Functions25.OneWay_Spline($D$77:$D$81,H$77:H$81,$D118)</f>
        <v>5.2904366794333198E-2</v>
      </c>
      <c r="I118" s="32">
        <f>_xll.SRS1Splines.Functions25.OneWay_Spline($D$77:$D$81,I$77:I$81,$D118)</f>
        <v>6.1845970644712901E-2</v>
      </c>
      <c r="J118" s="32">
        <f>_xll.SRS1Splines.Functions25.OneWay_Spline($D$77:$D$81,J$77:J$81,$D118)</f>
        <v>0.64933693872227605</v>
      </c>
      <c r="K118" s="32">
        <f>_xll.SRS1Splines.Functions25.OneWay_Spline($D$77:$D$81,K$77:K$81,$D118)</f>
        <v>0.28126311316534502</v>
      </c>
      <c r="L118" s="32">
        <f>_xll.SRS1Splines.Functions25.OneWay_Spline($D$77:$D$81,L$77:L$81,$D118)</f>
        <v>2.1420796986853799E-2</v>
      </c>
      <c r="M118" s="32">
        <f>_xll.SRS1Splines.Functions25.OneWay_Spline($D$77:$D$81,M$77:M$81,$D118)</f>
        <v>2.9633829380911001E-2</v>
      </c>
      <c r="N118" s="32">
        <f>_xll.SRS1Splines.Functions25.OneWay_Spline(($D$83:$D$86),N$83:N$86,$D118)</f>
        <v>0.11395313934844099</v>
      </c>
      <c r="P118" s="32">
        <v>2</v>
      </c>
      <c r="Q118" s="32">
        <f>_xll.SRS1Splines.Functions25.OneWay_Spline($D$77:$D$81,Q$77:Q$81,P118)</f>
        <v>7.0414141644410998E-3</v>
      </c>
      <c r="R118" s="32">
        <f>_xll.SRS1Splines.Functions25.OneWay_Spline($D$77:$D$81,R$77:R$81,$D118)</f>
        <v>0.100907215226147</v>
      </c>
      <c r="S118" s="32">
        <f>_xll.SRS1Splines.Functions25.OneWay_Spline($D$77:$D$81,S$77:S$81,$D118)</f>
        <v>3.5997306207717003E-2</v>
      </c>
      <c r="T118" s="32">
        <f>_xll.SRS1Splines.Functions25.OneWay_Spline($D$77:$D$81,T$77:T$81,$D118)</f>
        <v>3.5879136813206203E-2</v>
      </c>
      <c r="U118" s="32">
        <f>_xll.SRS1Splines.Functions25.OneWay_Spline($D$77:$D$81,U$77:U$81,$D118)</f>
        <v>4.92704652373743E-2</v>
      </c>
      <c r="V118" s="32">
        <f>_xll.SRS1Splines.Functions25.OneWay_Spline($D$77:$D$81,V$77:V$81,$D118)</f>
        <v>0.46444942329143102</v>
      </c>
      <c r="W118" s="32">
        <f>_xll.SRS1Splines.Functions25.OneWay_Spline($D$77:$D$81,W$77:W$81,$D118)</f>
        <v>0.23587297326912299</v>
      </c>
      <c r="X118" s="32">
        <f>_xll.SRS1Splines.Functions25.OneWay_Spline($D$77:$D$81,X$77:X$81,$D118)</f>
        <v>1.5937041702793399E-2</v>
      </c>
      <c r="Y118" s="32">
        <f>_xll.SRS1Splines.Functions25.OneWay_Spline($D$77:$D$81,Y$77:Y$81,$D118)</f>
        <v>2.40366207012973E-2</v>
      </c>
      <c r="Z118" s="32">
        <f>_xll.SRS1Splines.Functions25.OneWay_Spline($D$83:$D$86,Z$83:Z$86,$D118)</f>
        <v>4.4417502651322202E-2</v>
      </c>
      <c r="AB118" s="32">
        <v>2</v>
      </c>
      <c r="AC118" s="32">
        <f>_xll.SRS1Splines.Functions25.OneWay_Spline($D$77:$D$81,AC$77:AC$81,AB118)</f>
        <v>9.0292400806392496E-3</v>
      </c>
      <c r="AD118" s="32">
        <f>_xll.SRS1Splines.Functions25.OneWay_Spline($D$77:$D$81,AD$77:AD$81,$D118)</f>
        <v>0.16864779870188201</v>
      </c>
      <c r="AE118" s="32">
        <f>_xll.SRS1Splines.Functions25.OneWay_Spline($D$77:$D$81,AE$77:AE$81,$D118)</f>
        <v>3.8768826602194897E-2</v>
      </c>
      <c r="AF118" s="32">
        <f>_xll.SRS1Splines.Functions25.OneWay_Spline($D$77:$D$81,AF$77:AF$81,$D118)</f>
        <v>8.4842824683158305E-2</v>
      </c>
      <c r="AG118" s="32">
        <f>_xll.SRS1Splines.Functions25.OneWay_Spline($D$77:$D$81,AG$77:AG$81,$D118)</f>
        <v>7.4103273977648904E-2</v>
      </c>
      <c r="AH118" s="32">
        <f>_xll.SRS1Splines.Functions25.OneWay_Spline($D$77:$D$81,AH$77:AH$81,$D118)</f>
        <v>0.83422445415312196</v>
      </c>
      <c r="AI118" s="32">
        <f>_xll.SRS1Splines.Functions25.OneWay_Spline($D$77:$D$81,AI$77:AI$81,$D118)</f>
        <v>0.32665325306156801</v>
      </c>
      <c r="AJ118" s="32">
        <f>_xll.SRS1Splines.Functions25.OneWay_Spline($D$77:$D$81,AJ$77:AJ$81,$D118)</f>
        <v>2.9659037307301898E-2</v>
      </c>
      <c r="AK118" s="32">
        <f>_xll.SRS1Splines.Functions25.OneWay_Spline($D$77:$D$81,AK$77:AK$81,$D118)</f>
        <v>3.3944328996987801E-2</v>
      </c>
      <c r="AL118" s="32">
        <f>_xll.SRS1Splines.Functions25.OneWay_Spline($D$83:$D$86,AL$83:AL$86,$D118)</f>
        <v>0.18677154949032601</v>
      </c>
      <c r="AO118" s="32">
        <v>2</v>
      </c>
      <c r="AP118" s="32">
        <v>892.65963412482085</v>
      </c>
      <c r="AT118" s="32">
        <f t="shared" si="17"/>
        <v>0.61990252369779231</v>
      </c>
    </row>
    <row r="119" spans="2:46">
      <c r="B119" s="32">
        <v>1.1350270347858038</v>
      </c>
      <c r="C119" s="96">
        <f t="shared" si="16"/>
        <v>0.61513939774742221</v>
      </c>
      <c r="D119" s="32">
        <f>D118+0.25</f>
        <v>2.25</v>
      </c>
      <c r="E119" s="32">
        <f>_xll.SRS1Splines.Functions25.OneWay_Spline($D$77:$D$81,$E$77:$E$81,D119)</f>
        <v>7.1836701121335304E-3</v>
      </c>
      <c r="F119" s="32">
        <f>_xll.SRS1Splines.Functions25.OneWay_Spline($D$77:$D$81,F$77:F$81,$D119)</f>
        <v>0.127727862322181</v>
      </c>
      <c r="G119" s="32">
        <f>_xll.SRS1Splines.Functions25.OneWay_Spline($D$77:$D$81,G$77:G$81,$D119)</f>
        <v>3.2587342652924602E-2</v>
      </c>
      <c r="H119" s="32">
        <f>_xll.SRS1Splines.Functions25.OneWay_Spline($D$77:$D$81,H$77:H$81,$D119)</f>
        <v>4.8004556143279399E-2</v>
      </c>
      <c r="I119" s="32">
        <f>_xll.SRS1Splines.Functions25.OneWay_Spline($D$77:$D$81,I$77:I$81,$D119)</f>
        <v>5.88588159432097E-2</v>
      </c>
      <c r="J119" s="32">
        <f>_xll.SRS1Splines.Functions25.OneWay_Spline($D$77:$D$81,J$77:J$81,$D119)</f>
        <v>0.65564506609666995</v>
      </c>
      <c r="K119" s="32">
        <f>_xll.SRS1Splines.Functions25.OneWay_Spline($D$77:$D$81,K$77:K$81,$D119)</f>
        <v>0.27663707540607502</v>
      </c>
      <c r="L119" s="32">
        <f>_xll.SRS1Splines.Functions25.OneWay_Spline($D$77:$D$81,L$77:L$81,$D119)</f>
        <v>2.0584931572977399E-2</v>
      </c>
      <c r="M119" s="32">
        <f>_xll.SRS1Splines.Functions25.OneWay_Spline($D$77:$D$81,M$77:M$81,$D119)</f>
        <v>2.92898798048223E-2</v>
      </c>
      <c r="N119" s="32">
        <f>_xll.SRS1Splines.Functions25.OneWay_Spline(($D$83:$D$86),N$83:N$86,$D119)</f>
        <v>0.11187906664928</v>
      </c>
      <c r="P119" s="32">
        <f>P118+0.25</f>
        <v>2.25</v>
      </c>
      <c r="Q119" s="32">
        <f>_xll.SRS1Splines.Functions25.OneWay_Spline($D$77:$D$81,Q$77:Q$81,P119)</f>
        <v>6.2896827370360897E-3</v>
      </c>
      <c r="R119" s="32">
        <f>_xll.SRS1Splines.Functions25.OneWay_Spline($D$77:$D$81,R$77:R$81,$D119)</f>
        <v>9.5314502222592995E-2</v>
      </c>
      <c r="S119" s="32">
        <f>_xll.SRS1Splines.Functions25.OneWay_Spline($D$77:$D$81,S$77:S$81,$D119)</f>
        <v>3.4129545922458697E-2</v>
      </c>
      <c r="T119" s="32">
        <f>_xll.SRS1Splines.Functions25.OneWay_Spline($D$77:$D$81,T$77:T$81,$D119)</f>
        <v>3.2778601566198301E-2</v>
      </c>
      <c r="U119" s="32">
        <f>_xll.SRS1Splines.Functions25.OneWay_Spline($D$77:$D$81,U$77:U$81,$D119)</f>
        <v>4.7686603512530797E-2</v>
      </c>
      <c r="V119" s="32">
        <f>_xll.SRS1Splines.Functions25.OneWay_Spline($D$77:$D$81,V$77:V$81,$D119)</f>
        <v>0.47189096633739303</v>
      </c>
      <c r="W119" s="32">
        <f>_xll.SRS1Splines.Functions25.OneWay_Spline($D$77:$D$81,W$77:W$81,$D119)</f>
        <v>0.23279795041153001</v>
      </c>
      <c r="X119" s="32">
        <f>_xll.SRS1Splines.Functions25.OneWay_Spline($D$77:$D$81,X$77:X$81,$D119)</f>
        <v>1.53016506365403E-2</v>
      </c>
      <c r="Y119" s="32">
        <f>_xll.SRS1Splines.Functions25.OneWay_Spline($D$77:$D$81,Y$77:Y$81,$D119)</f>
        <v>2.3611916873180198E-2</v>
      </c>
      <c r="Z119" s="32">
        <f>_xll.SRS1Splines.Functions25.OneWay_Spline($D$83:$D$86,Z$83:Z$86,$D119)</f>
        <v>4.5102479099527498E-2</v>
      </c>
      <c r="AB119" s="32">
        <f>AB118+0.25</f>
        <v>2.25</v>
      </c>
      <c r="AC119" s="32">
        <f>_xll.SRS1Splines.Functions25.OneWay_Spline($D$77:$D$81,AC$77:AC$81,AB119)</f>
        <v>8.0776574872309694E-3</v>
      </c>
      <c r="AD119" s="32">
        <f>_xll.SRS1Splines.Functions25.OneWay_Spline($D$77:$D$81,AD$77:AD$81,$D119)</f>
        <v>0.16014122242176901</v>
      </c>
      <c r="AE119" s="32">
        <f>_xll.SRS1Splines.Functions25.OneWay_Spline($D$77:$D$81,AE$77:AE$81,$D119)</f>
        <v>3.66947886355719E-2</v>
      </c>
      <c r="AF119" s="32">
        <f>_xll.SRS1Splines.Functions25.OneWay_Spline($D$77:$D$81,AF$77:AF$81,$D119)</f>
        <v>7.9614672240048298E-2</v>
      </c>
      <c r="AG119" s="32">
        <f>_xll.SRS1Splines.Functions25.OneWay_Spline($D$77:$D$81,AG$77:AG$81,$D119)</f>
        <v>6.9564912053962896E-2</v>
      </c>
      <c r="AH119" s="32">
        <f>_xll.SRS1Splines.Functions25.OneWay_Spline($D$77:$D$81,AH$77:AH$81,$D119)</f>
        <v>0.83939916585594698</v>
      </c>
      <c r="AI119" s="32">
        <f>_xll.SRS1Splines.Functions25.OneWay_Spline($D$77:$D$81,AI$77:AI$81,$D119)</f>
        <v>0.32047620040062103</v>
      </c>
      <c r="AJ119" s="32">
        <f>_xll.SRS1Splines.Functions25.OneWay_Spline($D$77:$D$81,AJ$77:AJ$81,$D119)</f>
        <v>2.8899689308520299E-2</v>
      </c>
      <c r="AK119" s="32">
        <f>_xll.SRS1Splines.Functions25.OneWay_Spline($D$77:$D$81,AK$77:AK$81,$D119)</f>
        <v>3.3529207002973301E-2</v>
      </c>
      <c r="AL119" s="32">
        <f>_xll.SRS1Splines.Functions25.OneWay_Spline($D$83:$D$86,AL$83:AL$86,$D119)</f>
        <v>0.18187655466748501</v>
      </c>
      <c r="AO119" s="32">
        <v>2.25</v>
      </c>
      <c r="AP119" s="32">
        <v>992.82544253606659</v>
      </c>
      <c r="AT119" s="32">
        <f t="shared" si="17"/>
        <v>0.68946211287226844</v>
      </c>
    </row>
    <row r="120" spans="2:46">
      <c r="B120" s="32">
        <v>1.1515996127866845</v>
      </c>
      <c r="C120" s="96">
        <f t="shared" si="16"/>
        <v>0.62412107425216534</v>
      </c>
      <c r="D120" s="32">
        <f t="shared" ref="D120:D138" si="24">D119+0.25</f>
        <v>2.5</v>
      </c>
      <c r="E120" s="32">
        <f>_xll.SRS1Splines.Functions25.OneWay_Spline($D$77:$D$81,$E$77:$E$81,D120)</f>
        <v>6.3906995570905401E-3</v>
      </c>
      <c r="F120" s="32">
        <f>_xll.SRS1Splines.Functions25.OneWay_Spline($D$77:$D$81,F$77:F$81,$D120)</f>
        <v>0.119660338032394</v>
      </c>
      <c r="G120" s="32">
        <f>_xll.SRS1Splines.Functions25.OneWay_Spline($D$77:$D$81,G$77:G$81,$D120)</f>
        <v>3.0512211382806999E-2</v>
      </c>
      <c r="H120" s="32">
        <f>_xll.SRS1Splines.Functions25.OneWay_Spline($D$77:$D$81,H$77:H$81,$D120)</f>
        <v>4.3420862308422598E-2</v>
      </c>
      <c r="I120" s="32">
        <f>_xll.SRS1Splines.Functions25.OneWay_Spline($D$77:$D$81,I$77:I$81,$D120)</f>
        <v>5.6112032779542999E-2</v>
      </c>
      <c r="J120" s="32">
        <f>_xll.SRS1Splines.Functions25.OneWay_Spline($D$77:$D$81,J$77:J$81,$D120)</f>
        <v>0.66154621751142495</v>
      </c>
      <c r="K120" s="32">
        <f>_xll.SRS1Splines.Functions25.OneWay_Spline($D$77:$D$81,K$77:K$81,$D120)</f>
        <v>0.27134701308805798</v>
      </c>
      <c r="L120" s="32">
        <f>_xll.SRS1Splines.Functions25.OneWay_Spline($D$77:$D$81,L$77:L$81,$D120)</f>
        <v>1.97781928078339E-2</v>
      </c>
      <c r="M120" s="32">
        <f>_xll.SRS1Splines.Functions25.OneWay_Spline($D$77:$D$81,M$77:M$81,$D120)</f>
        <v>2.8892205454173502E-2</v>
      </c>
      <c r="N120" s="32">
        <f>_xll.SRS1Splines.Functions25.OneWay_Spline(($D$83:$D$86),N$83:N$86,$D120)</f>
        <v>0.109659848998212</v>
      </c>
      <c r="P120" s="32">
        <f t="shared" ref="P120:P138" si="25">P119+0.25</f>
        <v>2.5</v>
      </c>
      <c r="Q120" s="32">
        <f>_xll.SRS1Splines.Functions25.OneWay_Spline($D$77:$D$81,Q$77:Q$81,P120)</f>
        <v>5.58995346345313E-3</v>
      </c>
      <c r="R120" s="32">
        <f>_xll.SRS1Splines.Functions25.OneWay_Spline($D$77:$D$81,R$77:R$81,$D120)</f>
        <v>8.8911859815934594E-2</v>
      </c>
      <c r="S120" s="32">
        <f>_xll.SRS1Splines.Functions25.OneWay_Spline($D$77:$D$81,S$77:S$81,$D120)</f>
        <v>3.2166178612460697E-2</v>
      </c>
      <c r="T120" s="32">
        <f>_xll.SRS1Splines.Functions25.OneWay_Spline($D$77:$D$81,T$77:T$81,$D120)</f>
        <v>2.9878100851255401E-2</v>
      </c>
      <c r="U120" s="32">
        <f>_xll.SRS1Splines.Functions25.OneWay_Spline($D$77:$D$81,U$77:U$81,$D120)</f>
        <v>4.6246021495967897E-2</v>
      </c>
      <c r="V120" s="32">
        <f>_xll.SRS1Splines.Functions25.OneWay_Spline($D$77:$D$81,V$77:V$81,$D120)</f>
        <v>0.478852409832002</v>
      </c>
      <c r="W120" s="32">
        <f>_xll.SRS1Splines.Functions25.OneWay_Spline($D$77:$D$81,W$77:W$81,$D120)</f>
        <v>0.22928153671313301</v>
      </c>
      <c r="X120" s="32">
        <f>_xll.SRS1Splines.Functions25.OneWay_Spline($D$77:$D$81,X$77:X$81,$D120)</f>
        <v>1.47072525423035E-2</v>
      </c>
      <c r="Y120" s="32">
        <f>_xll.SRS1Splines.Functions25.OneWay_Spline($D$77:$D$81,Y$77:Y$81,$D120)</f>
        <v>2.32023157247121E-2</v>
      </c>
      <c r="Z120" s="32">
        <f>_xll.SRS1Splines.Functions25.OneWay_Spline($D$83:$D$86,Z$83:Z$86,$D120)</f>
        <v>4.5743263518816198E-2</v>
      </c>
      <c r="AB120" s="32">
        <f t="shared" ref="AB120:AB138" si="26">AB119+0.25</f>
        <v>2.5</v>
      </c>
      <c r="AC120" s="32">
        <f>_xll.SRS1Splines.Functions25.OneWay_Spline($D$77:$D$81,AC$77:AC$81,AB120)</f>
        <v>7.1914456507279501E-3</v>
      </c>
      <c r="AD120" s="32">
        <f>_xll.SRS1Splines.Functions25.OneWay_Spline($D$77:$D$81,AD$77:AD$81,$D120)</f>
        <v>0.15040881624885299</v>
      </c>
      <c r="AE120" s="32">
        <f>_xll.SRS1Splines.Functions25.OneWay_Spline($D$77:$D$81,AE$77:AE$81,$D120)</f>
        <v>3.4781507999284797E-2</v>
      </c>
      <c r="AF120" s="32">
        <f>_xll.SRS1Splines.Functions25.OneWay_Spline($D$77:$D$81,AF$77:AF$81,$D120)</f>
        <v>7.40905339408367E-2</v>
      </c>
      <c r="AG120" s="32">
        <f>_xll.SRS1Splines.Functions25.OneWay_Spline($D$77:$D$81,AG$77:AG$81,$D120)</f>
        <v>6.5351583729138102E-2</v>
      </c>
      <c r="AH120" s="32">
        <f>_xll.SRS1Splines.Functions25.OneWay_Spline($D$77:$D$81,AH$77:AH$81,$D120)</f>
        <v>0.84424002519084795</v>
      </c>
      <c r="AI120" s="32">
        <f>_xll.SRS1Splines.Functions25.OneWay_Spline($D$77:$D$81,AI$77:AI$81,$D120)</f>
        <v>0.313412489462983</v>
      </c>
      <c r="AJ120" s="32">
        <f>_xll.SRS1Splines.Functions25.OneWay_Spline($D$77:$D$81,AJ$77:AJ$81,$D120)</f>
        <v>2.8024379493102498E-2</v>
      </c>
      <c r="AK120" s="32">
        <f>_xll.SRS1Splines.Functions25.OneWay_Spline($D$77:$D$81,AK$77:AK$81,$D120)</f>
        <v>3.3048356786507103E-2</v>
      </c>
      <c r="AL120" s="32">
        <f>_xll.SRS1Splines.Functions25.OneWay_Spline($D$83:$D$86,AL$83:AL$86,$D120)</f>
        <v>0.176654447841983</v>
      </c>
      <c r="AO120" s="32">
        <v>2.5</v>
      </c>
      <c r="AP120" s="32">
        <v>1093.0016873662496</v>
      </c>
      <c r="AT120" s="32">
        <f t="shared" si="17"/>
        <v>0.75902894955989553</v>
      </c>
    </row>
    <row r="121" spans="2:46">
      <c r="B121" s="32">
        <v>1.1687286000245292</v>
      </c>
      <c r="C121" s="96">
        <f t="shared" si="16"/>
        <v>0.63340430237853274</v>
      </c>
      <c r="D121" s="32">
        <f t="shared" si="24"/>
        <v>2.75</v>
      </c>
      <c r="E121" s="32">
        <f>_xll.SRS1Splines.Functions25.OneWay_Spline($D$77:$D$81,$E$77:$E$81,D121)</f>
        <v>5.6551457556360896E-3</v>
      </c>
      <c r="F121" s="32">
        <f>_xll.SRS1Splines.Functions25.OneWay_Spline($D$77:$D$81,F$77:F$81,$D121)</f>
        <v>0.11077513838325199</v>
      </c>
      <c r="G121" s="32">
        <f>_xll.SRS1Splines.Functions25.OneWay_Spline($D$77:$D$81,G$77:G$81,$D121)</f>
        <v>2.8589015340407999E-2</v>
      </c>
      <c r="H121" s="32">
        <f>_xll.SRS1Splines.Functions25.OneWay_Spline($D$77:$D$81,H$77:H$81,$D121)</f>
        <v>3.91532852897628E-2</v>
      </c>
      <c r="I121" s="32">
        <f>_xll.SRS1Splines.Functions25.OneWay_Spline($D$77:$D$81,I$77:I$81,$D121)</f>
        <v>5.3589447340538499E-2</v>
      </c>
      <c r="J121" s="32">
        <f>_xll.SRS1Splines.Functions25.OneWay_Spline($D$77:$D$81,J$77:J$81,$D121)</f>
        <v>0.66704039296654205</v>
      </c>
      <c r="K121" s="32">
        <f>_xll.SRS1Splines.Functions25.OneWay_Spline($D$77:$D$81,K$77:K$81,$D121)</f>
        <v>0.26552573112304301</v>
      </c>
      <c r="L121" s="32">
        <f>_xll.SRS1Splines.Functions25.OneWay_Spline($D$77:$D$81,L$77:L$81,$D121)</f>
        <v>1.9002352459357601E-2</v>
      </c>
      <c r="M121" s="32">
        <f>_xll.SRS1Splines.Functions25.OneWay_Spline($D$77:$D$81,M$77:M$81,$D121)</f>
        <v>2.84490918498214E-2</v>
      </c>
      <c r="N121" s="32">
        <f>_xll.SRS1Splines.Functions25.OneWay_Spline(($D$83:$D$86),N$83:N$86,$D121)</f>
        <v>0.107322605157885</v>
      </c>
      <c r="P121" s="32">
        <f t="shared" si="25"/>
        <v>2.75</v>
      </c>
      <c r="Q121" s="32">
        <f>_xll.SRS1Splines.Functions25.OneWay_Spline($D$77:$D$81,Q$77:Q$81,P121)</f>
        <v>4.9410372497468696E-3</v>
      </c>
      <c r="R121" s="32">
        <f>_xll.SRS1Splines.Functions25.OneWay_Spline($D$77:$D$81,R$77:R$81,$D121)</f>
        <v>8.1857236440461903E-2</v>
      </c>
      <c r="S121" s="32">
        <f>_xll.SRS1Splines.Functions25.OneWay_Spline($D$77:$D$81,S$77:S$81,$D121)</f>
        <v>3.0137023291094401E-2</v>
      </c>
      <c r="T121" s="32">
        <f>_xll.SRS1Splines.Functions25.OneWay_Spline($D$77:$D$81,T$77:T$81,$D121)</f>
        <v>2.7177634668377498E-2</v>
      </c>
      <c r="U121" s="32">
        <f>_xll.SRS1Splines.Functions25.OneWay_Spline($D$77:$D$81,U$77:U$81,$D121)</f>
        <v>4.4934770857316703E-2</v>
      </c>
      <c r="V121" s="32">
        <f>_xll.SRS1Splines.Functions25.OneWay_Spline($D$77:$D$81,V$77:V$81,$D121)</f>
        <v>0.485333753775258</v>
      </c>
      <c r="W121" s="32">
        <f>_xll.SRS1Splines.Functions25.OneWay_Spline($D$77:$D$81,W$77:W$81,$D121)</f>
        <v>0.22541201034209499</v>
      </c>
      <c r="X121" s="32">
        <f>_xll.SRS1Splines.Functions25.OneWay_Spline($D$77:$D$81,X$77:X$81,$D121)</f>
        <v>1.4153847420083099E-2</v>
      </c>
      <c r="Y121" s="32">
        <f>_xll.SRS1Splines.Functions25.OneWay_Spline($D$77:$D$81,Y$77:Y$81,$D121)</f>
        <v>2.2809173560527099E-2</v>
      </c>
      <c r="Z121" s="32">
        <f>_xll.SRS1Splines.Functions25.OneWay_Spline($D$83:$D$86,Z$83:Z$86,$D121)</f>
        <v>4.6339855909188502E-2</v>
      </c>
      <c r="AB121" s="32">
        <f t="shared" si="26"/>
        <v>2.75</v>
      </c>
      <c r="AC121" s="32">
        <f>_xll.SRS1Splines.Functions25.OneWay_Spline($D$77:$D$81,AC$77:AC$81,AB121)</f>
        <v>6.3692542615253096E-3</v>
      </c>
      <c r="AD121" s="32">
        <f>_xll.SRS1Splines.Functions25.OneWay_Spline($D$77:$D$81,AD$77:AD$81,$D121)</f>
        <v>0.13969304032604199</v>
      </c>
      <c r="AE121" s="32">
        <f>_xll.SRS1Splines.Functions25.OneWay_Spline($D$77:$D$81,AE$77:AE$81,$D121)</f>
        <v>3.3019837963693198E-2</v>
      </c>
      <c r="AF121" s="32">
        <f>_xll.SRS1Splines.Functions25.OneWay_Spline($D$77:$D$81,AF$77:AF$81,$D121)</f>
        <v>6.8357791980295193E-2</v>
      </c>
      <c r="AG121" s="32">
        <f>_xll.SRS1Splines.Functions25.OneWay_Spline($D$77:$D$81,AG$77:AG$81,$D121)</f>
        <v>6.1452347568313297E-2</v>
      </c>
      <c r="AH121" s="32">
        <f>_xll.SRS1Splines.Functions25.OneWay_Spline($D$77:$D$81,AH$77:AH$81,$D121)</f>
        <v>0.84874703215782499</v>
      </c>
      <c r="AI121" s="32">
        <f>_xll.SRS1Splines.Functions25.OneWay_Spline($D$77:$D$81,AI$77:AI$81,$D121)</f>
        <v>0.305639451903992</v>
      </c>
      <c r="AJ121" s="32">
        <f>_xll.SRS1Splines.Functions25.OneWay_Spline($D$77:$D$81,AJ$77:AJ$81,$D121)</f>
        <v>2.70523662251499E-2</v>
      </c>
      <c r="AK121" s="32">
        <f>_xll.SRS1Splines.Functions25.OneWay_Spline($D$77:$D$81,AK$77:AK$81,$D121)</f>
        <v>3.2511454968641502E-2</v>
      </c>
      <c r="AL121" s="32">
        <f>_xll.SRS1Splines.Functions25.OneWay_Spline($D$83:$D$86,AL$83:AL$86,$D121)</f>
        <v>0.171172732413235</v>
      </c>
      <c r="AO121" s="32">
        <v>2.75</v>
      </c>
      <c r="AP121" s="32">
        <v>1192.9620004461724</v>
      </c>
      <c r="AT121" s="32">
        <f t="shared" si="17"/>
        <v>0.82844583364317526</v>
      </c>
    </row>
    <row r="122" spans="2:46">
      <c r="B122" s="32">
        <v>1.186398159676574</v>
      </c>
      <c r="C122" s="96">
        <f t="shared" si="16"/>
        <v>0.64298049920002276</v>
      </c>
      <c r="D122" s="32">
        <f t="shared" si="24"/>
        <v>3</v>
      </c>
      <c r="E122" s="32">
        <f>_xll.SRS1Splines.Functions25.OneWay_Spline($D$77:$D$81,$E$77:$E$81,D122)</f>
        <v>4.9757390059950697E-3</v>
      </c>
      <c r="F122" s="32">
        <f>_xll.SRS1Splines.Functions25.OneWay_Spline($D$77:$D$81,F$77:F$81,$D122)</f>
        <v>0.101272467663353</v>
      </c>
      <c r="G122" s="32">
        <f>_xll.SRS1Splines.Functions25.OneWay_Spline($D$77:$D$81,G$77:G$81,$D122)</f>
        <v>2.6813649834867601E-2</v>
      </c>
      <c r="H122" s="32">
        <f>_xll.SRS1Splines.Functions25.OneWay_Spline($D$77:$D$81,H$77:H$81,$D122)</f>
        <v>3.52018250873E-2</v>
      </c>
      <c r="I122" s="32">
        <f>_xll.SRS1Splines.Functions25.OneWay_Spline($D$77:$D$81,I$77:I$81,$D122)</f>
        <v>5.1274885813021802E-2</v>
      </c>
      <c r="J122" s="32">
        <f>_xll.SRS1Splines.Functions25.OneWay_Spline($D$77:$D$81,J$77:J$81,$D122)</f>
        <v>0.67212759246202003</v>
      </c>
      <c r="K122" s="32">
        <f>_xll.SRS1Splines.Functions25.OneWay_Spline($D$77:$D$81,K$77:K$81,$D122)</f>
        <v>0.259306034422781</v>
      </c>
      <c r="L122" s="32">
        <f>_xll.SRS1Splines.Functions25.OneWay_Spline($D$77:$D$81,L$77:L$81,$D122)</f>
        <v>1.82591822954828E-2</v>
      </c>
      <c r="M122" s="32">
        <f>_xll.SRS1Splines.Functions25.OneWay_Spline($D$77:$D$81,M$77:M$81,$D122)</f>
        <v>2.7968824512622999E-2</v>
      </c>
      <c r="N122" s="32">
        <f>_xll.SRS1Splines.Functions25.OneWay_Spline(($D$83:$D$86),N$83:N$86,$D122)</f>
        <v>0.104894453890945</v>
      </c>
      <c r="P122" s="32">
        <f t="shared" si="25"/>
        <v>3</v>
      </c>
      <c r="Q122" s="32">
        <f>_xll.SRS1Splines.Functions25.OneWay_Spline($D$77:$D$81,Q$77:Q$81,P122)</f>
        <v>4.341745001972E-3</v>
      </c>
      <c r="R122" s="32">
        <f>_xll.SRS1Splines.Functions25.OneWay_Spline($D$77:$D$81,R$77:R$81,$D122)</f>
        <v>7.4308580530465407E-2</v>
      </c>
      <c r="S122" s="32">
        <f>_xll.SRS1Splines.Functions25.OneWay_Spline($D$77:$D$81,S$77:S$81,$D122)</f>
        <v>2.80718989717312E-2</v>
      </c>
      <c r="T122" s="32">
        <f>_xll.SRS1Splines.Functions25.OneWay_Spline($D$77:$D$81,T$77:T$81,$D122)</f>
        <v>2.4677203017564701E-2</v>
      </c>
      <c r="U122" s="32">
        <f>_xll.SRS1Splines.Functions25.OneWay_Spline($D$77:$D$81,U$77:U$81,$D122)</f>
        <v>4.3738903266208599E-2</v>
      </c>
      <c r="V122" s="32">
        <f>_xll.SRS1Splines.Functions25.OneWay_Spline($D$77:$D$81,V$77:V$81,$D122)</f>
        <v>0.49133499816716297</v>
      </c>
      <c r="W122" s="32">
        <f>_xll.SRS1Splines.Functions25.OneWay_Spline($D$77:$D$81,W$77:W$81,$D122)</f>
        <v>0.22127764946657399</v>
      </c>
      <c r="X122" s="32">
        <f>_xll.SRS1Splines.Functions25.OneWay_Spline($D$77:$D$81,X$77:X$81,$D122)</f>
        <v>1.3641435269879E-2</v>
      </c>
      <c r="Y122" s="32">
        <f>_xll.SRS1Splines.Functions25.OneWay_Spline($D$77:$D$81,Y$77:Y$81,$D122)</f>
        <v>2.24338466852591E-2</v>
      </c>
      <c r="Z122" s="32">
        <f>_xll.SRS1Splines.Functions25.OneWay_Spline($D$83:$D$86,Z$83:Z$86,$D122)</f>
        <v>4.6892256270644299E-2</v>
      </c>
      <c r="AB122" s="32">
        <f t="shared" si="26"/>
        <v>3</v>
      </c>
      <c r="AC122" s="32">
        <f>_xll.SRS1Splines.Functions25.OneWay_Spline($D$77:$D$81,AC$77:AC$81,AB122)</f>
        <v>5.6097330100181404E-3</v>
      </c>
      <c r="AD122" s="32">
        <f>_xll.SRS1Splines.Functions25.OneWay_Spline($D$77:$D$81,AD$77:AD$81,$D122)</f>
        <v>0.12823635479623999</v>
      </c>
      <c r="AE122" s="32">
        <f>_xll.SRS1Splines.Functions25.OneWay_Spline($D$77:$D$81,AE$77:AE$81,$D122)</f>
        <v>3.1400631799156399E-2</v>
      </c>
      <c r="AF122" s="32">
        <f>_xll.SRS1Splines.Functions25.OneWay_Spline($D$77:$D$81,AF$77:AF$81,$D122)</f>
        <v>6.2503828553195501E-2</v>
      </c>
      <c r="AG122" s="32">
        <f>_xll.SRS1Splines.Functions25.OneWay_Spline($D$77:$D$81,AG$77:AG$81,$D122)</f>
        <v>5.7856262136627201E-2</v>
      </c>
      <c r="AH122" s="32">
        <f>_xll.SRS1Splines.Functions25.OneWay_Spline($D$77:$D$81,AH$77:AH$81,$D122)</f>
        <v>0.85292018675687697</v>
      </c>
      <c r="AI122" s="32">
        <f>_xll.SRS1Splines.Functions25.OneWay_Spline($D$77:$D$81,AI$77:AI$81,$D122)</f>
        <v>0.29733441937898702</v>
      </c>
      <c r="AJ122" s="32">
        <f>_xll.SRS1Splines.Functions25.OneWay_Spline($D$77:$D$81,AJ$77:AJ$81,$D122)</f>
        <v>2.6002907868764E-2</v>
      </c>
      <c r="AK122" s="32">
        <f>_xll.SRS1Splines.Functions25.OneWay_Spline($D$77:$D$81,AK$77:AK$81,$D122)</f>
        <v>3.1928178170428999E-2</v>
      </c>
      <c r="AL122" s="32">
        <f>_xll.SRS1Splines.Functions25.OneWay_Spline($D$83:$D$86,AL$83:AL$86,$D122)</f>
        <v>0.16549891178065601</v>
      </c>
      <c r="AO122" s="32">
        <v>3</v>
      </c>
      <c r="AP122" s="32">
        <v>1292.5004060723406</v>
      </c>
      <c r="AT122" s="32">
        <f t="shared" si="17"/>
        <v>0.89756972643912547</v>
      </c>
    </row>
    <row r="123" spans="2:46">
      <c r="B123" s="32">
        <v>1.2045927626994577</v>
      </c>
      <c r="C123" s="96">
        <f t="shared" si="16"/>
        <v>0.65284124859429793</v>
      </c>
      <c r="D123" s="32">
        <f t="shared" si="24"/>
        <v>3.25</v>
      </c>
      <c r="E123" s="32">
        <f>_xll.SRS1Splines.Functions25.OneWay_Spline($D$77:$D$81,$E$77:$E$81,D123)</f>
        <v>4.3512096063923799E-3</v>
      </c>
      <c r="F123" s="32">
        <f>_xll.SRS1Splines.Functions25.OneWay_Spline($D$77:$D$81,F$77:F$81,$D123)</f>
        <v>9.1352530161294701E-2</v>
      </c>
      <c r="G123" s="32">
        <f>_xll.SRS1Splines.Functions25.OneWay_Spline($D$77:$D$81,G$77:G$81,$D123)</f>
        <v>2.5182010175325901E-2</v>
      </c>
      <c r="H123" s="32">
        <f>_xll.SRS1Splines.Functions25.OneWay_Spline($D$77:$D$81,H$77:H$81,$D123)</f>
        <v>3.1566481701034203E-2</v>
      </c>
      <c r="I123" s="32">
        <f>_xll.SRS1Splines.Functions25.OneWay_Spline($D$77:$D$81,I$77:I$81,$D123)</f>
        <v>4.9152174383818498E-2</v>
      </c>
      <c r="J123" s="32">
        <f>_xll.SRS1Splines.Functions25.OneWay_Spline($D$77:$D$81,J$77:J$81,$D123)</f>
        <v>0.67680781599786</v>
      </c>
      <c r="K123" s="32">
        <f>_xll.SRS1Splines.Functions25.OneWay_Spline($D$77:$D$81,K$77:K$81,$D123)</f>
        <v>0.25282072789901899</v>
      </c>
      <c r="L123" s="32">
        <f>_xll.SRS1Splines.Functions25.OneWay_Spline($D$77:$D$81,L$77:L$81,$D123)</f>
        <v>1.75504540841438E-2</v>
      </c>
      <c r="M123" s="32">
        <f>_xll.SRS1Splines.Functions25.OneWay_Spline($D$77:$D$81,M$77:M$81,$D123)</f>
        <v>2.7459688963435199E-2</v>
      </c>
      <c r="N123" s="32">
        <f>_xll.SRS1Splines.Functions25.OneWay_Spline(($D$83:$D$86),N$83:N$86,$D123)</f>
        <v>0.10240251396004001</v>
      </c>
      <c r="P123" s="32">
        <f t="shared" si="25"/>
        <v>3.25</v>
      </c>
      <c r="Q123" s="32">
        <f>_xll.SRS1Splines.Functions25.OneWay_Spline($D$77:$D$81,Q$77:Q$81,P123)</f>
        <v>3.7908876261831801E-3</v>
      </c>
      <c r="R123" s="32">
        <f>_xll.SRS1Splines.Functions25.OneWay_Spline($D$77:$D$81,R$77:R$81,$D123)</f>
        <v>6.6423840520235602E-2</v>
      </c>
      <c r="S123" s="32">
        <f>_xll.SRS1Splines.Functions25.OneWay_Spline($D$77:$D$81,S$77:S$81,$D123)</f>
        <v>2.6000624667742601E-2</v>
      </c>
      <c r="T123" s="32">
        <f>_xll.SRS1Splines.Functions25.OneWay_Spline($D$77:$D$81,T$77:T$81,$D123)</f>
        <v>2.2376805898816899E-2</v>
      </c>
      <c r="U123" s="32">
        <f>_xll.SRS1Splines.Functions25.OneWay_Spline($D$77:$D$81,U$77:U$81,$D123)</f>
        <v>4.2644470392274897E-2</v>
      </c>
      <c r="V123" s="32">
        <f>_xll.SRS1Splines.Functions25.OneWay_Spline($D$77:$D$81,V$77:V$81,$D123)</f>
        <v>0.49685614300771402</v>
      </c>
      <c r="W123" s="32">
        <f>_xll.SRS1Splines.Functions25.OneWay_Spline($D$77:$D$81,W$77:W$81,$D123)</f>
        <v>0.21696673225473301</v>
      </c>
      <c r="X123" s="32">
        <f>_xll.SRS1Splines.Functions25.OneWay_Spline($D$77:$D$81,X$77:X$81,$D123)</f>
        <v>1.3170016091691199E-2</v>
      </c>
      <c r="Y123" s="32">
        <f>_xll.SRS1Splines.Functions25.OneWay_Spline($D$77:$D$81,Y$77:Y$81,$D123)</f>
        <v>2.2077691403541998E-2</v>
      </c>
      <c r="Z123" s="32">
        <f>_xll.SRS1Splines.Functions25.OneWay_Spline($D$83:$D$86,Z$83:Z$86,$D123)</f>
        <v>4.7400464603183701E-2</v>
      </c>
      <c r="AB123" s="32">
        <f t="shared" si="26"/>
        <v>3.25</v>
      </c>
      <c r="AC123" s="32">
        <f>_xll.SRS1Splines.Functions25.OneWay_Spline($D$77:$D$81,AC$77:AC$81,AB123)</f>
        <v>4.91153158660158E-3</v>
      </c>
      <c r="AD123" s="32">
        <f>_xll.SRS1Splines.Functions25.OneWay_Spline($D$77:$D$81,AD$77:AD$81,$D123)</f>
        <v>0.11628121980235399</v>
      </c>
      <c r="AE123" s="32">
        <f>_xll.SRS1Splines.Functions25.OneWay_Spline($D$77:$D$81,AE$77:AE$81,$D123)</f>
        <v>2.9914742776033999E-2</v>
      </c>
      <c r="AF123" s="32">
        <f>_xll.SRS1Splines.Functions25.OneWay_Spline($D$77:$D$81,AF$77:AF$81,$D123)</f>
        <v>5.6616025854309297E-2</v>
      </c>
      <c r="AG123" s="32">
        <f>_xll.SRS1Splines.Functions25.OneWay_Spline($D$77:$D$81,AG$77:AG$81,$D123)</f>
        <v>5.4552385999218703E-2</v>
      </c>
      <c r="AH123" s="32">
        <f>_xll.SRS1Splines.Functions25.OneWay_Spline($D$77:$D$81,AH$77:AH$81,$D123)</f>
        <v>0.85675948898800602</v>
      </c>
      <c r="AI123" s="32">
        <f>_xll.SRS1Splines.Functions25.OneWay_Spline($D$77:$D$81,AI$77:AI$81,$D123)</f>
        <v>0.28867472354330498</v>
      </c>
      <c r="AJ123" s="32">
        <f>_xll.SRS1Splines.Functions25.OneWay_Spline($D$77:$D$81,AJ$77:AJ$81,$D123)</f>
        <v>2.4895262788046199E-2</v>
      </c>
      <c r="AK123" s="32">
        <f>_xll.SRS1Splines.Functions25.OneWay_Spline($D$77:$D$81,AK$77:AK$81,$D123)</f>
        <v>3.1308203012922302E-2</v>
      </c>
      <c r="AL123" s="32">
        <f>_xll.SRS1Splines.Functions25.OneWay_Spline($D$83:$D$86,AL$83:AL$86,$D123)</f>
        <v>0.15970048934366099</v>
      </c>
      <c r="AO123" s="32">
        <v>3.25</v>
      </c>
      <c r="AP123" s="32">
        <v>1391.4306212693025</v>
      </c>
      <c r="AT123" s="32">
        <f t="shared" si="17"/>
        <v>0.96627126477034897</v>
      </c>
    </row>
    <row r="124" spans="2:46">
      <c r="B124" s="32">
        <v>1.2232971820670633</v>
      </c>
      <c r="C124" s="96">
        <f t="shared" si="16"/>
        <v>0.66297829812032572</v>
      </c>
      <c r="D124" s="32">
        <f t="shared" si="24"/>
        <v>3.5</v>
      </c>
      <c r="E124" s="32">
        <f>_xll.SRS1Splines.Functions25.OneWay_Spline($D$77:$D$81,$E$77:$E$81,D124)</f>
        <v>3.7802878550528998E-3</v>
      </c>
      <c r="F124" s="32">
        <f>_xll.SRS1Splines.Functions25.OneWay_Spline($D$77:$D$81,F$77:F$81,$D124)</f>
        <v>8.1215530165675801E-2</v>
      </c>
      <c r="G124" s="32">
        <f>_xll.SRS1Splines.Functions25.OneWay_Spline($D$77:$D$81,G$77:G$81,$D124)</f>
        <v>2.3689991670922901E-2</v>
      </c>
      <c r="H124" s="32">
        <f>_xll.SRS1Splines.Functions25.OneWay_Spline($D$77:$D$81,H$77:H$81,$D124)</f>
        <v>2.8247255130965501E-2</v>
      </c>
      <c r="I124" s="32">
        <f>_xll.SRS1Splines.Functions25.OneWay_Spline($D$77:$D$81,I$77:I$81,$D124)</f>
        <v>4.7205139239754203E-2</v>
      </c>
      <c r="J124" s="32">
        <f>_xll.SRS1Splines.Functions25.OneWay_Spline($D$77:$D$81,J$77:J$81,$D124)</f>
        <v>0.68108106357406195</v>
      </c>
      <c r="K124" s="32">
        <f>_xll.SRS1Splines.Functions25.OneWay_Spline($D$77:$D$81,K$77:K$81,$D124)</f>
        <v>0.246202616463508</v>
      </c>
      <c r="L124" s="32">
        <f>_xll.SRS1Splines.Functions25.OneWay_Spline($D$77:$D$81,L$77:L$81,$D124)</f>
        <v>1.6877939593275E-2</v>
      </c>
      <c r="M124" s="32">
        <f>_xll.SRS1Splines.Functions25.OneWay_Spline($D$77:$D$81,M$77:M$81,$D124)</f>
        <v>2.6929970723114802E-2</v>
      </c>
      <c r="N124" s="32">
        <f>_xll.SRS1Splines.Functions25.OneWay_Spline(($D$83:$D$86),N$83:N$86,$D124)</f>
        <v>9.9873904127814397E-2</v>
      </c>
      <c r="P124" s="32">
        <f t="shared" si="25"/>
        <v>3.5</v>
      </c>
      <c r="Q124" s="32">
        <f>_xll.SRS1Splines.Functions25.OneWay_Spline($D$77:$D$81,Q$77:Q$81,P124)</f>
        <v>3.2872760284351002E-3</v>
      </c>
      <c r="R124" s="32">
        <f>_xll.SRS1Splines.Functions25.OneWay_Spline($D$77:$D$81,R$77:R$81,$D124)</f>
        <v>5.83609648440628E-2</v>
      </c>
      <c r="S124" s="32">
        <f>_xll.SRS1Splines.Functions25.OneWay_Spline($D$77:$D$81,S$77:S$81,$D124)</f>
        <v>2.39530193925E-2</v>
      </c>
      <c r="T124" s="32">
        <f>_xll.SRS1Splines.Functions25.OneWay_Spline($D$77:$D$81,T$77:T$81,$D124)</f>
        <v>2.0276443312134101E-2</v>
      </c>
      <c r="U124" s="32">
        <f>_xll.SRS1Splines.Functions25.OneWay_Spline($D$77:$D$81,U$77:U$81,$D124)</f>
        <v>4.1637523905146898E-2</v>
      </c>
      <c r="V124" s="32">
        <f>_xll.SRS1Splines.Functions25.OneWay_Spline($D$77:$D$81,V$77:V$81,$D124)</f>
        <v>0.50189718829691399</v>
      </c>
      <c r="W124" s="32">
        <f>_xll.SRS1Splines.Functions25.OneWay_Spline($D$77:$D$81,W$77:W$81,$D124)</f>
        <v>0.21256753687473101</v>
      </c>
      <c r="X124" s="32">
        <f>_xll.SRS1Splines.Functions25.OneWay_Spline($D$77:$D$81,X$77:X$81,$D124)</f>
        <v>1.27395898855197E-2</v>
      </c>
      <c r="Y124" s="32">
        <f>_xll.SRS1Splines.Functions25.OneWay_Spline($D$77:$D$81,Y$77:Y$81,$D124)</f>
        <v>2.1742064020009898E-2</v>
      </c>
      <c r="Z124" s="32">
        <f>_xll.SRS1Splines.Functions25.OneWay_Spline($D$83:$D$86,Z$83:Z$86,$D124)</f>
        <v>4.7864480906806603E-2</v>
      </c>
      <c r="AB124" s="32">
        <f t="shared" si="26"/>
        <v>3.5</v>
      </c>
      <c r="AC124" s="32">
        <f>_xll.SRS1Splines.Functions25.OneWay_Spline($D$77:$D$81,AC$77:AC$81,AB124)</f>
        <v>4.2732996816707098E-3</v>
      </c>
      <c r="AD124" s="32">
        <f>_xll.SRS1Splines.Functions25.OneWay_Spline($D$77:$D$81,AD$77:AD$81,$D124)</f>
        <v>0.104070095487289</v>
      </c>
      <c r="AE124" s="32">
        <f>_xll.SRS1Splines.Functions25.OneWay_Spline($D$77:$D$81,AE$77:AE$81,$D124)</f>
        <v>2.85530241646854E-2</v>
      </c>
      <c r="AF124" s="32">
        <f>_xll.SRS1Splines.Functions25.OneWay_Spline($D$77:$D$81,AF$77:AF$81,$D124)</f>
        <v>5.0781766078408203E-2</v>
      </c>
      <c r="AG124" s="32">
        <f>_xll.SRS1Splines.Functions25.OneWay_Spline($D$77:$D$81,AG$77:AG$81,$D124)</f>
        <v>5.1529777721226397E-2</v>
      </c>
      <c r="AH124" s="32">
        <f>_xll.SRS1Splines.Functions25.OneWay_Spline($D$77:$D$81,AH$77:AH$81,$D124)</f>
        <v>0.86026493885121003</v>
      </c>
      <c r="AI124" s="32">
        <f>_xll.SRS1Splines.Functions25.OneWay_Spline($D$77:$D$81,AI$77:AI$81,$D124)</f>
        <v>0.27983769605228498</v>
      </c>
      <c r="AJ124" s="32">
        <f>_xll.SRS1Splines.Functions25.OneWay_Spline($D$77:$D$81,AJ$77:AJ$81,$D124)</f>
        <v>2.3748689347098E-2</v>
      </c>
      <c r="AK124" s="32">
        <f>_xll.SRS1Splines.Functions25.OneWay_Spline($D$77:$D$81,AK$77:AK$81,$D124)</f>
        <v>3.0661206117173701E-2</v>
      </c>
      <c r="AL124" s="32">
        <f>_xll.SRS1Splines.Functions25.OneWay_Spline($D$83:$D$86,AL$83:AL$86,$D124)</f>
        <v>0.15384496850166501</v>
      </c>
      <c r="AO124" s="32">
        <v>3.5</v>
      </c>
      <c r="AP124" s="32">
        <v>1489.5852300948723</v>
      </c>
      <c r="AT124" s="32">
        <f t="shared" si="17"/>
        <v>1.0344341875658836</v>
      </c>
    </row>
    <row r="125" spans="2:46">
      <c r="B125" s="32">
        <v>1.2424964866505281</v>
      </c>
      <c r="C125" s="96">
        <f t="shared" si="16"/>
        <v>0.67338355570158737</v>
      </c>
      <c r="D125" s="32">
        <f t="shared" si="24"/>
        <v>3.75</v>
      </c>
      <c r="E125" s="32">
        <f>_xll.SRS1Splines.Functions25.OneWay_Spline($D$77:$D$81,$E$77:$E$81,D125)</f>
        <v>3.2617040502015398E-3</v>
      </c>
      <c r="F125" s="32">
        <f>_xll.SRS1Splines.Functions25.OneWay_Spline($D$77:$D$81,F$77:F$81,$D125)</f>
        <v>7.1061671965094206E-2</v>
      </c>
      <c r="G125" s="32">
        <f>_xll.SRS1Splines.Functions25.OneWay_Spline($D$77:$D$81,G$77:G$81,$D125)</f>
        <v>2.23334896307987E-2</v>
      </c>
      <c r="H125" s="32">
        <f>_xll.SRS1Splines.Functions25.OneWay_Spline($D$77:$D$81,H$77:H$81,$D125)</f>
        <v>2.52441453770938E-2</v>
      </c>
      <c r="I125" s="32">
        <f>_xll.SRS1Splines.Functions25.OneWay_Spline($D$77:$D$81,I$77:I$81,$D125)</f>
        <v>4.5417606567654603E-2</v>
      </c>
      <c r="J125" s="32">
        <f>_xll.SRS1Splines.Functions25.OneWay_Spline($D$77:$D$81,J$77:J$81,$D125)</f>
        <v>0.68494733519062501</v>
      </c>
      <c r="K125" s="32">
        <f>_xll.SRS1Splines.Functions25.OneWay_Spline($D$77:$D$81,K$77:K$81,$D125)</f>
        <v>0.239584505027997</v>
      </c>
      <c r="L125" s="32">
        <f>_xll.SRS1Splines.Functions25.OneWay_Spline($D$77:$D$81,L$77:L$81,$D125)</f>
        <v>1.6243410590810501E-2</v>
      </c>
      <c r="M125" s="32">
        <f>_xll.SRS1Splines.Functions25.OneWay_Spline($D$77:$D$81,M$77:M$81,$D125)</f>
        <v>2.63879553125187E-2</v>
      </c>
      <c r="N125" s="32">
        <f>_xll.SRS1Splines.Functions25.OneWay_Spline(($D$83:$D$86),N$83:N$86,$D125)</f>
        <v>9.7335743156916302E-2</v>
      </c>
      <c r="P125" s="32">
        <f t="shared" si="25"/>
        <v>3.75</v>
      </c>
      <c r="Q125" s="32">
        <f>_xll.SRS1Splines.Functions25.OneWay_Spline($D$77:$D$81,Q$77:Q$81,P125)</f>
        <v>2.82972111478242E-3</v>
      </c>
      <c r="R125" s="32">
        <f>_xll.SRS1Splines.Functions25.OneWay_Spline($D$77:$D$81,R$77:R$81,$D125)</f>
        <v>5.0277901936237601E-2</v>
      </c>
      <c r="S125" s="32">
        <f>_xll.SRS1Splines.Functions25.OneWay_Spline($D$77:$D$81,S$77:S$81,$D125)</f>
        <v>2.19589021593748E-2</v>
      </c>
      <c r="T125" s="32">
        <f>_xll.SRS1Splines.Functions25.OneWay_Spline($D$77:$D$81,T$77:T$81,$D125)</f>
        <v>1.8376115257516298E-2</v>
      </c>
      <c r="U125" s="32">
        <f>_xll.SRS1Splines.Functions25.OneWay_Spline($D$77:$D$81,U$77:U$81,$D125)</f>
        <v>4.07041154744558E-2</v>
      </c>
      <c r="V125" s="32">
        <f>_xll.SRS1Splines.Functions25.OneWay_Spline($D$77:$D$81,V$77:V$81,$D125)</f>
        <v>0.50645813403476103</v>
      </c>
      <c r="W125" s="32">
        <f>_xll.SRS1Splines.Functions25.OneWay_Spline($D$77:$D$81,W$77:W$81,$D125)</f>
        <v>0.20816834149472899</v>
      </c>
      <c r="X125" s="32">
        <f>_xll.SRS1Splines.Functions25.OneWay_Spline($D$77:$D$81,X$77:X$81,$D125)</f>
        <v>1.23501566513646E-2</v>
      </c>
      <c r="Y125" s="32">
        <f>_xll.SRS1Splines.Functions25.OneWay_Spline($D$77:$D$81,Y$77:Y$81,$D125)</f>
        <v>2.1428320839296602E-2</v>
      </c>
      <c r="Z125" s="32">
        <f>_xll.SRS1Splines.Functions25.OneWay_Spline($D$83:$D$86,Z$83:Z$86,$D125)</f>
        <v>4.8284305181512999E-2</v>
      </c>
      <c r="AB125" s="32">
        <f t="shared" si="26"/>
        <v>3.75</v>
      </c>
      <c r="AC125" s="32">
        <f>_xll.SRS1Splines.Functions25.OneWay_Spline($D$77:$D$81,AC$77:AC$81,AB125)</f>
        <v>3.69368698562067E-3</v>
      </c>
      <c r="AD125" s="32">
        <f>_xll.SRS1Splines.Functions25.OneWay_Spline($D$77:$D$81,AD$77:AD$81,$D125)</f>
        <v>9.1845441993950894E-2</v>
      </c>
      <c r="AE125" s="32">
        <f>_xll.SRS1Splines.Functions25.OneWay_Spline($D$77:$D$81,AE$77:AE$81,$D125)</f>
        <v>2.73063292354702E-2</v>
      </c>
      <c r="AF125" s="32">
        <f>_xll.SRS1Splines.Functions25.OneWay_Spline($D$77:$D$81,AF$77:AF$81,$D125)</f>
        <v>4.5088431420263898E-2</v>
      </c>
      <c r="AG125" s="32">
        <f>_xll.SRS1Splines.Functions25.OneWay_Spline($D$77:$D$81,AG$77:AG$81,$D125)</f>
        <v>4.8777495867789303E-2</v>
      </c>
      <c r="AH125" s="32">
        <f>_xll.SRS1Splines.Functions25.OneWay_Spline($D$77:$D$81,AH$77:AH$81,$D125)</f>
        <v>0.86343653634648898</v>
      </c>
      <c r="AI125" s="32">
        <f>_xll.SRS1Splines.Functions25.OneWay_Spline($D$77:$D$81,AI$77:AI$81,$D125)</f>
        <v>0.27100066856126498</v>
      </c>
      <c r="AJ125" s="32">
        <f>_xll.SRS1Splines.Functions25.OneWay_Spline($D$77:$D$81,AJ$77:AJ$81,$D125)</f>
        <v>2.2582445910020999E-2</v>
      </c>
      <c r="AK125" s="32">
        <f>_xll.SRS1Splines.Functions25.OneWay_Spline($D$77:$D$81,AK$77:AK$81,$D125)</f>
        <v>2.9996864104235899E-2</v>
      </c>
      <c r="AL125" s="32">
        <f>_xll.SRS1Splines.Functions25.OneWay_Spline($D$83:$D$86,AL$83:AL$86,$D125)</f>
        <v>0.147999852654081</v>
      </c>
      <c r="AO125" s="32">
        <v>3.75</v>
      </c>
      <c r="AP125" s="32">
        <v>1586.814769382489</v>
      </c>
      <c r="AT125" s="32">
        <f t="shared" si="17"/>
        <v>1.1019547009600619</v>
      </c>
    </row>
    <row r="126" spans="2:46">
      <c r="B126" s="32">
        <v>1.2621760378977811</v>
      </c>
      <c r="C126" s="96">
        <f t="shared" si="16"/>
        <v>0.68404908782651974</v>
      </c>
      <c r="D126" s="32">
        <f t="shared" si="24"/>
        <v>4</v>
      </c>
      <c r="E126" s="32">
        <f>_xll.SRS1Splines.Functions25.OneWay_Spline($D$77:$D$81,$E$77:$E$81,D126)</f>
        <v>2.7941884900631801E-3</v>
      </c>
      <c r="F126" s="32">
        <f>_xll.SRS1Splines.Functions25.OneWay_Spline($D$77:$D$81,F$77:F$81,$D126)</f>
        <v>6.1091159848148099E-2</v>
      </c>
      <c r="G126" s="32">
        <f>_xll.SRS1Splines.Functions25.OneWay_Spline($D$77:$D$81,G$77:G$81,$D126)</f>
        <v>2.11083993640932E-2</v>
      </c>
      <c r="H126" s="32">
        <f>_xll.SRS1Splines.Functions25.OneWay_Spline($D$77:$D$81,H$77:H$81,$D126)</f>
        <v>2.2557152439419099E-2</v>
      </c>
      <c r="I126" s="32">
        <f>_xll.SRS1Splines.Functions25.OneWay_Spline($D$77:$D$81,I$77:I$81,$D126)</f>
        <v>4.3773402554345302E-2</v>
      </c>
      <c r="J126" s="32">
        <f>_xll.SRS1Splines.Functions25.OneWay_Spline($D$77:$D$81,J$77:J$81,$D126)</f>
        <v>0.68840663084755105</v>
      </c>
      <c r="K126" s="32">
        <f>_xll.SRS1Splines.Functions25.OneWay_Spline($D$77:$D$81,K$77:K$81,$D126)</f>
        <v>0.23309919850423599</v>
      </c>
      <c r="L126" s="32">
        <f>_xll.SRS1Splines.Functions25.OneWay_Spline($D$77:$D$81,L$77:L$81,$D126)</f>
        <v>1.56486388446847E-2</v>
      </c>
      <c r="M126" s="32">
        <f>_xll.SRS1Splines.Functions25.OneWay_Spline($D$77:$D$81,M$77:M$81,$D126)</f>
        <v>2.5841928252503799E-2</v>
      </c>
      <c r="N126" s="32">
        <f>_xll.SRS1Splines.Functions25.OneWay_Spline(($D$83:$D$86),N$83:N$86,$D126)</f>
        <v>9.4815149809992005E-2</v>
      </c>
      <c r="P126" s="32">
        <f t="shared" si="25"/>
        <v>4</v>
      </c>
      <c r="Q126" s="32">
        <f>_xll.SRS1Splines.Functions25.OneWay_Spline($D$77:$D$81,Q$77:Q$81,P126)</f>
        <v>2.4170337912798202E-3</v>
      </c>
      <c r="R126" s="32">
        <f>_xll.SRS1Splines.Functions25.OneWay_Spline($D$77:$D$81,R$77:R$81,$D126)</f>
        <v>4.2332600231050302E-2</v>
      </c>
      <c r="S126" s="32">
        <f>_xll.SRS1Splines.Functions25.OneWay_Spline($D$77:$D$81,S$77:S$81,$D126)</f>
        <v>2.0048091981738399E-2</v>
      </c>
      <c r="T126" s="32">
        <f>_xll.SRS1Splines.Functions25.OneWay_Spline($D$77:$D$81,T$77:T$81,$D126)</f>
        <v>1.6675821734963601E-2</v>
      </c>
      <c r="U126" s="32">
        <f>_xll.SRS1Splines.Functions25.OneWay_Spline($D$77:$D$81,U$77:U$81,$D126)</f>
        <v>3.9830296769832997E-2</v>
      </c>
      <c r="V126" s="32">
        <f>_xll.SRS1Splines.Functions25.OneWay_Spline($D$77:$D$81,V$77:V$81,$D126)</f>
        <v>0.51053898022125599</v>
      </c>
      <c r="W126" s="32">
        <f>_xll.SRS1Splines.Functions25.OneWay_Spline($D$77:$D$81,W$77:W$81,$D126)</f>
        <v>0.203857424282887</v>
      </c>
      <c r="X126" s="32">
        <f>_xll.SRS1Splines.Functions25.OneWay_Spline($D$77:$D$81,X$77:X$81,$D126)</f>
        <v>1.20017163892258E-2</v>
      </c>
      <c r="Y126" s="32">
        <f>_xll.SRS1Splines.Functions25.OneWay_Spline($D$77:$D$81,Y$77:Y$81,$D126)</f>
        <v>2.1137818166036E-2</v>
      </c>
      <c r="Z126" s="32">
        <f>_xll.SRS1Splines.Functions25.OneWay_Spline($D$83:$D$86,Z$83:Z$86,$D126)</f>
        <v>4.8659937427302999E-2</v>
      </c>
      <c r="AB126" s="32">
        <f t="shared" si="26"/>
        <v>4</v>
      </c>
      <c r="AC126" s="32">
        <f>_xll.SRS1Splines.Functions25.OneWay_Spline($D$77:$D$81,AC$77:AC$81,AB126)</f>
        <v>3.17134318884654E-3</v>
      </c>
      <c r="AD126" s="32">
        <f>_xll.SRS1Splines.Functions25.OneWay_Spline($D$77:$D$81,AD$77:AD$81,$D126)</f>
        <v>7.9849719465245897E-2</v>
      </c>
      <c r="AE126" s="32">
        <f>_xll.SRS1Splines.Functions25.OneWay_Spline($D$77:$D$81,AE$77:AE$81,$D126)</f>
        <v>2.6165511258747699E-2</v>
      </c>
      <c r="AF126" s="32">
        <f>_xll.SRS1Splines.Functions25.OneWay_Spline($D$77:$D$81,AF$77:AF$81,$D126)</f>
        <v>3.9623404074648101E-2</v>
      </c>
      <c r="AG126" s="32">
        <f>_xll.SRS1Splines.Functions25.OneWay_Spline($D$77:$D$81,AG$77:AG$81,$D126)</f>
        <v>4.6284599004045898E-2</v>
      </c>
      <c r="AH126" s="32">
        <f>_xll.SRS1Splines.Functions25.OneWay_Spline($D$77:$D$81,AH$77:AH$81,$D126)</f>
        <v>0.866274281473845</v>
      </c>
      <c r="AI126" s="32">
        <f>_xll.SRS1Splines.Functions25.OneWay_Spline($D$77:$D$81,AI$77:AI$81,$D126)</f>
        <v>0.26234097272558399</v>
      </c>
      <c r="AJ126" s="32">
        <f>_xll.SRS1Splines.Functions25.OneWay_Spline($D$77:$D$81,AJ$77:AJ$81,$D126)</f>
        <v>2.14157908409165E-2</v>
      </c>
      <c r="AK126" s="32">
        <f>_xll.SRS1Splines.Functions25.OneWay_Spline($D$77:$D$81,AK$77:AK$81,$D126)</f>
        <v>2.93248535951613E-2</v>
      </c>
      <c r="AL126" s="32">
        <f>_xll.SRS1Splines.Functions25.OneWay_Spline($D$83:$D$86,AL$83:AL$86,$D126)</f>
        <v>0.142232645200325</v>
      </c>
      <c r="AO126" s="32">
        <v>4</v>
      </c>
      <c r="AP126" s="32">
        <v>1682.9867650184135</v>
      </c>
      <c r="AT126" s="32">
        <f t="shared" si="17"/>
        <v>1.1687408090405649</v>
      </c>
    </row>
    <row r="127" spans="2:46">
      <c r="B127" s="32">
        <v>1.282321483512574</v>
      </c>
      <c r="C127" s="96">
        <f t="shared" si="16"/>
        <v>0.69496711612280238</v>
      </c>
      <c r="D127" s="32">
        <f t="shared" si="24"/>
        <v>4.25</v>
      </c>
      <c r="E127" s="32">
        <f>_xll.SRS1Splines.Functions25.OneWay_Spline($D$77:$D$81,$E$77:$E$81,D127)</f>
        <v>2.3764714728627201E-3</v>
      </c>
      <c r="F127" s="32">
        <f>_xll.SRS1Splines.Functions25.OneWay_Spline($D$77:$D$81,F$77:F$81,$D127)</f>
        <v>5.1504198103435601E-2</v>
      </c>
      <c r="G127" s="32">
        <f>_xll.SRS1Splines.Functions25.OneWay_Spline($D$77:$D$81,G$77:G$81,$D127)</f>
        <v>2.0010616179946601E-2</v>
      </c>
      <c r="H127" s="32">
        <f>_xll.SRS1Splines.Functions25.OneWay_Spline($D$77:$D$81,H$77:H$81,$D127)</f>
        <v>2.0186276317941398E-2</v>
      </c>
      <c r="I127" s="32">
        <f>_xll.SRS1Splines.Functions25.OneWay_Spline($D$77:$D$81,I$77:I$81,$D127)</f>
        <v>4.2256353386651797E-2</v>
      </c>
      <c r="J127" s="32">
        <f>_xll.SRS1Splines.Functions25.OneWay_Spline($D$77:$D$81,J$77:J$81,$D127)</f>
        <v>0.69145895054483797</v>
      </c>
      <c r="K127" s="32">
        <f>_xll.SRS1Splines.Functions25.OneWay_Spline($D$77:$D$81,K$77:K$81,$D127)</f>
        <v>0.22687950180397301</v>
      </c>
      <c r="L127" s="32">
        <f>_xll.SRS1Splines.Functions25.OneWay_Spline($D$77:$D$81,L$77:L$81,$D127)</f>
        <v>1.50953961228319E-2</v>
      </c>
      <c r="M127" s="32">
        <f>_xll.SRS1Splines.Functions25.OneWay_Spline($D$77:$D$81,M$77:M$81,$D127)</f>
        <v>2.5300175063927E-2</v>
      </c>
      <c r="N127" s="32">
        <f>_xll.SRS1Splines.Functions25.OneWay_Spline(($D$83:$D$86),N$83:N$86,$D127)</f>
        <v>9.2339242849688002E-2</v>
      </c>
      <c r="P127" s="32">
        <f t="shared" si="25"/>
        <v>4.25</v>
      </c>
      <c r="Q127" s="32">
        <f>_xll.SRS1Splines.Functions25.OneWay_Spline($D$77:$D$81,Q$77:Q$81,P127)</f>
        <v>2.04802496398198E-3</v>
      </c>
      <c r="R127" s="32">
        <f>_xll.SRS1Splines.Functions25.OneWay_Spline($D$77:$D$81,R$77:R$81,$D127)</f>
        <v>3.4683008162791601E-2</v>
      </c>
      <c r="S127" s="32">
        <f>_xll.SRS1Splines.Functions25.OneWay_Spline($D$77:$D$81,S$77:S$81,$D127)</f>
        <v>1.8250407872962299E-2</v>
      </c>
      <c r="T127" s="32">
        <f>_xll.SRS1Splines.Functions25.OneWay_Spline($D$77:$D$81,T$77:T$81,$D127)</f>
        <v>1.5175562744475899E-2</v>
      </c>
      <c r="U127" s="32">
        <f>_xll.SRS1Splines.Functions25.OneWay_Spline($D$77:$D$81,U$77:U$81,$D127)</f>
        <v>3.9002119460909701E-2</v>
      </c>
      <c r="V127" s="32">
        <f>_xll.SRS1Splines.Functions25.OneWay_Spline($D$77:$D$81,V$77:V$81,$D127)</f>
        <v>0.51413972685639897</v>
      </c>
      <c r="W127" s="32">
        <f>_xll.SRS1Splines.Functions25.OneWay_Spline($D$77:$D$81,W$77:W$81,$D127)</f>
        <v>0.19972306340736701</v>
      </c>
      <c r="X127" s="32">
        <f>_xll.SRS1Splines.Functions25.OneWay_Spline($D$77:$D$81,X$77:X$81,$D127)</f>
        <v>1.16942690991033E-2</v>
      </c>
      <c r="Y127" s="32">
        <f>_xll.SRS1Splines.Functions25.OneWay_Spline($D$77:$D$81,Y$77:Y$81,$D127)</f>
        <v>2.0871912304862201E-2</v>
      </c>
      <c r="Z127" s="32">
        <f>_xll.SRS1Splines.Functions25.OneWay_Spline($D$83:$D$86,Z$83:Z$86,$D127)</f>
        <v>4.8991377644176499E-2</v>
      </c>
      <c r="AB127" s="32">
        <f t="shared" si="26"/>
        <v>4.25</v>
      </c>
      <c r="AC127" s="32">
        <f>_xll.SRS1Splines.Functions25.OneWay_Spline($D$77:$D$81,AC$77:AC$81,AB127)</f>
        <v>2.7049179817434598E-3</v>
      </c>
      <c r="AD127" s="32">
        <f>_xll.SRS1Splines.Functions25.OneWay_Spline($D$77:$D$81,AD$77:AD$81,$D127)</f>
        <v>6.8325388044079505E-2</v>
      </c>
      <c r="AE127" s="32">
        <f>_xll.SRS1Splines.Functions25.OneWay_Spline($D$77:$D$81,AE$77:AE$81,$D127)</f>
        <v>2.5121423504877401E-2</v>
      </c>
      <c r="AF127" s="32">
        <f>_xll.SRS1Splines.Functions25.OneWay_Spline($D$77:$D$81,AF$77:AF$81,$D127)</f>
        <v>3.4474066236332299E-2</v>
      </c>
      <c r="AG127" s="32">
        <f>_xll.SRS1Splines.Functions25.OneWay_Spline($D$77:$D$81,AG$77:AG$81,$D127)</f>
        <v>4.4040145695135202E-2</v>
      </c>
      <c r="AH127" s="32">
        <f>_xll.SRS1Splines.Functions25.OneWay_Spline($D$77:$D$81,AH$77:AH$81,$D127)</f>
        <v>0.86877817423327697</v>
      </c>
      <c r="AI127" s="32">
        <f>_xll.SRS1Splines.Functions25.OneWay_Spline($D$77:$D$81,AI$77:AI$81,$D127)</f>
        <v>0.25403594020057801</v>
      </c>
      <c r="AJ127" s="32">
        <f>_xll.SRS1Splines.Functions25.OneWay_Spline($D$77:$D$81,AJ$77:AJ$81,$D127)</f>
        <v>2.02679825038862E-2</v>
      </c>
      <c r="AK127" s="32">
        <f>_xll.SRS1Splines.Functions25.OneWay_Spline($D$77:$D$81,AK$77:AK$81,$D127)</f>
        <v>2.8654851211002499E-2</v>
      </c>
      <c r="AL127" s="32">
        <f>_xll.SRS1Splines.Functions25.OneWay_Spline($D$83:$D$86,AL$83:AL$86,$D127)</f>
        <v>0.13661084953981201</v>
      </c>
      <c r="AO127" s="32">
        <v>4.25</v>
      </c>
      <c r="AP127" s="32">
        <v>1777.984715411648</v>
      </c>
      <c r="AT127" s="32">
        <f t="shared" si="17"/>
        <v>1.2347116079247555</v>
      </c>
    </row>
    <row r="128" spans="2:46">
      <c r="B128" s="32">
        <v>1.3029187530587616</v>
      </c>
      <c r="C128" s="96">
        <f t="shared" si="16"/>
        <v>0.70613001497505234</v>
      </c>
      <c r="D128" s="32">
        <f t="shared" si="24"/>
        <v>4.5</v>
      </c>
      <c r="E128" s="32">
        <f>_xll.SRS1Splines.Functions25.OneWay_Spline($D$77:$D$81,$E$77:$E$81,D128)</f>
        <v>2.0072832968250401E-3</v>
      </c>
      <c r="F128" s="32">
        <f>_xll.SRS1Splines.Functions25.OneWay_Spline($D$77:$D$81,F$77:F$81,$D128)</f>
        <v>4.25009910195547E-2</v>
      </c>
      <c r="G128" s="32">
        <f>_xll.SRS1Splines.Functions25.OneWay_Spline($D$77:$D$81,G$77:G$81,$D128)</f>
        <v>1.9036035387498901E-2</v>
      </c>
      <c r="H128" s="32">
        <f>_xll.SRS1Splines.Functions25.OneWay_Spline($D$77:$D$81,H$77:H$81,$D128)</f>
        <v>1.8131517012660799E-2</v>
      </c>
      <c r="I128" s="32">
        <f>_xll.SRS1Splines.Functions25.OneWay_Spline($D$77:$D$81,I$77:I$81,$D128)</f>
        <v>4.0850285251399998E-2</v>
      </c>
      <c r="J128" s="32">
        <f>_xll.SRS1Splines.Functions25.OneWay_Spline($D$77:$D$81,J$77:J$81,$D128)</f>
        <v>0.69410429428248699</v>
      </c>
      <c r="K128" s="32">
        <f>_xll.SRS1Splines.Functions25.OneWay_Spline($D$77:$D$81,K$77:K$81,$D128)</f>
        <v>0.22105821983895799</v>
      </c>
      <c r="L128" s="32">
        <f>_xll.SRS1Splines.Functions25.OneWay_Spline($D$77:$D$81,L$77:L$81,$D128)</f>
        <v>1.45854541931864E-2</v>
      </c>
      <c r="M128" s="32">
        <f>_xll.SRS1Splines.Functions25.OneWay_Spline($D$77:$D$81,M$77:M$81,$D128)</f>
        <v>2.4770981267645199E-2</v>
      </c>
      <c r="N128" s="32">
        <f>_xll.SRS1Splines.Functions25.OneWay_Spline(($D$83:$D$86),N$83:N$86,$D128)</f>
        <v>8.9935141038650898E-2</v>
      </c>
      <c r="P128" s="32">
        <f t="shared" si="25"/>
        <v>4.5</v>
      </c>
      <c r="Q128" s="32">
        <f>_xll.SRS1Splines.Functions25.OneWay_Spline($D$77:$D$81,Q$77:Q$81,P128)</f>
        <v>1.72150553894356E-3</v>
      </c>
      <c r="R128" s="32">
        <f>_xll.SRS1Splines.Functions25.OneWay_Spline($D$77:$D$81,R$77:R$81,$D128)</f>
        <v>2.7487074165751701E-2</v>
      </c>
      <c r="S128" s="32">
        <f>_xll.SRS1Splines.Functions25.OneWay_Spline($D$77:$D$81,S$77:S$81,$D128)</f>
        <v>1.6595668846417999E-2</v>
      </c>
      <c r="T128" s="32">
        <f>_xll.SRS1Splines.Functions25.OneWay_Spline($D$77:$D$81,T$77:T$81,$D128)</f>
        <v>1.3875338286053199E-2</v>
      </c>
      <c r="U128" s="32">
        <f>_xll.SRS1Splines.Functions25.OneWay_Spline($D$77:$D$81,U$77:U$81,$D128)</f>
        <v>3.8205635217317201E-2</v>
      </c>
      <c r="V128" s="32">
        <f>_xll.SRS1Splines.Functions25.OneWay_Spline($D$77:$D$81,V$77:V$81,$D128)</f>
        <v>0.51726037394018898</v>
      </c>
      <c r="W128" s="32">
        <f>_xll.SRS1Splines.Functions25.OneWay_Spline($D$77:$D$81,W$77:W$81,$D128)</f>
        <v>0.19585353703632799</v>
      </c>
      <c r="X128" s="32">
        <f>_xll.SRS1Splines.Functions25.OneWay_Spline($D$77:$D$81,X$77:X$81,$D128)</f>
        <v>1.1427814780997201E-2</v>
      </c>
      <c r="Y128" s="32">
        <f>_xll.SRS1Splines.Functions25.OneWay_Spline($D$77:$D$81,Y$77:Y$81,$D128)</f>
        <v>2.0631959560409099E-2</v>
      </c>
      <c r="Z128" s="32">
        <f>_xll.SRS1Splines.Functions25.OneWay_Spline($D$83:$D$86,Z$83:Z$86,$D128)</f>
        <v>4.9278625832133501E-2</v>
      </c>
      <c r="AB128" s="32">
        <f t="shared" si="26"/>
        <v>4.5</v>
      </c>
      <c r="AC128" s="32">
        <f>_xll.SRS1Splines.Functions25.OneWay_Spline($D$77:$D$81,AC$77:AC$81,AB128)</f>
        <v>2.29306105470652E-3</v>
      </c>
      <c r="AD128" s="32">
        <f>_xll.SRS1Splines.Functions25.OneWay_Spline($D$77:$D$81,AD$77:AD$81,$D128)</f>
        <v>5.7514907873357599E-2</v>
      </c>
      <c r="AE128" s="32">
        <f>_xll.SRS1Splines.Functions25.OneWay_Spline($D$77:$D$81,AE$77:AE$81,$D128)</f>
        <v>2.4164919244218801E-2</v>
      </c>
      <c r="AF128" s="32">
        <f>_xll.SRS1Splines.Functions25.OneWay_Spline($D$77:$D$81,AF$77:AF$81,$D128)</f>
        <v>2.9727800100088402E-2</v>
      </c>
      <c r="AG128" s="32">
        <f>_xll.SRS1Splines.Functions25.OneWay_Spline($D$77:$D$81,AG$77:AG$81,$D128)</f>
        <v>4.2033194506195901E-2</v>
      </c>
      <c r="AH128" s="32">
        <f>_xll.SRS1Splines.Functions25.OneWay_Spline($D$77:$D$81,AH$77:AH$81,$D128)</f>
        <v>0.870948214624784</v>
      </c>
      <c r="AI128" s="32">
        <f>_xll.SRS1Splines.Functions25.OneWay_Spline($D$77:$D$81,AI$77:AI$81,$D128)</f>
        <v>0.24626290264158801</v>
      </c>
      <c r="AJ128" s="32">
        <f>_xll.SRS1Splines.Functions25.OneWay_Spline($D$77:$D$81,AJ$77:AJ$81,$D128)</f>
        <v>1.9158279263031298E-2</v>
      </c>
      <c r="AK128" s="32">
        <f>_xll.SRS1Splines.Functions25.OneWay_Spline($D$77:$D$81,AK$77:AK$81,$D128)</f>
        <v>2.7996533572811899E-2</v>
      </c>
      <c r="AL128" s="32">
        <f>_xll.SRS1Splines.Functions25.OneWay_Spline($D$83:$D$86,AL$83:AL$86,$D128)</f>
        <v>0.131201969071957</v>
      </c>
      <c r="AO128" s="32">
        <v>4.5</v>
      </c>
      <c r="AP128" s="32">
        <v>1871.7070635173775</v>
      </c>
      <c r="AT128" s="32">
        <f t="shared" si="17"/>
        <v>1.2997965718870677</v>
      </c>
    </row>
    <row r="129" spans="2:46">
      <c r="B129" s="32">
        <v>1.3239540530055824</v>
      </c>
      <c r="C129" s="96">
        <f t="shared" si="16"/>
        <v>0.71753030883956426</v>
      </c>
      <c r="D129" s="32">
        <f t="shared" si="24"/>
        <v>4.75</v>
      </c>
      <c r="E129" s="32">
        <f>_xll.SRS1Splines.Functions25.OneWay_Spline($D$77:$D$81,$E$77:$E$81,D129)</f>
        <v>1.68535426017504E-3</v>
      </c>
      <c r="F129" s="32">
        <f>_xll.SRS1Splines.Functions25.OneWay_Spline($D$77:$D$81,F$77:F$81,$D129)</f>
        <v>3.4281742885103599E-2</v>
      </c>
      <c r="G129" s="32">
        <f>_xll.SRS1Splines.Functions25.OneWay_Spline($D$77:$D$81,G$77:G$81,$D129)</f>
        <v>1.8180552295889999E-2</v>
      </c>
      <c r="H129" s="32">
        <f>_xll.SRS1Splines.Functions25.OneWay_Spline($D$77:$D$81,H$77:H$81,$D129)</f>
        <v>1.63928745235771E-2</v>
      </c>
      <c r="I129" s="32">
        <f>_xll.SRS1Splines.Functions25.OneWay_Spline($D$77:$D$81,I$77:I$81,$D129)</f>
        <v>3.9539024335415202E-2</v>
      </c>
      <c r="J129" s="32">
        <f>_xll.SRS1Splines.Functions25.OneWay_Spline($D$77:$D$81,J$77:J$81,$D129)</f>
        <v>0.696342662060497</v>
      </c>
      <c r="K129" s="32">
        <f>_xll.SRS1Splines.Functions25.OneWay_Spline($D$77:$D$81,K$77:K$81,$D129)</f>
        <v>0.215768157520941</v>
      </c>
      <c r="L129" s="32">
        <f>_xll.SRS1Splines.Functions25.OneWay_Spline($D$77:$D$81,L$77:L$81,$D129)</f>
        <v>1.4120584823682499E-2</v>
      </c>
      <c r="M129" s="32">
        <f>_xll.SRS1Splines.Functions25.OneWay_Spline($D$77:$D$81,M$77:M$81,$D129)</f>
        <v>2.4262632384515301E-2</v>
      </c>
      <c r="N129" s="32">
        <f>_xll.SRS1Splines.Functions25.OneWay_Spline(($D$83:$D$86),N$83:N$86,$D129)</f>
        <v>8.7629963139527298E-2</v>
      </c>
      <c r="P129" s="32">
        <f t="shared" si="25"/>
        <v>4.75</v>
      </c>
      <c r="Q129" s="32">
        <f>_xll.SRS1Splines.Functions25.OneWay_Spline($D$77:$D$81,Q$77:Q$81,P129)</f>
        <v>1.43628642221925E-3</v>
      </c>
      <c r="R129" s="32">
        <f>_xll.SRS1Splines.Functions25.OneWay_Spline($D$77:$D$81,R$77:R$81,$D129)</f>
        <v>2.09027466742212E-2</v>
      </c>
      <c r="S129" s="32">
        <f>_xll.SRS1Splines.Functions25.OneWay_Spline($D$77:$D$81,S$77:S$81,$D129)</f>
        <v>1.5113693915476799E-2</v>
      </c>
      <c r="T129" s="32">
        <f>_xll.SRS1Splines.Functions25.OneWay_Spline($D$77:$D$81,T$77:T$81,$D129)</f>
        <v>1.27751483596956E-2</v>
      </c>
      <c r="U129" s="32">
        <f>_xll.SRS1Splines.Functions25.OneWay_Spline($D$77:$D$81,U$77:U$81,$D129)</f>
        <v>3.7426895708686903E-2</v>
      </c>
      <c r="V129" s="32">
        <f>_xll.SRS1Splines.Functions25.OneWay_Spline($D$77:$D$81,V$77:V$81,$D129)</f>
        <v>0.51990092147262701</v>
      </c>
      <c r="W129" s="32">
        <f>_xll.SRS1Splines.Functions25.OneWay_Spline($D$77:$D$81,W$77:W$81,$D129)</f>
        <v>0.19233712333793199</v>
      </c>
      <c r="X129" s="32">
        <f>_xll.SRS1Splines.Functions25.OneWay_Spline($D$77:$D$81,X$77:X$81,$D129)</f>
        <v>1.12023534349074E-2</v>
      </c>
      <c r="Y129" s="32">
        <f>_xll.SRS1Splines.Functions25.OneWay_Spline($D$77:$D$81,Y$77:Y$81,$D129)</f>
        <v>2.0419316237310699E-2</v>
      </c>
      <c r="Z129" s="32">
        <f>_xll.SRS1Splines.Functions25.OneWay_Spline($D$83:$D$86,Z$83:Z$86,$D129)</f>
        <v>4.9521681991174099E-2</v>
      </c>
      <c r="AB129" s="32">
        <f t="shared" si="26"/>
        <v>4.75</v>
      </c>
      <c r="AC129" s="32">
        <f>_xll.SRS1Splines.Functions25.OneWay_Spline($D$77:$D$81,AC$77:AC$81,AB129)</f>
        <v>1.9344220981308399E-3</v>
      </c>
      <c r="AD129" s="32">
        <f>_xll.SRS1Splines.Functions25.OneWay_Spline($D$77:$D$81,AD$77:AD$81,$D129)</f>
        <v>4.76607390959859E-2</v>
      </c>
      <c r="AE129" s="32">
        <f>_xll.SRS1Splines.Functions25.OneWay_Spline($D$77:$D$81,AE$77:AE$81,$D129)</f>
        <v>2.3286851747131299E-2</v>
      </c>
      <c r="AF129" s="32">
        <f>_xll.SRS1Splines.Functions25.OneWay_Spline($D$77:$D$81,AF$77:AF$81,$D129)</f>
        <v>2.5471987860687901E-2</v>
      </c>
      <c r="AG129" s="32">
        <f>_xll.SRS1Splines.Functions25.OneWay_Spline($D$77:$D$81,AG$77:AG$81,$D129)</f>
        <v>4.02528040023667E-2</v>
      </c>
      <c r="AH129" s="32">
        <f>_xll.SRS1Splines.Functions25.OneWay_Spline($D$77:$D$81,AH$77:AH$81,$D129)</f>
        <v>0.87278440264836699</v>
      </c>
      <c r="AI129" s="32">
        <f>_xll.SRS1Splines.Functions25.OneWay_Spline($D$77:$D$81,AI$77:AI$81,$D129)</f>
        <v>0.23919919170394999</v>
      </c>
      <c r="AJ129" s="32">
        <f>_xll.SRS1Splines.Functions25.OneWay_Spline($D$77:$D$81,AJ$77:AJ$81,$D129)</f>
        <v>1.8105939482453599E-2</v>
      </c>
      <c r="AK129" s="32">
        <f>_xll.SRS1Splines.Functions25.OneWay_Spline($D$77:$D$81,AK$77:AK$81,$D129)</f>
        <v>2.73595773016421E-2</v>
      </c>
      <c r="AL129" s="32">
        <f>_xll.SRS1Splines.Functions25.OneWay_Spline($D$83:$D$86,AL$83:AL$86,$D129)</f>
        <v>0.126073507196173</v>
      </c>
      <c r="AO129" s="32">
        <v>4.75</v>
      </c>
      <c r="AP129" s="32">
        <v>1964.0661627776781</v>
      </c>
      <c r="AT129" s="32">
        <f t="shared" si="17"/>
        <v>1.3639348352622764</v>
      </c>
    </row>
    <row r="130" spans="2:46">
      <c r="B130" s="32">
        <v>1.3454138619498752</v>
      </c>
      <c r="C130" s="96">
        <f t="shared" si="16"/>
        <v>0.72916066965494186</v>
      </c>
      <c r="D130" s="32">
        <f t="shared" si="24"/>
        <v>5</v>
      </c>
      <c r="E130" s="32">
        <f>_xll.SRS1Splines.Functions25.OneWay_Spline($D$77:$D$81,$E$77:$E$81,D130)</f>
        <v>1.40941466113762E-3</v>
      </c>
      <c r="F130" s="32">
        <f>_xll.SRS1Splines.Functions25.OneWay_Spline($D$77:$D$81,F$77:F$81,$D130)</f>
        <v>2.70466579886805E-2</v>
      </c>
      <c r="G130" s="32">
        <f>_xll.SRS1Splines.Functions25.OneWay_Spline($D$77:$D$81,G$77:G$81,$D130)</f>
        <v>1.7440062214260098E-2</v>
      </c>
      <c r="H130" s="32">
        <f>_xll.SRS1Splines.Functions25.OneWay_Spline($D$77:$D$81,H$77:H$81,$D130)</f>
        <v>1.49703488506905E-2</v>
      </c>
      <c r="I130" s="32">
        <f>_xll.SRS1Splines.Functions25.OneWay_Spline($D$77:$D$81,I$77:I$81,$D130)</f>
        <v>3.8306396825523302E-2</v>
      </c>
      <c r="J130" s="32">
        <f>_xll.SRS1Splines.Functions25.OneWay_Spline($D$77:$D$81,J$77:J$81,$D130)</f>
        <v>0.69817405387886899</v>
      </c>
      <c r="K130" s="32">
        <f>_xll.SRS1Splines.Functions25.OneWay_Spline($D$77:$D$81,K$77:K$81,$D130)</f>
        <v>0.21114211976167099</v>
      </c>
      <c r="L130" s="32">
        <f>_xll.SRS1Splines.Functions25.OneWay_Spline($D$77:$D$81,L$77:L$81,$D130)</f>
        <v>1.37025597822545E-2</v>
      </c>
      <c r="M130" s="32">
        <f>_xll.SRS1Splines.Functions25.OneWay_Spline($D$77:$D$81,M$77:M$81,$D130)</f>
        <v>2.3783413935394099E-2</v>
      </c>
      <c r="N130" s="32">
        <f>_xll.SRS1Splines.Functions25.OneWay_Spline(($D$83:$D$86),N$83:N$86,$D130)</f>
        <v>8.5450827914963903E-2</v>
      </c>
      <c r="P130" s="32">
        <f t="shared" si="25"/>
        <v>5</v>
      </c>
      <c r="Q130" s="32">
        <f>_xll.SRS1Splines.Functions25.OneWay_Spline($D$77:$D$81,Q$77:Q$81,P130)</f>
        <v>1.19117851986371E-3</v>
      </c>
      <c r="R130" s="32">
        <f>_xll.SRS1Splines.Functions25.OneWay_Spline($D$77:$D$81,R$77:R$81,$D130)</f>
        <v>1.50879741224906E-2</v>
      </c>
      <c r="S130" s="32">
        <f>_xll.SRS1Splines.Functions25.OneWay_Spline($D$77:$D$81,S$77:S$81,$D130)</f>
        <v>1.38343020935101E-2</v>
      </c>
      <c r="T130" s="32">
        <f>_xll.SRS1Splines.Functions25.OneWay_Spline($D$77:$D$81,T$77:T$81,$D130)</f>
        <v>1.1874992965403E-2</v>
      </c>
      <c r="U130" s="32">
        <f>_xll.SRS1Splines.Functions25.OneWay_Spline($D$77:$D$81,U$77:U$81,$D130)</f>
        <v>3.6651952604649901E-2</v>
      </c>
      <c r="V130" s="32">
        <f>_xll.SRS1Splines.Functions25.OneWay_Spline($D$77:$D$81,V$77:V$81,$D130)</f>
        <v>0.52206136945371295</v>
      </c>
      <c r="W130" s="32">
        <f>_xll.SRS1Splines.Functions25.OneWay_Spline($D$77:$D$81,W$77:W$81,$D130)</f>
        <v>0.18926210048033901</v>
      </c>
      <c r="X130" s="32">
        <f>_xll.SRS1Splines.Functions25.OneWay_Spline($D$77:$D$81,X$77:X$81,$D130)</f>
        <v>1.10178850608339E-2</v>
      </c>
      <c r="Y130" s="32">
        <f>_xll.SRS1Splines.Functions25.OneWay_Spline($D$77:$D$81,Y$77:Y$81,$D130)</f>
        <v>2.0235338640200801E-2</v>
      </c>
      <c r="Z130" s="32">
        <f>_xll.SRS1Splines.Functions25.OneWay_Spline($D$83:$D$86,Z$83:Z$86,$D130)</f>
        <v>4.9720546121298198E-2</v>
      </c>
      <c r="AB130" s="32">
        <f t="shared" si="26"/>
        <v>5</v>
      </c>
      <c r="AC130" s="32">
        <f>_xll.SRS1Splines.Functions25.OneWay_Spline($D$77:$D$81,AC$77:AC$81,AB130)</f>
        <v>1.62765080241153E-3</v>
      </c>
      <c r="AD130" s="32">
        <f>_xll.SRS1Splines.Functions25.OneWay_Spline($D$77:$D$81,AD$77:AD$81,$D130)</f>
        <v>3.9005341854870298E-2</v>
      </c>
      <c r="AE130" s="32">
        <f>_xll.SRS1Splines.Functions25.OneWay_Spline($D$77:$D$81,AE$77:AE$81,$D130)</f>
        <v>2.2478074283974501E-2</v>
      </c>
      <c r="AF130" s="32">
        <f>_xll.SRS1Splines.Functions25.OneWay_Spline($D$77:$D$81,AF$77:AF$81,$D130)</f>
        <v>2.17940117129026E-2</v>
      </c>
      <c r="AG130" s="32">
        <f>_xll.SRS1Splines.Functions25.OneWay_Spline($D$77:$D$81,AG$77:AG$81,$D130)</f>
        <v>3.8688032748786398E-2</v>
      </c>
      <c r="AH130" s="32">
        <f>_xll.SRS1Splines.Functions25.OneWay_Spline($D$77:$D$81,AH$77:AH$81,$D130)</f>
        <v>0.87428673830402603</v>
      </c>
      <c r="AI130" s="32">
        <f>_xll.SRS1Splines.Functions25.OneWay_Spline($D$77:$D$81,AI$77:AI$81,$D130)</f>
        <v>0.23302213904300301</v>
      </c>
      <c r="AJ130" s="32">
        <f>_xll.SRS1Splines.Functions25.OneWay_Spline($D$77:$D$81,AJ$77:AJ$81,$D130)</f>
        <v>1.7130221526254302E-2</v>
      </c>
      <c r="AK130" s="32">
        <f>_xll.SRS1Splines.Functions25.OneWay_Spline($D$77:$D$81,AK$77:AK$81,$D130)</f>
        <v>2.6753659018545699E-2</v>
      </c>
      <c r="AL130" s="32">
        <f>_xll.SRS1Splines.Functions25.OneWay_Spline($D$83:$D$86,AL$83:AL$86,$D130)</f>
        <v>0.121292967311877</v>
      </c>
      <c r="AO130" s="32">
        <v>5</v>
      </c>
      <c r="AP130" s="32">
        <v>2054.9872538704981</v>
      </c>
      <c r="AT130" s="32">
        <f t="shared" si="17"/>
        <v>1.4270744818545125</v>
      </c>
    </row>
    <row r="131" spans="2:46">
      <c r="B131" s="32">
        <v>1.3672849259215076</v>
      </c>
      <c r="C131" s="96">
        <f t="shared" si="16"/>
        <v>0.74101391429782759</v>
      </c>
      <c r="D131" s="32">
        <f t="shared" si="24"/>
        <v>5.25</v>
      </c>
      <c r="E131" s="32">
        <f>_xll.SRS1Splines.Functions25.OneWay_Spline($D$77:$D$81,$E$77:$E$81,D131)</f>
        <v>1.17819479793766E-3</v>
      </c>
      <c r="F131" s="32">
        <f>_xll.SRS1Splines.Functions25.OneWay_Spline($D$77:$D$81,F$77:F$81,$D131)</f>
        <v>2.0995940618883501E-2</v>
      </c>
      <c r="G131" s="32">
        <f>_xll.SRS1Splines.Functions25.OneWay_Spline($D$77:$D$81,G$77:G$81,$D131)</f>
        <v>1.6810460451749099E-2</v>
      </c>
      <c r="H131" s="32">
        <f>_xll.SRS1Splines.Functions25.OneWay_Spline($D$77:$D$81,H$77:H$81,$D131)</f>
        <v>1.3863939994001E-2</v>
      </c>
      <c r="I131" s="32">
        <f>_xll.SRS1Splines.Functions25.OneWay_Spline($D$77:$D$81,I$77:I$81,$D131)</f>
        <v>3.7136228908549798E-2</v>
      </c>
      <c r="J131" s="32">
        <f>_xll.SRS1Splines.Functions25.OneWay_Spline($D$77:$D$81,J$77:J$81,$D131)</f>
        <v>0.69959846973760298</v>
      </c>
      <c r="K131" s="32">
        <f>_xll.SRS1Splines.Functions25.OneWay_Spline($D$77:$D$81,K$77:K$81,$D131)</f>
        <v>0.20731291147289699</v>
      </c>
      <c r="L131" s="32">
        <f>_xll.SRS1Splines.Functions25.OneWay_Spline($D$77:$D$81,L$77:L$81,$D131)</f>
        <v>1.3333150836836701E-2</v>
      </c>
      <c r="M131" s="32">
        <f>_xll.SRS1Splines.Functions25.OneWay_Spline($D$77:$D$81,M$77:M$81,$D131)</f>
        <v>2.33416114411386E-2</v>
      </c>
      <c r="N131" s="32">
        <f>_xll.SRS1Splines.Functions25.OneWay_Spline(($D$83:$D$86),N$83:N$86,$D131)</f>
        <v>8.3424854127607098E-2</v>
      </c>
      <c r="P131" s="32">
        <f t="shared" si="25"/>
        <v>5.25</v>
      </c>
      <c r="Q131" s="32">
        <f>_xll.SRS1Splines.Functions25.OneWay_Spline($D$77:$D$81,Q$77:Q$81,P131)</f>
        <v>9.8499273793161801E-4</v>
      </c>
      <c r="R131" s="32">
        <f>_xll.SRS1Splines.Functions25.OneWay_Spline($D$77:$D$81,R$77:R$81,$D131)</f>
        <v>1.02007049448503E-2</v>
      </c>
      <c r="S131" s="32">
        <f>_xll.SRS1Splines.Functions25.OneWay_Spline($D$77:$D$81,S$77:S$81,$D131)</f>
        <v>1.2787312393889499E-2</v>
      </c>
      <c r="T131" s="32">
        <f>_xll.SRS1Splines.Functions25.OneWay_Spline($D$77:$D$81,T$77:T$81,$D131)</f>
        <v>1.1174872103175399E-2</v>
      </c>
      <c r="U131" s="32">
        <f>_xll.SRS1Splines.Functions25.OneWay_Spline($D$77:$D$81,U$77:U$81,$D131)</f>
        <v>3.58668575748377E-2</v>
      </c>
      <c r="V131" s="32">
        <f>_xll.SRS1Splines.Functions25.OneWay_Spline($D$77:$D$81,V$77:V$81,$D131)</f>
        <v>0.52374171788344603</v>
      </c>
      <c r="W131" s="32">
        <f>_xll.SRS1Splines.Functions25.OneWay_Spline($D$77:$D$81,W$77:W$81,$D131)</f>
        <v>0.18671674663170901</v>
      </c>
      <c r="X131" s="32">
        <f>_xll.SRS1Splines.Functions25.OneWay_Spline($D$77:$D$81,X$77:X$81,$D131)</f>
        <v>1.08744096587768E-2</v>
      </c>
      <c r="Y131" s="32">
        <f>_xll.SRS1Splines.Functions25.OneWay_Spline($D$77:$D$81,Y$77:Y$81,$D131)</f>
        <v>2.0081383073713498E-2</v>
      </c>
      <c r="Z131" s="32">
        <f>_xll.SRS1Splines.Functions25.OneWay_Spline($D$83:$D$86,Z$83:Z$86,$D131)</f>
        <v>4.9875218222505797E-2</v>
      </c>
      <c r="AB131" s="32">
        <f t="shared" si="26"/>
        <v>5.25</v>
      </c>
      <c r="AC131" s="32">
        <f>_xll.SRS1Splines.Functions25.OneWay_Spline($D$77:$D$81,AC$77:AC$81,AB131)</f>
        <v>1.3713968579437E-3</v>
      </c>
      <c r="AD131" s="32">
        <f>_xll.SRS1Splines.Functions25.OneWay_Spline($D$77:$D$81,AD$77:AD$81,$D131)</f>
        <v>3.1791176292916598E-2</v>
      </c>
      <c r="AE131" s="32">
        <f>_xll.SRS1Splines.Functions25.OneWay_Spline($D$77:$D$81,AE$77:AE$81,$D131)</f>
        <v>2.1729440125107798E-2</v>
      </c>
      <c r="AF131" s="32">
        <f>_xll.SRS1Splines.Functions25.OneWay_Spline($D$77:$D$81,AF$77:AF$81,$D131)</f>
        <v>1.8781253851504101E-2</v>
      </c>
      <c r="AG131" s="32">
        <f>_xll.SRS1Splines.Functions25.OneWay_Spline($D$77:$D$81,AG$77:AG$81,$D131)</f>
        <v>3.7327939310593798E-2</v>
      </c>
      <c r="AH131" s="32">
        <f>_xll.SRS1Splines.Functions25.OneWay_Spline($D$77:$D$81,AH$77:AH$81,$D131)</f>
        <v>0.87545522159176103</v>
      </c>
      <c r="AI131" s="32">
        <f>_xll.SRS1Splines.Functions25.OneWay_Spline($D$77:$D$81,AI$77:AI$81,$D131)</f>
        <v>0.227909076314085</v>
      </c>
      <c r="AJ131" s="32">
        <f>_xll.SRS1Splines.Functions25.OneWay_Spline($D$77:$D$81,AJ$77:AJ$81,$D131)</f>
        <v>1.6250383758534999E-2</v>
      </c>
      <c r="AK131" s="32">
        <f>_xll.SRS1Splines.Functions25.OneWay_Spline($D$77:$D$81,AK$77:AK$81,$D131)</f>
        <v>2.6188455344575E-2</v>
      </c>
      <c r="AL131" s="32">
        <f>_xll.SRS1Splines.Functions25.OneWay_Spline($D$83:$D$86,AL$83:AL$86,$D131)</f>
        <v>0.116927852818482</v>
      </c>
      <c r="AO131" s="32">
        <v>5.25</v>
      </c>
      <c r="AP131" s="32">
        <v>2144.4074629694487</v>
      </c>
      <c r="AT131" s="32">
        <f t="shared" si="17"/>
        <v>1.4891718492843393</v>
      </c>
    </row>
    <row r="132" spans="2:46">
      <c r="B132" s="32">
        <v>1.3895542537442778</v>
      </c>
      <c r="C132" s="96">
        <f t="shared" si="16"/>
        <v>0.75308300206869627</v>
      </c>
      <c r="D132" s="32">
        <f t="shared" si="24"/>
        <v>5.5</v>
      </c>
      <c r="E132" s="32">
        <f>_xll.SRS1Splines.Functions25.OneWay_Spline($D$77:$D$81,$E$77:$E$81,D132)</f>
        <v>9.904249688000551E-4</v>
      </c>
      <c r="F132" s="32">
        <f>_xll.SRS1Splines.Functions25.OneWay_Spline($D$77:$D$81,F$77:F$81,$D132)</f>
        <v>1.63297950643106E-2</v>
      </c>
      <c r="G132" s="32">
        <f>_xll.SRS1Splines.Functions25.OneWay_Spline($D$77:$D$81,G$77:G$81,$D132)</f>
        <v>1.62876423174972E-2</v>
      </c>
      <c r="H132" s="32">
        <f>_xll.SRS1Splines.Functions25.OneWay_Spline($D$77:$D$81,H$77:H$81,$D132)</f>
        <v>1.30736479535084E-2</v>
      </c>
      <c r="I132" s="32">
        <f>_xll.SRS1Splines.Functions25.OneWay_Spline($D$77:$D$81,I$77:I$81,$D132)</f>
        <v>3.60123467713203E-2</v>
      </c>
      <c r="J132" s="32">
        <f>_xll.SRS1Splines.Functions25.OneWay_Spline($D$77:$D$81,J$77:J$81,$D132)</f>
        <v>0.70061590963669895</v>
      </c>
      <c r="K132" s="32">
        <f>_xll.SRS1Splines.Functions25.OneWay_Spline($D$77:$D$81,K$77:K$81,$D132)</f>
        <v>0.20441333756636901</v>
      </c>
      <c r="L132" s="32">
        <f>_xll.SRS1Splines.Functions25.OneWay_Spline($D$77:$D$81,L$77:L$81,$D132)</f>
        <v>1.30141297553634E-2</v>
      </c>
      <c r="M132" s="32">
        <f>_xll.SRS1Splines.Functions25.OneWay_Spline($D$77:$D$81,M$77:M$81,$D132)</f>
        <v>2.2945510422605599E-2</v>
      </c>
      <c r="N132" s="32">
        <f>_xll.SRS1Splines.Functions25.OneWay_Spline(($D$83:$D$86),N$83:N$86,$D132)</f>
        <v>8.1579160540103696E-2</v>
      </c>
      <c r="P132" s="32">
        <f t="shared" si="25"/>
        <v>5.5</v>
      </c>
      <c r="Q132" s="32">
        <f>_xll.SRS1Splines.Functions25.OneWay_Spline($D$77:$D$81,Q$77:Q$81,P132)</f>
        <v>8.1653998247765503E-4</v>
      </c>
      <c r="R132" s="32">
        <f>_xll.SRS1Splines.Functions25.OneWay_Spline($D$77:$D$81,R$77:R$81,$D132)</f>
        <v>6.3988875755907103E-3</v>
      </c>
      <c r="S132" s="32">
        <f>_xll.SRS1Splines.Functions25.OneWay_Spline($D$77:$D$81,S$77:S$81,$D132)</f>
        <v>1.20025438299864E-2</v>
      </c>
      <c r="T132" s="32">
        <f>_xll.SRS1Splines.Functions25.OneWay_Spline($D$77:$D$81,T$77:T$81,$D132)</f>
        <v>1.06747857730128E-2</v>
      </c>
      <c r="U132" s="32">
        <f>_xll.SRS1Splines.Functions25.OneWay_Spline($D$77:$D$81,U$77:U$81,$D132)</f>
        <v>3.5057662288881401E-2</v>
      </c>
      <c r="V132" s="32">
        <f>_xll.SRS1Splines.Functions25.OneWay_Spline($D$77:$D$81,V$77:V$81,$D132)</f>
        <v>0.52494196676182703</v>
      </c>
      <c r="W132" s="32">
        <f>_xll.SRS1Splines.Functions25.OneWay_Spline($D$77:$D$81,W$77:W$81,$D132)</f>
        <v>0.184789339960203</v>
      </c>
      <c r="X132" s="32">
        <f>_xll.SRS1Splines.Functions25.OneWay_Spline($D$77:$D$81,X$77:X$81,$D132)</f>
        <v>1.0771927228735901E-2</v>
      </c>
      <c r="Y132" s="32">
        <f>_xll.SRS1Splines.Functions25.OneWay_Spline($D$77:$D$81,Y$77:Y$81,$D132)</f>
        <v>1.9958805842482701E-2</v>
      </c>
      <c r="Z132" s="32">
        <f>_xll.SRS1Splines.Functions25.OneWay_Spline($D$83:$D$86,Z$83:Z$86,$D132)</f>
        <v>4.9985698294797001E-2</v>
      </c>
      <c r="AB132" s="32">
        <f t="shared" si="26"/>
        <v>5.5</v>
      </c>
      <c r="AC132" s="32">
        <f>_xll.SRS1Splines.Functions25.OneWay_Spline($D$77:$D$81,AC$77:AC$81,AB132)</f>
        <v>1.1643099551224599E-3</v>
      </c>
      <c r="AD132" s="32">
        <f>_xll.SRS1Splines.Functions25.OneWay_Spline($D$77:$D$81,AD$77:AD$81,$D132)</f>
        <v>2.62607025530304E-2</v>
      </c>
      <c r="AE132" s="32">
        <f>_xll.SRS1Splines.Functions25.OneWay_Spline($D$77:$D$81,AE$77:AE$81,$D132)</f>
        <v>2.1031802540890598E-2</v>
      </c>
      <c r="AF132" s="32">
        <f>_xll.SRS1Splines.Functions25.OneWay_Spline($D$77:$D$81,AF$77:AF$81,$D132)</f>
        <v>1.6521096471263999E-2</v>
      </c>
      <c r="AG132" s="32">
        <f>_xll.SRS1Splines.Functions25.OneWay_Spline($D$77:$D$81,AG$77:AG$81,$D132)</f>
        <v>3.6161582252927697E-2</v>
      </c>
      <c r="AH132" s="32">
        <f>_xll.SRS1Splines.Functions25.OneWay_Spline($D$77:$D$81,AH$77:AH$81,$D132)</f>
        <v>0.87628985251157099</v>
      </c>
      <c r="AI132" s="32">
        <f>_xll.SRS1Splines.Functions25.OneWay_Spline($D$77:$D$81,AI$77:AI$81,$D132)</f>
        <v>0.22403733517253399</v>
      </c>
      <c r="AJ132" s="32">
        <f>_xll.SRS1Splines.Functions25.OneWay_Spline($D$77:$D$81,AJ$77:AJ$81,$D132)</f>
        <v>1.54856845433972E-2</v>
      </c>
      <c r="AK132" s="32">
        <f>_xll.SRS1Splines.Functions25.OneWay_Spline($D$77:$D$81,AK$77:AK$81,$D132)</f>
        <v>2.5673642900782698E-2</v>
      </c>
      <c r="AL132" s="32">
        <f>_xll.SRS1Splines.Functions25.OneWay_Spline($D$83:$D$86,AL$83:AL$86,$D132)</f>
        <v>0.11304566711540399</v>
      </c>
      <c r="AO132" s="32">
        <v>5.5</v>
      </c>
      <c r="AP132" s="32">
        <v>2232.2748302686487</v>
      </c>
      <c r="AT132" s="32">
        <f t="shared" si="17"/>
        <v>1.5501908543532283</v>
      </c>
    </row>
    <row r="133" spans="2:46">
      <c r="B133" s="32">
        <v>1.4122091124275575</v>
      </c>
      <c r="C133" s="96">
        <f t="shared" si="16"/>
        <v>0.76536103219430962</v>
      </c>
      <c r="D133" s="32">
        <f t="shared" si="24"/>
        <v>5.75</v>
      </c>
      <c r="E133" s="32">
        <f>_xll.SRS1Splines.Functions25.OneWay_Spline($D$77:$D$81,$E$77:$E$81,D133)</f>
        <v>8.4483547194969802E-4</v>
      </c>
      <c r="F133" s="32">
        <f>_xll.SRS1Splines.Functions25.OneWay_Spline($D$77:$D$81,F$77:F$81,$D133)</f>
        <v>1.3248425613560001E-2</v>
      </c>
      <c r="G133" s="32">
        <f>_xll.SRS1Splines.Functions25.OneWay_Spline($D$77:$D$81,G$77:G$81,$D133)</f>
        <v>1.5867503120644302E-2</v>
      </c>
      <c r="H133" s="32">
        <f>_xll.SRS1Splines.Functions25.OneWay_Spline($D$77:$D$81,H$77:H$81,$D133)</f>
        <v>1.2599472729212901E-2</v>
      </c>
      <c r="I133" s="32">
        <f>_xll.SRS1Splines.Functions25.OneWay_Spline($D$77:$D$81,I$77:I$81,$D133)</f>
        <v>3.49185766006605E-2</v>
      </c>
      <c r="J133" s="32">
        <f>_xll.SRS1Splines.Functions25.OneWay_Spline($D$77:$D$81,J$77:J$81,$D133)</f>
        <v>0.70122637357615603</v>
      </c>
      <c r="K133" s="32">
        <f>_xll.SRS1Splines.Functions25.OneWay_Spline($D$77:$D$81,K$77:K$81,$D133)</f>
        <v>0.20257620295383499</v>
      </c>
      <c r="L133" s="32">
        <f>_xll.SRS1Splines.Functions25.OneWay_Spline($D$77:$D$81,L$77:L$81,$D133)</f>
        <v>1.2747268305768901E-2</v>
      </c>
      <c r="M133" s="32">
        <f>_xll.SRS1Splines.Functions25.OneWay_Spline($D$77:$D$81,M$77:M$81,$D133)</f>
        <v>2.2603396400651999E-2</v>
      </c>
      <c r="N133" s="32">
        <f>_xll.SRS1Splines.Functions25.OneWay_Spline(($D$83:$D$86),N$83:N$86,$D133)</f>
        <v>7.9940865915100204E-2</v>
      </c>
      <c r="P133" s="32">
        <f t="shared" si="25"/>
        <v>5.75</v>
      </c>
      <c r="Q133" s="32">
        <f>_xll.SRS1Splines.Functions25.OneWay_Spline($D$77:$D$81,Q$77:Q$81,P133)</f>
        <v>6.8463115955648597E-4</v>
      </c>
      <c r="R133" s="32">
        <f>_xll.SRS1Splines.Functions25.OneWay_Spline($D$77:$D$81,R$77:R$81,$D133)</f>
        <v>3.84047044900232E-3</v>
      </c>
      <c r="S133" s="32">
        <f>_xll.SRS1Splines.Functions25.OneWay_Spline($D$77:$D$81,S$77:S$81,$D133)</f>
        <v>1.1509815415172099E-2</v>
      </c>
      <c r="T133" s="32">
        <f>_xll.SRS1Splines.Functions25.OneWay_Spline($D$77:$D$81,T$77:T$81,$D133)</f>
        <v>1.03747339749153E-2</v>
      </c>
      <c r="U133" s="32">
        <f>_xll.SRS1Splines.Functions25.OneWay_Spline($D$77:$D$81,U$77:U$81,$D133)</f>
        <v>3.4210418416412397E-2</v>
      </c>
      <c r="V133" s="32">
        <f>_xll.SRS1Splines.Functions25.OneWay_Spline($D$77:$D$81,V$77:V$81,$D133)</f>
        <v>0.52566211608885505</v>
      </c>
      <c r="W133" s="32">
        <f>_xll.SRS1Splines.Functions25.OneWay_Spline($D$77:$D$81,W$77:W$81,$D133)</f>
        <v>0.18356815863398199</v>
      </c>
      <c r="X133" s="32">
        <f>_xll.SRS1Splines.Functions25.OneWay_Spline($D$77:$D$81,X$77:X$81,$D133)</f>
        <v>1.0710437770711401E-2</v>
      </c>
      <c r="Y133" s="32">
        <f>_xll.SRS1Splines.Functions25.OneWay_Spline($D$77:$D$81,Y$77:Y$81,$D133)</f>
        <v>1.9868963251142301E-2</v>
      </c>
      <c r="Z133" s="32">
        <f>_xll.SRS1Splines.Functions25.OneWay_Spline($D$83:$D$86,Z$83:Z$86,$D133)</f>
        <v>5.0051986338171699E-2</v>
      </c>
      <c r="AB133" s="32">
        <f t="shared" si="26"/>
        <v>5.75</v>
      </c>
      <c r="AC133" s="32">
        <f>_xll.SRS1Splines.Functions25.OneWay_Spline($D$77:$D$81,AC$77:AC$81,AB133)</f>
        <v>1.0050397843429199E-3</v>
      </c>
      <c r="AD133" s="32">
        <f>_xll.SRS1Splines.Functions25.OneWay_Spline($D$77:$D$81,AD$77:AD$81,$D133)</f>
        <v>2.26563807781178E-2</v>
      </c>
      <c r="AE133" s="32">
        <f>_xll.SRS1Splines.Functions25.OneWay_Spline($D$77:$D$81,AE$77:AE$81,$D133)</f>
        <v>2.0376014801682399E-2</v>
      </c>
      <c r="AF133" s="32">
        <f>_xll.SRS1Splines.Functions25.OneWay_Spline($D$77:$D$81,AF$77:AF$81,$D133)</f>
        <v>1.5100921766954101E-2</v>
      </c>
      <c r="AG133" s="32">
        <f>_xll.SRS1Splines.Functions25.OneWay_Spline($D$77:$D$81,AG$77:AG$81,$D133)</f>
        <v>3.5178020140926899E-2</v>
      </c>
      <c r="AH133" s="32">
        <f>_xll.SRS1Splines.Functions25.OneWay_Spline($D$77:$D$81,AH$77:AH$81,$D133)</f>
        <v>0.876790631063457</v>
      </c>
      <c r="AI133" s="32">
        <f>_xll.SRS1Splines.Functions25.OneWay_Spline($D$77:$D$81,AI$77:AI$81,$D133)</f>
        <v>0.221584247273689</v>
      </c>
      <c r="AJ133" s="32">
        <f>_xll.SRS1Splines.Functions25.OneWay_Spline($D$77:$D$81,AJ$77:AJ$81,$D133)</f>
        <v>1.4855382244942299E-2</v>
      </c>
      <c r="AK133" s="32">
        <f>_xll.SRS1Splines.Functions25.OneWay_Spline($D$77:$D$81,AK$77:AK$81,$D133)</f>
        <v>2.5218898308221299E-2</v>
      </c>
      <c r="AL133" s="32">
        <f>_xll.SRS1Splines.Functions25.OneWay_Spline($D$83:$D$86,AL$83:AL$86,$D133)</f>
        <v>0.109713913602057</v>
      </c>
      <c r="AO133" s="32">
        <v>5.75</v>
      </c>
      <c r="AP133" s="32">
        <v>2318.5473755519656</v>
      </c>
      <c r="AT133" s="32">
        <f t="shared" si="17"/>
        <v>1.6101023441333095</v>
      </c>
    </row>
    <row r="134" spans="2:46">
      <c r="B134" s="32">
        <v>1.4352370233643386</v>
      </c>
      <c r="C134" s="96">
        <f t="shared" si="16"/>
        <v>0.77784124176720848</v>
      </c>
      <c r="D134" s="32">
        <f t="shared" si="24"/>
        <v>6</v>
      </c>
      <c r="E134" s="32">
        <f>_xll.SRS1Splines.Functions25.OneWay_Spline($D$77:$D$81,$E$77:$E$81,D134)</f>
        <v>7.4015660561149103E-4</v>
      </c>
      <c r="F134" s="32">
        <f>_xll.SRS1Splines.Functions25.OneWay_Spline($D$77:$D$81,F$77:F$81,$D134)</f>
        <v>1.195203655523E-2</v>
      </c>
      <c r="G134" s="32">
        <f>_xll.SRS1Splines.Functions25.OneWay_Spline($D$77:$D$81,G$77:G$81,$D134)</f>
        <v>1.55459381703304E-2</v>
      </c>
      <c r="H134" s="32">
        <f>_xll.SRS1Splines.Functions25.OneWay_Spline($D$77:$D$81,H$77:H$81,$D134)</f>
        <v>1.24414143211144E-2</v>
      </c>
      <c r="I134" s="32">
        <f>_xll.SRS1Splines.Functions25.OneWay_Spline($D$77:$D$81,I$77:I$81,$D134)</f>
        <v>3.3838744583396002E-2</v>
      </c>
      <c r="J134" s="32">
        <f>_xll.SRS1Splines.Functions25.OneWay_Spline($D$77:$D$81,J$77:J$81,$D134)</f>
        <v>0.70142986155597598</v>
      </c>
      <c r="K134" s="32">
        <f>_xll.SRS1Splines.Functions25.OneWay_Spline($D$77:$D$81,K$77:K$81,$D134)</f>
        <v>0.201934312547047</v>
      </c>
      <c r="L134" s="32">
        <f>_xll.SRS1Splines.Functions25.OneWay_Spline($D$77:$D$81,L$77:L$81,$D134)</f>
        <v>1.25343382559876E-2</v>
      </c>
      <c r="M134" s="32">
        <f>_xll.SRS1Splines.Functions25.OneWay_Spline($D$77:$D$81,M$77:M$81,$D134)</f>
        <v>2.23235548961347E-2</v>
      </c>
      <c r="N134" s="32">
        <f>_xll.SRS1Splines.Functions25.OneWay_Spline(($D$83:$D$86),N$83:N$86,$D134)</f>
        <v>7.85370890152432E-2</v>
      </c>
      <c r="P134" s="32">
        <f t="shared" si="25"/>
        <v>6</v>
      </c>
      <c r="Q134" s="32">
        <f>_xll.SRS1Splines.Functions25.OneWay_Spline($D$77:$D$81,Q$77:Q$81,P134)</f>
        <v>5.8807717522278897E-4</v>
      </c>
      <c r="R134" s="32">
        <f>_xll.SRS1Splines.Functions25.OneWay_Spline($D$77:$D$81,R$77:R$81,$D134)</f>
        <v>2.68340199937571E-3</v>
      </c>
      <c r="S134" s="32">
        <f>_xll.SRS1Splines.Functions25.OneWay_Spline($D$77:$D$81,S$77:S$81,$D134)</f>
        <v>1.13389461628181E-2</v>
      </c>
      <c r="T134" s="32">
        <f>_xll.SRS1Splines.Functions25.OneWay_Spline($D$77:$D$81,T$77:T$81,$D134)</f>
        <v>1.0274716708882799E-2</v>
      </c>
      <c r="U134" s="32">
        <f>_xll.SRS1Splines.Functions25.OneWay_Spline($D$77:$D$81,U$77:U$81,$D134)</f>
        <v>3.33111776270619E-2</v>
      </c>
      <c r="V134" s="32">
        <f>_xll.SRS1Splines.Functions25.OneWay_Spline($D$77:$D$81,V$77:V$81,$D134)</f>
        <v>0.52590216586453098</v>
      </c>
      <c r="W134" s="32">
        <f>_xll.SRS1Splines.Functions25.OneWay_Spline($D$77:$D$81,W$77:W$81,$D134)</f>
        <v>0.18314148082120499</v>
      </c>
      <c r="X134" s="32">
        <f>_xll.SRS1Splines.Functions25.OneWay_Spline($D$77:$D$81,X$77:X$81,$D134)</f>
        <v>1.0689941284703301E-2</v>
      </c>
      <c r="Y134" s="32">
        <f>_xll.SRS1Splines.Functions25.OneWay_Spline($D$77:$D$81,Y$77:Y$81,$D134)</f>
        <v>1.9813211604326302E-2</v>
      </c>
      <c r="Z134" s="32">
        <f>_xll.SRS1Splines.Functions25.OneWay_Spline($D$83:$D$86,Z$83:Z$86,$D134)</f>
        <v>5.0074082352629903E-2</v>
      </c>
      <c r="AB134" s="32">
        <f t="shared" si="26"/>
        <v>6</v>
      </c>
      <c r="AC134" s="32">
        <f>_xll.SRS1Splines.Functions25.OneWay_Spline($D$77:$D$81,AC$77:AC$81,AB134)</f>
        <v>8.9223603600019396E-4</v>
      </c>
      <c r="AD134" s="32">
        <f>_xll.SRS1Splines.Functions25.OneWay_Spline($D$77:$D$81,AD$77:AD$81,$D134)</f>
        <v>2.1220671111084301E-2</v>
      </c>
      <c r="AE134" s="32">
        <f>_xll.SRS1Splines.Functions25.OneWay_Spline($D$77:$D$81,AE$77:AE$81,$D134)</f>
        <v>1.9752930177842701E-2</v>
      </c>
      <c r="AF134" s="32">
        <f>_xll.SRS1Splines.Functions25.OneWay_Spline($D$77:$D$81,AF$77:AF$81,$D134)</f>
        <v>1.4608111933345999E-2</v>
      </c>
      <c r="AG134" s="32">
        <f>_xll.SRS1Splines.Functions25.OneWay_Spline($D$77:$D$81,AG$77:AG$81,$D134)</f>
        <v>3.436631153973E-2</v>
      </c>
      <c r="AH134" s="32">
        <f>_xll.SRS1Splines.Functions25.OneWay_Spline($D$77:$D$81,AH$77:AH$81,$D134)</f>
        <v>0.87695755724741997</v>
      </c>
      <c r="AI134" s="32">
        <f>_xll.SRS1Splines.Functions25.OneWay_Spline($D$77:$D$81,AI$77:AI$81,$D134)</f>
        <v>0.220727144272888</v>
      </c>
      <c r="AJ134" s="32">
        <f>_xll.SRS1Splines.Functions25.OneWay_Spline($D$77:$D$81,AJ$77:AJ$81,$D134)</f>
        <v>1.4378735227271899E-2</v>
      </c>
      <c r="AK134" s="32">
        <f>_xll.SRS1Splines.Functions25.OneWay_Spline($D$77:$D$81,AK$77:AK$81,$D134)</f>
        <v>2.4833898187943199E-2</v>
      </c>
      <c r="AL134" s="32">
        <f>_xll.SRS1Splines.Functions25.OneWay_Spline($D$83:$D$86,AL$83:AL$86,$D134)</f>
        <v>0.107000095677857</v>
      </c>
      <c r="AO134" s="32">
        <v>6</v>
      </c>
      <c r="AP134" s="32">
        <v>2403.192208339703</v>
      </c>
      <c r="AT134" s="32">
        <f t="shared" si="17"/>
        <v>1.6688834780136828</v>
      </c>
    </row>
    <row r="135" spans="2:46">
      <c r="B135" s="32">
        <v>1.45862575670004</v>
      </c>
      <c r="C135" s="96">
        <f t="shared" si="16"/>
        <v>0.79051700269383129</v>
      </c>
      <c r="D135" s="32">
        <f t="shared" si="24"/>
        <v>6.25</v>
      </c>
      <c r="E135" s="32">
        <f>_xll.SRS1Splines.Functions25.OneWay_Spline($D$77:$D$81,$E$77:$E$81,D135)</f>
        <v>6.5815503263578904E-4</v>
      </c>
      <c r="F135" s="32">
        <f>_xll.SRS1Splines.Functions25.OneWay_Spline($D$77:$D$81,F$77:F$81,$D135)</f>
        <v>1.1625408834077901E-2</v>
      </c>
      <c r="G135" s="32">
        <f>_xll.SRS1Splines.Functions25.OneWay_Spline($D$77:$D$81,G$77:G$81,$D135)</f>
        <v>1.5280843552291101E-2</v>
      </c>
      <c r="H135" s="32">
        <f>_xll.SRS1Splines.Functions25.OneWay_Spline($D$77:$D$81,H$77:H$81,$D135)</f>
        <v>1.2447767014521501E-2</v>
      </c>
      <c r="I135" s="32">
        <f>_xll.SRS1Splines.Functions25.OneWay_Spline($D$77:$D$81,I$77:I$81,$D135)</f>
        <v>3.2794185815884197E-2</v>
      </c>
      <c r="J135" s="32">
        <f>_xll.SRS1Splines.Functions25.OneWay_Spline($D$77:$D$81,J$77:J$81,$D135)</f>
        <v>0.70091637549636698</v>
      </c>
      <c r="K135" s="32">
        <f>_xll.SRS1Splines.Functions25.OneWay_Spline($D$77:$D$81,K$77:K$81,$D135)</f>
        <v>0.20196081090831799</v>
      </c>
      <c r="L135" s="32">
        <f>_xll.SRS1Splines.Functions25.OneWay_Spline($D$77:$D$81,L$77:L$81,$D135)</f>
        <v>1.2354757425441801E-2</v>
      </c>
      <c r="M135" s="32">
        <f>_xll.SRS1Splines.Functions25.OneWay_Spline($D$77:$D$81,M$77:M$81,$D135)</f>
        <v>2.20852721069115E-2</v>
      </c>
      <c r="N135" s="32">
        <f>_xll.SRS1Splines.Functions25.OneWay_Spline(($D$83:$D$86),N$83:N$86,$D135)</f>
        <v>7.7284966954668105E-2</v>
      </c>
      <c r="P135" s="32">
        <f t="shared" si="25"/>
        <v>6.25</v>
      </c>
      <c r="Q135" s="32">
        <f>_xll.SRS1Splines.Functions25.OneWay_Spline($D$77:$D$81,Q$77:Q$81,P135)</f>
        <v>5.1128152458714904E-4</v>
      </c>
      <c r="R135" s="32">
        <f>_xll.SRS1Splines.Functions25.OneWay_Spline($D$77:$D$81,R$77:R$81,$D135)</f>
        <v>2.29227438610944E-3</v>
      </c>
      <c r="S135" s="32">
        <f>_xll.SRS1Splines.Functions25.OneWay_Spline($D$77:$D$81,S$77:S$81,$D135)</f>
        <v>1.1340898970986101E-2</v>
      </c>
      <c r="T135" s="32">
        <f>_xll.SRS1Splines.Functions25.OneWay_Spline($D$77:$D$81,T$77:T$81,$D135)</f>
        <v>1.02771158791434E-2</v>
      </c>
      <c r="U135" s="32">
        <f>_xll.SRS1Splines.Functions25.OneWay_Spline($D$77:$D$81,U$77:U$81,$D135)</f>
        <v>3.2394810746751802E-2</v>
      </c>
      <c r="V135" s="32">
        <f>_xll.SRS1Splines.Functions25.OneWay_Spline($D$77:$D$81,V$77:V$81,$D135)</f>
        <v>0.52535398339863104</v>
      </c>
      <c r="W135" s="32">
        <f>_xll.SRS1Splines.Functions25.OneWay_Spline($D$77:$D$81,W$77:W$81,$D135)</f>
        <v>0.18315550959900201</v>
      </c>
      <c r="X135" s="32">
        <f>_xll.SRS1Splines.Functions25.OneWay_Spline($D$77:$D$81,X$77:X$81,$D135)</f>
        <v>1.0690649172248601E-2</v>
      </c>
      <c r="Y135" s="32">
        <f>_xll.SRS1Splines.Functions25.OneWay_Spline($D$77:$D$81,Y$77:Y$81,$D135)</f>
        <v>1.9776152971098599E-2</v>
      </c>
      <c r="Z135" s="32">
        <f>_xll.SRS1Splines.Functions25.OneWay_Spline($D$83:$D$86,Z$83:Z$86,$D135)</f>
        <v>5.0032647190796802E-2</v>
      </c>
      <c r="AB135" s="32">
        <f t="shared" si="26"/>
        <v>6.25</v>
      </c>
      <c r="AC135" s="32">
        <f>_xll.SRS1Splines.Functions25.OneWay_Spline($D$77:$D$81,AC$77:AC$81,AB135)</f>
        <v>8.0502854068443001E-4</v>
      </c>
      <c r="AD135" s="32">
        <f>_xll.SRS1Splines.Functions25.OneWay_Spline($D$77:$D$81,AD$77:AD$81,$D135)</f>
        <v>2.09585432820464E-2</v>
      </c>
      <c r="AE135" s="32">
        <f>_xll.SRS1Splines.Functions25.OneWay_Spline($D$77:$D$81,AE$77:AE$81,$D135)</f>
        <v>1.9162203888558198E-2</v>
      </c>
      <c r="AF135" s="32">
        <f>_xll.SRS1Splines.Functions25.OneWay_Spline($D$77:$D$81,AF$77:AF$81,$D135)</f>
        <v>1.46184181498997E-2</v>
      </c>
      <c r="AG135" s="32">
        <f>_xll.SRS1Splines.Functions25.OneWay_Spline($D$77:$D$81,AG$77:AG$81,$D135)</f>
        <v>3.3659677204942298E-2</v>
      </c>
      <c r="AH135" s="32">
        <f>_xll.SRS1Splines.Functions25.OneWay_Spline($D$77:$D$81,AH$77:AH$81,$D135)</f>
        <v>0.87647876759410304</v>
      </c>
      <c r="AI135" s="32">
        <f>_xll.SRS1Splines.Functions25.OneWay_Spline($D$77:$D$81,AI$77:AI$81,$D135)</f>
        <v>0.22076611221763401</v>
      </c>
      <c r="AJ135" s="32">
        <f>_xll.SRS1Splines.Functions25.OneWay_Spline($D$77:$D$81,AJ$77:AJ$81,$D135)</f>
        <v>1.3997629052274699E-2</v>
      </c>
      <c r="AK135" s="32">
        <f>_xll.SRS1Splines.Functions25.OneWay_Spline($D$77:$D$81,AK$77:AK$81,$D135)</f>
        <v>2.4494450987317201E-2</v>
      </c>
      <c r="AL135" s="32">
        <f>_xll.SRS1Splines.Functions25.OneWay_Spline($D$83:$D$86,AL$83:AL$86,$D135)</f>
        <v>0.104692195087507</v>
      </c>
      <c r="AO135" s="32">
        <v>6.25</v>
      </c>
      <c r="AP135" s="32">
        <v>2486.1846776935167</v>
      </c>
      <c r="AT135" s="32">
        <f t="shared" si="17"/>
        <v>1.7265171372871644</v>
      </c>
    </row>
    <row r="136" spans="2:46">
      <c r="B136" s="32">
        <v>1.4823633281321527</v>
      </c>
      <c r="C136" s="96">
        <f t="shared" si="16"/>
        <v>0.80338181996004887</v>
      </c>
      <c r="D136" s="32">
        <f t="shared" si="24"/>
        <v>6.5</v>
      </c>
      <c r="E136" s="32">
        <f>_xll.SRS1Splines.Functions25.OneWay_Spline($D$77:$D$81,$E$77:$E$81,D136)</f>
        <v>5.81443883723036E-4</v>
      </c>
      <c r="F136" s="32">
        <f>_xll.SRS1Splines.Functions25.OneWay_Spline($D$77:$D$81,F$77:F$81,$D136)</f>
        <v>1.13198538691291E-2</v>
      </c>
      <c r="G136" s="32">
        <f>_xll.SRS1Splines.Functions25.OneWay_Spline($D$77:$D$81,G$77:G$81,$D136)</f>
        <v>1.50328518128349E-2</v>
      </c>
      <c r="H136" s="32">
        <f>_xll.SRS1Splines.Functions25.OneWay_Spline($D$77:$D$81,H$77:H$81,$D136)</f>
        <v>1.24668250947431E-2</v>
      </c>
      <c r="I136" s="32">
        <f>_xll.SRS1Splines.Functions25.OneWay_Spline($D$77:$D$81,I$77:I$81,$D136)</f>
        <v>3.18170179365991E-2</v>
      </c>
      <c r="J136" s="32">
        <f>_xll.SRS1Splines.Functions25.OneWay_Spline($D$77:$D$81,J$77:J$81,$D136)</f>
        <v>0.69940422764446397</v>
      </c>
      <c r="K136" s="32">
        <f>_xll.SRS1Splines.Functions25.OneWay_Spline($D$77:$D$81,K$77:K$81,$D136)</f>
        <v>0.20204030599213099</v>
      </c>
      <c r="L136" s="32">
        <f>_xll.SRS1Splines.Functions25.OneWay_Spline($D$77:$D$81,L$77:L$81,$D136)</f>
        <v>1.2186762454931201E-2</v>
      </c>
      <c r="M136" s="32">
        <f>_xll.SRS1Splines.Functions25.OneWay_Spline($D$77:$D$81,M$77:M$81,$D136)</f>
        <v>2.1862310550268899E-2</v>
      </c>
      <c r="N136" s="32">
        <f>_xll.SRS1Splines.Functions25.OneWay_Spline(($D$83:$D$86),N$83:N$86,$D136)</f>
        <v>7.6083557672412594E-2</v>
      </c>
      <c r="P136" s="32">
        <f t="shared" si="25"/>
        <v>6.5</v>
      </c>
      <c r="Q136" s="32">
        <f>_xll.SRS1Splines.Functions25.OneWay_Spline($D$77:$D$81,Q$77:Q$81,P136)</f>
        <v>4.3944043205703401E-4</v>
      </c>
      <c r="R136" s="32">
        <f>_xll.SRS1Splines.Functions25.OneWay_Spline($D$77:$D$81,R$77:R$81,$D136)</f>
        <v>1.92638081240874E-3</v>
      </c>
      <c r="S136" s="32">
        <f>_xll.SRS1Splines.Functions25.OneWay_Spline($D$77:$D$81,S$77:S$81,$D136)</f>
        <v>1.13467573954899E-2</v>
      </c>
      <c r="T136" s="32">
        <f>_xll.SRS1Splines.Functions25.OneWay_Spline($D$77:$D$81,T$77:T$81,$D136)</f>
        <v>1.02843133899253E-2</v>
      </c>
      <c r="U136" s="32">
        <f>_xll.SRS1Splines.Functions25.OneWay_Spline($D$77:$D$81,U$77:U$81,$D136)</f>
        <v>3.1505487488316303E-2</v>
      </c>
      <c r="V136" s="32">
        <f>_xll.SRS1Splines.Functions25.OneWay_Spline($D$77:$D$81,V$77:V$81,$D136)</f>
        <v>0.52373757597264203</v>
      </c>
      <c r="W136" s="32">
        <f>_xll.SRS1Splines.Functions25.OneWay_Spline($D$77:$D$81,W$77:W$81,$D136)</f>
        <v>0.18319759593239099</v>
      </c>
      <c r="X136" s="32">
        <f>_xll.SRS1Splines.Functions25.OneWay_Spline($D$77:$D$81,X$77:X$81,$D136)</f>
        <v>1.0692772834884699E-2</v>
      </c>
      <c r="Y136" s="32">
        <f>_xll.SRS1Splines.Functions25.OneWay_Spline($D$77:$D$81,Y$77:Y$81,$D136)</f>
        <v>1.9741485217434102E-2</v>
      </c>
      <c r="Z136" s="32">
        <f>_xll.SRS1Splines.Functions25.OneWay_Spline($D$83:$D$86,Z$83:Z$86,$D136)</f>
        <v>4.99101847826511E-2</v>
      </c>
      <c r="AB136" s="32">
        <f t="shared" si="26"/>
        <v>6.5</v>
      </c>
      <c r="AC136" s="32">
        <f>_xll.SRS1Splines.Functions25.OneWay_Spline($D$77:$D$81,AC$77:AC$81,AB136)</f>
        <v>7.2344733538903696E-4</v>
      </c>
      <c r="AD136" s="32">
        <f>_xll.SRS1Splines.Functions25.OneWay_Spline($D$77:$D$81,AD$77:AD$81,$D136)</f>
        <v>2.0713326925849498E-2</v>
      </c>
      <c r="AE136" s="32">
        <f>_xll.SRS1Splines.Functions25.OneWay_Spline($D$77:$D$81,AE$77:AE$81,$D136)</f>
        <v>1.8609588972775901E-2</v>
      </c>
      <c r="AF136" s="32">
        <f>_xll.SRS1Splines.Functions25.OneWay_Spline($D$77:$D$81,AF$77:AF$81,$D136)</f>
        <v>1.46493367995608E-2</v>
      </c>
      <c r="AG136" s="32">
        <f>_xll.SRS1Splines.Functions25.OneWay_Spline($D$77:$D$81,AG$77:AG$81,$D136)</f>
        <v>3.2998632182076403E-2</v>
      </c>
      <c r="AH136" s="32">
        <f>_xll.SRS1Splines.Functions25.OneWay_Spline($D$77:$D$81,AH$77:AH$81,$D136)</f>
        <v>0.87507087931628702</v>
      </c>
      <c r="AI136" s="32">
        <f>_xll.SRS1Splines.Functions25.OneWay_Spline($D$77:$D$81,AI$77:AI$81,$D136)</f>
        <v>0.22088301605187199</v>
      </c>
      <c r="AJ136" s="32">
        <f>_xll.SRS1Splines.Functions25.OneWay_Spline($D$77:$D$81,AJ$77:AJ$81,$D136)</f>
        <v>1.36411103724386E-2</v>
      </c>
      <c r="AK136" s="32">
        <f>_xll.SRS1Splines.Functions25.OneWay_Spline($D$77:$D$81,AK$77:AK$81,$D136)</f>
        <v>2.41699140730103E-2</v>
      </c>
      <c r="AL136" s="32">
        <f>_xll.SRS1Splines.Functions25.OneWay_Spline($D$83:$D$86,AL$83:AL$86,$D136)</f>
        <v>0.102533191309439</v>
      </c>
      <c r="AO136" s="32">
        <v>6.5</v>
      </c>
      <c r="AP136" s="32">
        <v>2567.5075777609813</v>
      </c>
      <c r="AT136" s="32">
        <f t="shared" si="17"/>
        <v>1.7829913734451259</v>
      </c>
    </row>
    <row r="137" spans="2:46">
      <c r="B137" s="32">
        <v>1.50643799426095</v>
      </c>
      <c r="C137" s="96">
        <f t="shared" si="16"/>
        <v>0.81642932911143518</v>
      </c>
      <c r="D137" s="32">
        <f t="shared" si="24"/>
        <v>6.75</v>
      </c>
      <c r="E137" s="32">
        <f>_xll.SRS1Splines.Functions25.OneWay_Spline($D$77:$D$81,$E$77:$E$81,D137)</f>
        <v>5.1002315887323105E-4</v>
      </c>
      <c r="F137" s="32">
        <f>_xll.SRS1Splines.Functions25.OneWay_Spline($D$77:$D$81,F$77:F$81,$D137)</f>
        <v>1.10353716603837E-2</v>
      </c>
      <c r="G137" s="32">
        <f>_xll.SRS1Splines.Functions25.OneWay_Spline($D$77:$D$81,G$77:G$81,$D137)</f>
        <v>1.48019629519619E-2</v>
      </c>
      <c r="H137" s="32">
        <f>_xll.SRS1Splines.Functions25.OneWay_Spline($D$77:$D$81,H$77:H$81,$D137)</f>
        <v>1.2498588561779E-2</v>
      </c>
      <c r="I137" s="32">
        <f>_xll.SRS1Splines.Functions25.OneWay_Spline($D$77:$D$81,I$77:I$81,$D137)</f>
        <v>3.0907240945540398E-2</v>
      </c>
      <c r="J137" s="32">
        <f>_xll.SRS1Splines.Functions25.OneWay_Spline($D$77:$D$81,J$77:J$81,$D137)</f>
        <v>0.69693588349064794</v>
      </c>
      <c r="K137" s="32">
        <f>_xll.SRS1Splines.Functions25.OneWay_Spline($D$77:$D$81,K$77:K$81,$D137)</f>
        <v>0.20217279779848699</v>
      </c>
      <c r="L137" s="32">
        <f>_xll.SRS1Splines.Functions25.OneWay_Spline($D$77:$D$81,L$77:L$81,$D137)</f>
        <v>1.20303533444558E-2</v>
      </c>
      <c r="M137" s="32">
        <f>_xll.SRS1Splines.Functions25.OneWay_Spline($D$77:$D$81,M$77:M$81,$D137)</f>
        <v>2.1654670226206901E-2</v>
      </c>
      <c r="N137" s="32">
        <f>_xll.SRS1Splines.Functions25.OneWay_Spline(($D$83:$D$86),N$83:N$86,$D137)</f>
        <v>7.4932861168476694E-2</v>
      </c>
      <c r="P137" s="32">
        <f t="shared" si="25"/>
        <v>6.75</v>
      </c>
      <c r="Q137" s="32">
        <f>_xll.SRS1Splines.Functions25.OneWay_Spline($D$77:$D$81,Q$77:Q$81,P137)</f>
        <v>3.7255389763244501E-4</v>
      </c>
      <c r="R137" s="32">
        <f>_xll.SRS1Splines.Functions25.OneWay_Spline($D$77:$D$81,R$77:R$81,$D137)</f>
        <v>1.5857212782735999E-3</v>
      </c>
      <c r="S137" s="32">
        <f>_xll.SRS1Splines.Functions25.OneWay_Spline($D$77:$D$81,S$77:S$81,$D137)</f>
        <v>1.13565214363295E-2</v>
      </c>
      <c r="T137" s="32">
        <f>_xll.SRS1Splines.Functions25.OneWay_Spline($D$77:$D$81,T$77:T$81,$D137)</f>
        <v>1.02963092412286E-2</v>
      </c>
      <c r="U137" s="32">
        <f>_xll.SRS1Splines.Functions25.OneWay_Spline($D$77:$D$81,U$77:U$81,$D137)</f>
        <v>3.06432078517553E-2</v>
      </c>
      <c r="V137" s="32">
        <f>_xll.SRS1Splines.Functions25.OneWay_Spline($D$77:$D$81,V$77:V$81,$D137)</f>
        <v>0.52109515354412705</v>
      </c>
      <c r="W137" s="32">
        <f>_xll.SRS1Splines.Functions25.OneWay_Spline($D$77:$D$81,W$77:W$81,$D137)</f>
        <v>0.18326773982137201</v>
      </c>
      <c r="X137" s="32">
        <f>_xll.SRS1Splines.Functions25.OneWay_Spline($D$77:$D$81,X$77:X$81,$D137)</f>
        <v>1.06963122726114E-2</v>
      </c>
      <c r="Y137" s="32">
        <f>_xll.SRS1Splines.Functions25.OneWay_Spline($D$77:$D$81,Y$77:Y$81,$D137)</f>
        <v>1.9709208343332601E-2</v>
      </c>
      <c r="Z137" s="32">
        <f>_xll.SRS1Splines.Functions25.OneWay_Spline($D$83:$D$86,Z$83:Z$86,$D137)</f>
        <v>4.9709459744223299E-2</v>
      </c>
      <c r="AB137" s="32">
        <f t="shared" si="26"/>
        <v>6.75</v>
      </c>
      <c r="AC137" s="32">
        <f>_xll.SRS1Splines.Functions25.OneWay_Spline($D$77:$D$81,AC$77:AC$81,AB137)</f>
        <v>6.47492420114016E-4</v>
      </c>
      <c r="AD137" s="32">
        <f>_xll.SRS1Splines.Functions25.OneWay_Spline($D$77:$D$81,AD$77:AD$81,$D137)</f>
        <v>2.0485022042493899E-2</v>
      </c>
      <c r="AE137" s="32">
        <f>_xll.SRS1Splines.Functions25.OneWay_Spline($D$77:$D$81,AE$77:AE$81,$D137)</f>
        <v>1.8095085430495799E-2</v>
      </c>
      <c r="AF137" s="32">
        <f>_xll.SRS1Splines.Functions25.OneWay_Spline($D$77:$D$81,AF$77:AF$81,$D137)</f>
        <v>1.47008678823294E-2</v>
      </c>
      <c r="AG137" s="32">
        <f>_xll.SRS1Splines.Functions25.OneWay_Spline($D$77:$D$81,AG$77:AG$81,$D137)</f>
        <v>3.2383176471132299E-2</v>
      </c>
      <c r="AH137" s="32">
        <f>_xll.SRS1Splines.Functions25.OneWay_Spline($D$77:$D$81,AH$77:AH$81,$D137)</f>
        <v>0.87277661343716895</v>
      </c>
      <c r="AI137" s="32">
        <f>_xll.SRS1Splines.Functions25.OneWay_Spline($D$77:$D$81,AI$77:AI$81,$D137)</f>
        <v>0.22107785577560099</v>
      </c>
      <c r="AJ137" s="32">
        <f>_xll.SRS1Splines.Functions25.OneWay_Spline($D$77:$D$81,AJ$77:AJ$81,$D137)</f>
        <v>1.3309179187763601E-2</v>
      </c>
      <c r="AK137" s="32">
        <f>_xll.SRS1Splines.Functions25.OneWay_Spline($D$77:$D$81,AK$77:AK$81,$D137)</f>
        <v>2.3860287445022499E-2</v>
      </c>
      <c r="AL137" s="32">
        <f>_xll.SRS1Splines.Functions25.OneWay_Spline($D$83:$D$86,AL$83:AL$86,$D137)</f>
        <v>0.100523084343651</v>
      </c>
      <c r="AO137" s="32">
        <v>6.75</v>
      </c>
      <c r="AP137" s="32">
        <v>2647.1503976190643</v>
      </c>
      <c r="AT137" s="32">
        <f t="shared" si="17"/>
        <v>1.8382988872354613</v>
      </c>
    </row>
    <row r="138" spans="2:46">
      <c r="B138" s="32">
        <v>1.5308382476822033</v>
      </c>
      <c r="C138" s="96">
        <f t="shared" si="16"/>
        <v>0.82965329359371442</v>
      </c>
      <c r="D138" s="32">
        <f t="shared" si="24"/>
        <v>7</v>
      </c>
      <c r="E138" s="32">
        <f>_xll.SRS1Splines.Functions25.OneWay_Spline($D$77:$D$81,$E$77:$E$81,D138)</f>
        <v>4.4389285808637402E-4</v>
      </c>
      <c r="F138" s="32">
        <f>_xll.SRS1Splines.Functions25.OneWay_Spline($D$77:$D$81,F$77:F$81,$D138)</f>
        <v>1.07719622078417E-2</v>
      </c>
      <c r="G138" s="32">
        <f>_xll.SRS1Splines.Functions25.OneWay_Spline($D$77:$D$81,G$77:G$81,$D138)</f>
        <v>1.4588176969672101E-2</v>
      </c>
      <c r="H138" s="32">
        <f>_xll.SRS1Splines.Functions25.OneWay_Spline($D$77:$D$81,H$77:H$81,$D138)</f>
        <v>1.2543057415629199E-2</v>
      </c>
      <c r="I138" s="32">
        <f>_xll.SRS1Splines.Functions25.OneWay_Spline($D$77:$D$81,I$77:I$81,$D138)</f>
        <v>3.0064854842708402E-2</v>
      </c>
      <c r="J138" s="32">
        <f>_xll.SRS1Splines.Functions25.OneWay_Spline($D$77:$D$81,J$77:J$81,$D138)</f>
        <v>0.69355380852530102</v>
      </c>
      <c r="K138" s="32">
        <f>_xll.SRS1Splines.Functions25.OneWay_Spline($D$77:$D$81,K$77:K$81,$D138)</f>
        <v>0.20235828632738401</v>
      </c>
      <c r="L138" s="32">
        <f>_xll.SRS1Splines.Functions25.OneWay_Spline($D$77:$D$81,L$77:L$81,$D138)</f>
        <v>1.18855300940157E-2</v>
      </c>
      <c r="M138" s="32">
        <f>_xll.SRS1Splines.Functions25.OneWay_Spline($D$77:$D$81,M$77:M$81,$D138)</f>
        <v>2.1462351134725499E-2</v>
      </c>
      <c r="N138" s="32">
        <f>_xll.SRS1Splines.Functions25.OneWay_Spline(($D$83:$D$86),N$83:N$86,$D138)</f>
        <v>7.3832877442860295E-2</v>
      </c>
      <c r="P138" s="32">
        <f t="shared" si="25"/>
        <v>7</v>
      </c>
      <c r="Q138" s="32">
        <f>_xll.SRS1Splines.Functions25.OneWay_Spline($D$77:$D$81,Q$77:Q$81,P138)</f>
        <v>3.1062192131337999E-4</v>
      </c>
      <c r="R138" s="32">
        <f>_xll.SRS1Splines.Functions25.OneWay_Spline($D$77:$D$81,R$77:R$81,$D138)</f>
        <v>1.2702957837040299E-3</v>
      </c>
      <c r="S138" s="32">
        <f>_xll.SRS1Splines.Functions25.OneWay_Spline($D$77:$D$81,S$77:S$81,$D138)</f>
        <v>1.1370191093505001E-2</v>
      </c>
      <c r="T138" s="32">
        <f>_xll.SRS1Splines.Functions25.OneWay_Spline($D$77:$D$81,T$77:T$81,$D138)</f>
        <v>1.0313103433053099E-2</v>
      </c>
      <c r="U138" s="32">
        <f>_xll.SRS1Splines.Functions25.OneWay_Spline($D$77:$D$81,U$77:U$81,$D138)</f>
        <v>2.9807971837068899E-2</v>
      </c>
      <c r="V138" s="32">
        <f>_xll.SRS1Splines.Functions25.OneWay_Spline($D$77:$D$81,V$77:V$81,$D138)</f>
        <v>0.51746892607065198</v>
      </c>
      <c r="W138" s="32">
        <f>_xll.SRS1Splines.Functions25.OneWay_Spline($D$77:$D$81,W$77:W$81,$D138)</f>
        <v>0.18336594126594599</v>
      </c>
      <c r="X138" s="32">
        <f>_xll.SRS1Splines.Functions25.OneWay_Spline($D$77:$D$81,X$77:X$81,$D138)</f>
        <v>1.07012674854288E-2</v>
      </c>
      <c r="Y138" s="32">
        <f>_xll.SRS1Splines.Functions25.OneWay_Spline($D$77:$D$81,Y$77:Y$81,$D138)</f>
        <v>1.9679322348794201E-2</v>
      </c>
      <c r="Z138" s="32">
        <f>_xll.SRS1Splines.Functions25.OneWay_Spline($D$83:$D$86,Z$83:Z$86,$D138)</f>
        <v>4.94332366915438E-2</v>
      </c>
      <c r="AB138" s="32">
        <f t="shared" si="26"/>
        <v>7</v>
      </c>
      <c r="AC138" s="32">
        <f>_xll.SRS1Splines.Functions25.OneWay_Spline($D$77:$D$81,AC$77:AC$81,AB138)</f>
        <v>5.7716379485936702E-4</v>
      </c>
      <c r="AD138" s="32">
        <f>_xll.SRS1Splines.Functions25.OneWay_Spline($D$77:$D$81,AD$77:AD$81,$D138)</f>
        <v>2.0273628631979401E-2</v>
      </c>
      <c r="AE138" s="32">
        <f>_xll.SRS1Splines.Functions25.OneWay_Spline($D$77:$D$81,AE$77:AE$81,$D138)</f>
        <v>1.7618693261717999E-2</v>
      </c>
      <c r="AF138" s="32">
        <f>_xll.SRS1Splines.Functions25.OneWay_Spline($D$77:$D$81,AF$77:AF$81,$D138)</f>
        <v>1.47730113982054E-2</v>
      </c>
      <c r="AG138" s="32">
        <f>_xll.SRS1Splines.Functions25.OneWay_Spline($D$77:$D$81,AG$77:AG$81,$D138)</f>
        <v>3.1813310072109899E-2</v>
      </c>
      <c r="AH138" s="32">
        <f>_xll.SRS1Splines.Functions25.OneWay_Spline($D$77:$D$81,AH$77:AH$81,$D138)</f>
        <v>0.86963869097994995</v>
      </c>
      <c r="AI138" s="32">
        <f>_xll.SRS1Splines.Functions25.OneWay_Spline($D$77:$D$81,AI$77:AI$81,$D138)</f>
        <v>0.22135063138882299</v>
      </c>
      <c r="AJ138" s="32">
        <f>_xll.SRS1Splines.Functions25.OneWay_Spline($D$77:$D$81,AJ$77:AJ$81,$D138)</f>
        <v>1.3001835498249801E-2</v>
      </c>
      <c r="AK138" s="32">
        <f>_xll.SRS1Splines.Functions25.OneWay_Spline($D$77:$D$81,AK$77:AK$81,$D138)</f>
        <v>2.3565571103353802E-2</v>
      </c>
      <c r="AL138" s="32">
        <f>_xll.SRS1Splines.Functions25.OneWay_Spline($D$83:$D$86,AL$83:AL$86,$D138)</f>
        <v>9.8661874190143203E-2</v>
      </c>
      <c r="AO138" s="32">
        <v>7</v>
      </c>
      <c r="AP138" s="32">
        <v>2725.108620048441</v>
      </c>
      <c r="AT138" s="32">
        <f t="shared" si="17"/>
        <v>1.8924365417003062</v>
      </c>
    </row>
    <row r="139" spans="2:46">
      <c r="B139" s="32">
        <v>1.5555528142397999</v>
      </c>
      <c r="C139" s="96">
        <f t="shared" si="16"/>
        <v>0.84304760326378991</v>
      </c>
      <c r="D139" s="32">
        <f>D138+0.25</f>
        <v>7.25</v>
      </c>
      <c r="E139" s="32">
        <f>_xll.SRS1Splines.Functions25.OneWay_Spline($D$77:$D$81,$E$77:$E$81,D139)</f>
        <v>3.83052981362466E-4</v>
      </c>
      <c r="F139" s="32">
        <f>_xll.SRS1Splines.Functions25.OneWay_Spline($D$77:$D$81,F$77:F$81,$D139)</f>
        <v>1.0529625511503E-2</v>
      </c>
      <c r="G139" s="32">
        <f>_xll.SRS1Splines.Functions25.OneWay_Spline($D$77:$D$81,G$77:G$81,$D139)</f>
        <v>1.43914938659654E-2</v>
      </c>
      <c r="H139" s="32">
        <f>_xll.SRS1Splines.Functions25.OneWay_Spline($D$77:$D$81,H$77:H$81,$D139)</f>
        <v>1.26002316562938E-2</v>
      </c>
      <c r="I139" s="32">
        <f>_xll.SRS1Splines.Functions25.OneWay_Spline($D$77:$D$81,I$77:I$81,$D139)</f>
        <v>2.9289859628102901E-2</v>
      </c>
      <c r="J139" s="32">
        <f>_xll.SRS1Splines.Functions25.OneWay_Spline($D$77:$D$81,J$77:J$81,$D139)</f>
        <v>0.68930046823880498</v>
      </c>
      <c r="K139" s="32">
        <f>_xll.SRS1Splines.Functions25.OneWay_Spline($D$77:$D$81,K$77:K$81,$D139)</f>
        <v>0.202596771578824</v>
      </c>
      <c r="L139" s="32">
        <f>_xll.SRS1Splines.Functions25.OneWay_Spline($D$77:$D$81,L$77:L$81,$D139)</f>
        <v>1.1752292703610801E-2</v>
      </c>
      <c r="M139" s="32">
        <f>_xll.SRS1Splines.Functions25.OneWay_Spline($D$77:$D$81,M$77:M$81,$D139)</f>
        <v>2.12853532758248E-2</v>
      </c>
      <c r="N139" s="32">
        <f>_xll.SRS1Splines.Functions25.OneWay_Spline(($D$83:$D$86),N$83:N$86,$D139)</f>
        <v>7.2783606495563494E-2</v>
      </c>
      <c r="P139" s="32">
        <f>P138+0.25</f>
        <v>7.25</v>
      </c>
      <c r="Q139" s="32">
        <f>_xll.SRS1Splines.Functions25.OneWay_Spline($D$77:$D$81,Q$77:Q$81,P139)</f>
        <v>2.53644503099841E-4</v>
      </c>
      <c r="R139" s="32">
        <f>_xll.SRS1Splines.Functions25.OneWay_Spline($D$77:$D$81,R$77:R$81,$D139)</f>
        <v>9.8010432870003104E-4</v>
      </c>
      <c r="S139" s="32">
        <f>_xll.SRS1Splines.Functions25.OneWay_Spline($D$77:$D$81,S$77:S$81,$D139)</f>
        <v>1.13877663670163E-2</v>
      </c>
      <c r="T139" s="32">
        <f>_xll.SRS1Splines.Functions25.OneWay_Spline($D$77:$D$81,T$77:T$81,$D139)</f>
        <v>1.03346959653988E-2</v>
      </c>
      <c r="U139" s="32">
        <f>_xll.SRS1Splines.Functions25.OneWay_Spline($D$77:$D$81,U$77:U$81,$D139)</f>
        <v>2.89997794442572E-2</v>
      </c>
      <c r="V139" s="32">
        <f>_xll.SRS1Splines.Functions25.OneWay_Spline($D$77:$D$81,V$77:V$81,$D139)</f>
        <v>0.51290110350978102</v>
      </c>
      <c r="W139" s="32">
        <f>_xll.SRS1Splines.Functions25.OneWay_Spline($D$77:$D$81,W$77:W$81,$D139)</f>
        <v>0.18349220026611299</v>
      </c>
      <c r="X139" s="32">
        <f>_xll.SRS1Splines.Functions25.OneWay_Spline($D$77:$D$81,X$77:X$81,$D139)</f>
        <v>1.0707638473336801E-2</v>
      </c>
      <c r="Y139" s="32">
        <f>_xll.SRS1Splines.Functions25.OneWay_Spline($D$77:$D$81,Y$77:Y$81,$D139)</f>
        <v>1.9651827233818898E-2</v>
      </c>
      <c r="Z139" s="32">
        <f>_xll.SRS1Splines.Functions25.OneWay_Spline($D$83:$D$86,Z$83:Z$86,$D139)</f>
        <v>4.9084280240643097E-2</v>
      </c>
      <c r="AB139" s="32">
        <f>AB138+0.25</f>
        <v>7.25</v>
      </c>
      <c r="AC139" s="32">
        <f>_xll.SRS1Splines.Functions25.OneWay_Spline($D$77:$D$81,AC$77:AC$81,AB139)</f>
        <v>5.12461459625091E-4</v>
      </c>
      <c r="AD139" s="32">
        <f>_xll.SRS1Splines.Functions25.OneWay_Spline($D$77:$D$81,AD$77:AD$81,$D139)</f>
        <v>2.0079146694306001E-2</v>
      </c>
      <c r="AE139" s="32">
        <f>_xll.SRS1Splines.Functions25.OneWay_Spline($D$77:$D$81,AE$77:AE$81,$D139)</f>
        <v>1.7180412466442401E-2</v>
      </c>
      <c r="AF139" s="32">
        <f>_xll.SRS1Splines.Functions25.OneWay_Spline($D$77:$D$81,AF$77:AF$81,$D139)</f>
        <v>1.48657673471888E-2</v>
      </c>
      <c r="AG139" s="32">
        <f>_xll.SRS1Splines.Functions25.OneWay_Spline($D$77:$D$81,AG$77:AG$81,$D139)</f>
        <v>3.1289032985009402E-2</v>
      </c>
      <c r="AH139" s="32">
        <f>_xll.SRS1Splines.Functions25.OneWay_Spline($D$77:$D$81,AH$77:AH$81,$D139)</f>
        <v>0.86569983296782904</v>
      </c>
      <c r="AI139" s="32">
        <f>_xll.SRS1Splines.Functions25.OneWay_Spline($D$77:$D$81,AI$77:AI$81,$D139)</f>
        <v>0.22170134289153601</v>
      </c>
      <c r="AJ139" s="32">
        <f>_xll.SRS1Splines.Functions25.OneWay_Spline($D$77:$D$81,AJ$77:AJ$81,$D139)</f>
        <v>1.27190793038971E-2</v>
      </c>
      <c r="AK139" s="32">
        <f>_xll.SRS1Splines.Functions25.OneWay_Spline($D$77:$D$81,AK$77:AK$81,$D139)</f>
        <v>2.3285765048004201E-2</v>
      </c>
      <c r="AL139" s="32">
        <f>_xll.SRS1Splines.Functions25.OneWay_Spline($D$83:$D$86,AL$83:AL$86,$D139)</f>
        <v>9.69495608489164E-2</v>
      </c>
      <c r="AO139" s="32">
        <v>7.25</v>
      </c>
      <c r="AP139" s="32">
        <v>2801.3830753074794</v>
      </c>
      <c r="AT139" s="32">
        <f t="shared" si="17"/>
        <v>1.9454049134079718</v>
      </c>
    </row>
    <row r="140" spans="2:46">
      <c r="B140" s="32">
        <v>1.5805706479559183</v>
      </c>
      <c r="C140" s="96">
        <f t="shared" si="16"/>
        <v>0.85660627164210079</v>
      </c>
      <c r="D140" s="32">
        <f t="shared" ref="D140:D154" si="27">D139+0.25</f>
        <v>7.5</v>
      </c>
      <c r="E140" s="32">
        <f>_xll.SRS1Splines.Functions25.OneWay_Spline($D$77:$D$81,$E$77:$E$81,D140)</f>
        <v>3.2750352870150601E-4</v>
      </c>
      <c r="F140" s="32">
        <f>_xll.SRS1Splines.Functions25.OneWay_Spline($D$77:$D$81,F$77:F$81,$D140)</f>
        <v>1.03083615713677E-2</v>
      </c>
      <c r="G140" s="32">
        <f>_xll.SRS1Splines.Functions25.OneWay_Spline($D$77:$D$81,G$77:G$81,$D140)</f>
        <v>1.4211913640842001E-2</v>
      </c>
      <c r="H140" s="32">
        <f>_xll.SRS1Splines.Functions25.OneWay_Spline($D$77:$D$81,H$77:H$81,$D140)</f>
        <v>1.26701112837728E-2</v>
      </c>
      <c r="I140" s="32">
        <f>_xll.SRS1Splines.Functions25.OneWay_Spline($D$77:$D$81,I$77:I$81,$D140)</f>
        <v>2.8582255301724001E-2</v>
      </c>
      <c r="J140" s="32">
        <f>_xll.SRS1Splines.Functions25.OneWay_Spline($D$77:$D$81,J$77:J$81,$D140)</f>
        <v>0.68421832812154204</v>
      </c>
      <c r="K140" s="32">
        <f>_xll.SRS1Splines.Functions25.OneWay_Spline($D$77:$D$81,K$77:K$81,$D140)</f>
        <v>0.20288825355280701</v>
      </c>
      <c r="L140" s="32">
        <f>_xll.SRS1Splines.Functions25.OneWay_Spline($D$77:$D$81,L$77:L$81,$D140)</f>
        <v>1.1630641173241E-2</v>
      </c>
      <c r="M140" s="32">
        <f>_xll.SRS1Splines.Functions25.OneWay_Spline($D$77:$D$81,M$77:M$81,$D140)</f>
        <v>2.11236766495046E-2</v>
      </c>
      <c r="N140" s="32">
        <f>_xll.SRS1Splines.Functions25.OneWay_Spline(($D$83:$D$86),N$83:N$86,$D140)</f>
        <v>7.1785048326586304E-2</v>
      </c>
      <c r="P140" s="32">
        <f t="shared" ref="P140:P154" si="28">P139+0.25</f>
        <v>7.5</v>
      </c>
      <c r="Q140" s="32">
        <f>_xll.SRS1Splines.Functions25.OneWay_Spline($D$77:$D$81,Q$77:Q$81,P140)</f>
        <v>2.0162164299182699E-4</v>
      </c>
      <c r="R140" s="32">
        <f>_xll.SRS1Splines.Functions25.OneWay_Spline($D$77:$D$81,R$77:R$81,$D140)</f>
        <v>7.1514691326159195E-4</v>
      </c>
      <c r="S140" s="32">
        <f>_xll.SRS1Splines.Functions25.OneWay_Spline($D$77:$D$81,S$77:S$81,$D140)</f>
        <v>1.1409247256863601E-2</v>
      </c>
      <c r="T140" s="32">
        <f>_xll.SRS1Splines.Functions25.OneWay_Spline($D$77:$D$81,T$77:T$81,$D140)</f>
        <v>1.03610868382659E-2</v>
      </c>
      <c r="U140" s="32">
        <f>_xll.SRS1Splines.Functions25.OneWay_Spline($D$77:$D$81,U$77:U$81,$D140)</f>
        <v>2.8218630673319998E-2</v>
      </c>
      <c r="V140" s="32">
        <f>_xll.SRS1Splines.Functions25.OneWay_Spline($D$77:$D$81,V$77:V$81,$D140)</f>
        <v>0.50743389581908105</v>
      </c>
      <c r="W140" s="32">
        <f>_xll.SRS1Splines.Functions25.OneWay_Spline($D$77:$D$81,W$77:W$81,$D140)</f>
        <v>0.183646516821872</v>
      </c>
      <c r="X140" s="32">
        <f>_xll.SRS1Splines.Functions25.OneWay_Spline($D$77:$D$81,X$77:X$81,$D140)</f>
        <v>1.0715425236335599E-2</v>
      </c>
      <c r="Y140" s="32">
        <f>_xll.SRS1Splines.Functions25.OneWay_Spline($D$77:$D$81,Y$77:Y$81,$D140)</f>
        <v>1.96267229984066E-2</v>
      </c>
      <c r="Z140" s="32">
        <f>_xll.SRS1Splines.Functions25.OneWay_Spline($D$83:$D$86,Z$83:Z$86,$D140)</f>
        <v>4.8665355007551502E-2</v>
      </c>
      <c r="AB140" s="32">
        <f t="shared" ref="AB140:AB154" si="29">AB139+0.25</f>
        <v>7.5</v>
      </c>
      <c r="AC140" s="32">
        <f>_xll.SRS1Splines.Functions25.OneWay_Spline($D$77:$D$81,AC$77:AC$81,AB140)</f>
        <v>4.5338541441118597E-4</v>
      </c>
      <c r="AD140" s="32">
        <f>_xll.SRS1Splines.Functions25.OneWay_Spline($D$77:$D$81,AD$77:AD$81,$D140)</f>
        <v>1.9901576229473899E-2</v>
      </c>
      <c r="AE140" s="32">
        <f>_xll.SRS1Splines.Functions25.OneWay_Spline($D$77:$D$81,AE$77:AE$81,$D140)</f>
        <v>1.6780243044669001E-2</v>
      </c>
      <c r="AF140" s="32">
        <f>_xll.SRS1Splines.Functions25.OneWay_Spline($D$77:$D$81,AF$77:AF$81,$D140)</f>
        <v>1.49791357292797E-2</v>
      </c>
      <c r="AG140" s="32">
        <f>_xll.SRS1Splines.Functions25.OneWay_Spline($D$77:$D$81,AG$77:AG$81,$D140)</f>
        <v>3.08103452098306E-2</v>
      </c>
      <c r="AH140" s="32">
        <f>_xll.SRS1Splines.Functions25.OneWay_Spline($D$77:$D$81,AH$77:AH$81,$D140)</f>
        <v>0.86100276042400403</v>
      </c>
      <c r="AI140" s="32">
        <f>_xll.SRS1Splines.Functions25.OneWay_Spline($D$77:$D$81,AI$77:AI$81,$D140)</f>
        <v>0.222129990283741</v>
      </c>
      <c r="AJ140" s="32">
        <f>_xll.SRS1Splines.Functions25.OneWay_Spline($D$77:$D$81,AJ$77:AJ$81,$D140)</f>
        <v>1.2460910604705401E-2</v>
      </c>
      <c r="AK140" s="32">
        <f>_xll.SRS1Splines.Functions25.OneWay_Spline($D$77:$D$81,AK$77:AK$81,$D140)</f>
        <v>2.3020869278973798E-2</v>
      </c>
      <c r="AL140" s="32">
        <f>_xll.SRS1Splines.Functions25.OneWay_Spline($D$83:$D$86,AL$83:AL$86,$D140)</f>
        <v>9.5386144319970098E-2</v>
      </c>
      <c r="AO140" s="32">
        <v>7.5</v>
      </c>
      <c r="AP140" s="32">
        <v>2875.9793362091109</v>
      </c>
      <c r="AT140" s="32">
        <f t="shared" si="17"/>
        <v>1.997207872367438</v>
      </c>
    </row>
    <row r="141" spans="2:46">
      <c r="B141" s="32">
        <v>1.6058809274684664</v>
      </c>
      <c r="C141" s="96">
        <f t="shared" si="16"/>
        <v>0.87032343398185597</v>
      </c>
      <c r="D141" s="32">
        <f t="shared" si="27"/>
        <v>7.75</v>
      </c>
      <c r="E141" s="32">
        <f>_xll.SRS1Splines.Functions25.OneWay_Spline($D$77:$D$81,$E$77:$E$81,D141)</f>
        <v>2.7724450010349502E-4</v>
      </c>
      <c r="F141" s="32">
        <f>_xll.SRS1Splines.Functions25.OneWay_Spline($D$77:$D$81,F$77:F$81,$D141)</f>
        <v>1.01081703874358E-2</v>
      </c>
      <c r="G141" s="32">
        <f>_xll.SRS1Splines.Functions25.OneWay_Spline($D$77:$D$81,G$77:G$81,$D141)</f>
        <v>1.40494362943017E-2</v>
      </c>
      <c r="H141" s="32">
        <f>_xll.SRS1Splines.Functions25.OneWay_Spline($D$77:$D$81,H$77:H$81,$D141)</f>
        <v>1.27526962980661E-2</v>
      </c>
      <c r="I141" s="32">
        <f>_xll.SRS1Splines.Functions25.OneWay_Spline($D$77:$D$81,I$77:I$81,$D141)</f>
        <v>2.79420418635716E-2</v>
      </c>
      <c r="J141" s="32">
        <f>_xll.SRS1Splines.Functions25.OneWay_Spline($D$77:$D$81,J$77:J$81,$D141)</f>
        <v>0.678349853663895</v>
      </c>
      <c r="K141" s="32">
        <f>_xll.SRS1Splines.Functions25.OneWay_Spline($D$77:$D$81,K$77:K$81,$D141)</f>
        <v>0.203232732249331</v>
      </c>
      <c r="L141" s="32">
        <f>_xll.SRS1Splines.Functions25.OneWay_Spline($D$77:$D$81,L$77:L$81,$D141)</f>
        <v>1.1520575502906499E-2</v>
      </c>
      <c r="M141" s="32">
        <f>_xll.SRS1Splines.Functions25.OneWay_Spline($D$77:$D$81,M$77:M$81,$D141)</f>
        <v>2.09773212557651E-2</v>
      </c>
      <c r="N141" s="32">
        <f>_xll.SRS1Splines.Functions25.OneWay_Spline(($D$83:$D$86),N$83:N$86,$D141)</f>
        <v>7.08372029359286E-2</v>
      </c>
      <c r="P141" s="32">
        <f t="shared" si="28"/>
        <v>7.75</v>
      </c>
      <c r="Q141" s="32">
        <f>_xll.SRS1Splines.Functions25.OneWay_Spline($D$77:$D$81,Q$77:Q$81,P141)</f>
        <v>1.5455334098933801E-4</v>
      </c>
      <c r="R141" s="32">
        <f>_xll.SRS1Splines.Functions25.OneWay_Spline($D$77:$D$81,R$77:R$81,$D141)</f>
        <v>4.7542353738871902E-4</v>
      </c>
      <c r="S141" s="32">
        <f>_xll.SRS1Splines.Functions25.OneWay_Spline($D$77:$D$81,S$77:S$81,$D141)</f>
        <v>1.1434633763046599E-2</v>
      </c>
      <c r="T141" s="32">
        <f>_xll.SRS1Splines.Functions25.OneWay_Spline($D$77:$D$81,T$77:T$81,$D141)</f>
        <v>1.03922760516543E-2</v>
      </c>
      <c r="U141" s="32">
        <f>_xll.SRS1Splines.Functions25.OneWay_Spline($D$77:$D$81,U$77:U$81,$D141)</f>
        <v>2.7464525524257401E-2</v>
      </c>
      <c r="V141" s="32">
        <f>_xll.SRS1Splines.Functions25.OneWay_Spline($D$77:$D$81,V$77:V$81,$D141)</f>
        <v>0.50110951295611506</v>
      </c>
      <c r="W141" s="32">
        <f>_xll.SRS1Splines.Functions25.OneWay_Spline($D$77:$D$81,W$77:W$81,$D141)</f>
        <v>0.18382889093322399</v>
      </c>
      <c r="X141" s="32">
        <f>_xll.SRS1Splines.Functions25.OneWay_Spline($D$77:$D$81,X$77:X$81,$D141)</f>
        <v>1.0724627774425E-2</v>
      </c>
      <c r="Y141" s="32">
        <f>_xll.SRS1Splines.Functions25.OneWay_Spline($D$77:$D$81,Y$77:Y$81,$D141)</f>
        <v>1.9604009642557398E-2</v>
      </c>
      <c r="Z141" s="32">
        <f>_xll.SRS1Splines.Functions25.OneWay_Spline($D$83:$D$86,Z$83:Z$86,$D141)</f>
        <v>4.8179225608299597E-2</v>
      </c>
      <c r="AB141" s="32">
        <f t="shared" si="29"/>
        <v>7.75</v>
      </c>
      <c r="AC141" s="32">
        <f>_xll.SRS1Splines.Functions25.OneWay_Spline($D$77:$D$81,AC$77:AC$81,AB141)</f>
        <v>3.9993565921765298E-4</v>
      </c>
      <c r="AD141" s="32">
        <f>_xll.SRS1Splines.Functions25.OneWay_Spline($D$77:$D$81,AD$77:AD$81,$D141)</f>
        <v>1.9740917237482801E-2</v>
      </c>
      <c r="AE141" s="32">
        <f>_xll.SRS1Splines.Functions25.OneWay_Spline($D$77:$D$81,AE$77:AE$81,$D141)</f>
        <v>1.6418184996397901E-2</v>
      </c>
      <c r="AF141" s="32">
        <f>_xll.SRS1Splines.Functions25.OneWay_Spline($D$77:$D$81,AF$77:AF$81,$D141)</f>
        <v>1.51131165444779E-2</v>
      </c>
      <c r="AG141" s="32">
        <f>_xll.SRS1Splines.Functions25.OneWay_Spline($D$77:$D$81,AG$77:AG$81,$D141)</f>
        <v>3.0377246746573602E-2</v>
      </c>
      <c r="AH141" s="32">
        <f>_xll.SRS1Splines.Functions25.OneWay_Spline($D$77:$D$81,AH$77:AH$81,$D141)</f>
        <v>0.85559019437167505</v>
      </c>
      <c r="AI141" s="32">
        <f>_xll.SRS1Splines.Functions25.OneWay_Spline($D$77:$D$81,AI$77:AI$81,$D141)</f>
        <v>0.22263657356543801</v>
      </c>
      <c r="AJ141" s="32">
        <f>_xll.SRS1Splines.Functions25.OneWay_Spline($D$77:$D$81,AJ$77:AJ$81,$D141)</f>
        <v>1.22273294006749E-2</v>
      </c>
      <c r="AK141" s="32">
        <f>_xll.SRS1Splines.Functions25.OneWay_Spline($D$77:$D$81,AK$77:AK$81,$D141)</f>
        <v>2.2770883796262398E-2</v>
      </c>
      <c r="AL141" s="32">
        <f>_xll.SRS1Splines.Functions25.OneWay_Spline($D$83:$D$86,AL$83:AL$86,$D141)</f>
        <v>9.3971624603304493E-2</v>
      </c>
      <c r="AO141" s="32">
        <v>7.75</v>
      </c>
      <c r="AP141" s="32">
        <v>2948.9071639140529</v>
      </c>
      <c r="AT141" s="32">
        <f t="shared" si="17"/>
        <v>2.0478521971625367</v>
      </c>
    </row>
    <row r="142" spans="2:46">
      <c r="B142" s="32">
        <v>1.6314730520241232</v>
      </c>
      <c r="C142" s="96">
        <f t="shared" si="16"/>
        <v>0.88419334509742209</v>
      </c>
      <c r="D142" s="32">
        <f t="shared" si="27"/>
        <v>8</v>
      </c>
      <c r="E142" s="32">
        <f>_xll.SRS1Splines.Functions25.OneWay_Spline($D$77:$D$81,$E$77:$E$81,D142)</f>
        <v>2.3227589556843299E-4</v>
      </c>
      <c r="F142" s="32">
        <f>_xll.SRS1Splines.Functions25.OneWay_Spline($D$77:$D$81,F$77:F$81,$D142)</f>
        <v>9.9290519597072004E-3</v>
      </c>
      <c r="G142" s="32">
        <f>_xll.SRS1Splines.Functions25.OneWay_Spline($D$77:$D$81,G$77:G$81,$D142)</f>
        <v>1.3904061826344599E-2</v>
      </c>
      <c r="H142" s="32">
        <f>_xll.SRS1Splines.Functions25.OneWay_Spline($D$77:$D$81,H$77:H$81,$D142)</f>
        <v>1.2847986699173799E-2</v>
      </c>
      <c r="I142" s="32">
        <f>_xll.SRS1Splines.Functions25.OneWay_Spline($D$77:$D$81,I$77:I$81,$D142)</f>
        <v>2.7369219313645901E-2</v>
      </c>
      <c r="J142" s="32">
        <f>_xll.SRS1Splines.Functions25.OneWay_Spline($D$77:$D$81,J$77:J$81,$D142)</f>
        <v>0.67173751035624496</v>
      </c>
      <c r="K142" s="32">
        <f>_xll.SRS1Splines.Functions25.OneWay_Spline($D$77:$D$81,K$77:K$81,$D142)</f>
        <v>0.20363020766839801</v>
      </c>
      <c r="L142" s="32">
        <f>_xll.SRS1Splines.Functions25.OneWay_Spline($D$77:$D$81,L$77:L$81,$D142)</f>
        <v>1.1422095692607199E-2</v>
      </c>
      <c r="M142" s="32">
        <f>_xll.SRS1Splines.Functions25.OneWay_Spline($D$77:$D$81,M$77:M$81,$D142)</f>
        <v>2.0846287094606099E-2</v>
      </c>
      <c r="N142" s="32">
        <f>_xll.SRS1Splines.Functions25.OneWay_Spline(($D$83:$D$86),N$83:N$86,$D142)</f>
        <v>6.9940070323590495E-2</v>
      </c>
      <c r="P142" s="32">
        <f t="shared" si="28"/>
        <v>8</v>
      </c>
      <c r="Q142" s="32">
        <f>_xll.SRS1Splines.Functions25.OneWay_Spline($D$77:$D$81,Q$77:Q$81,P142)</f>
        <v>1.12439597092374E-4</v>
      </c>
      <c r="R142" s="32">
        <f>_xll.SRS1Splines.Functions25.OneWay_Spline($D$77:$D$81,R$77:R$81,$D142)</f>
        <v>2.6093420108141198E-4</v>
      </c>
      <c r="S142" s="32">
        <f>_xll.SRS1Splines.Functions25.OneWay_Spline($D$77:$D$81,S$77:S$81,$D142)</f>
        <v>1.1463925885565499E-2</v>
      </c>
      <c r="T142" s="32">
        <f>_xll.SRS1Splines.Functions25.OneWay_Spline($D$77:$D$81,T$77:T$81,$D142)</f>
        <v>1.0428263605563899E-2</v>
      </c>
      <c r="U142" s="32">
        <f>_xll.SRS1Splines.Functions25.OneWay_Spline($D$77:$D$81,U$77:U$81,$D142)</f>
        <v>2.6737463997069399E-2</v>
      </c>
      <c r="V142" s="32">
        <f>_xll.SRS1Splines.Functions25.OneWay_Spline($D$77:$D$81,V$77:V$81,$D142)</f>
        <v>0.49397016487844803</v>
      </c>
      <c r="W142" s="32">
        <f>_xll.SRS1Splines.Functions25.OneWay_Spline($D$77:$D$81,W$77:W$81,$D142)</f>
        <v>0.184039322600168</v>
      </c>
      <c r="X142" s="32">
        <f>_xll.SRS1Splines.Functions25.OneWay_Spline($D$77:$D$81,X$77:X$81,$D142)</f>
        <v>1.07352460876052E-2</v>
      </c>
      <c r="Y142" s="32">
        <f>_xll.SRS1Splines.Functions25.OneWay_Spline($D$77:$D$81,Y$77:Y$81,$D142)</f>
        <v>1.9583687166271301E-2</v>
      </c>
      <c r="Z142" s="32">
        <f>_xll.SRS1Splines.Functions25.OneWay_Spline($D$83:$D$86,Z$83:Z$86,$D142)</f>
        <v>4.7628656658917801E-2</v>
      </c>
      <c r="AB142" s="32">
        <f t="shared" si="29"/>
        <v>8</v>
      </c>
      <c r="AC142" s="32">
        <f>_xll.SRS1Splines.Functions25.OneWay_Spline($D$77:$D$81,AC$77:AC$81,AB142)</f>
        <v>3.52112194044491E-4</v>
      </c>
      <c r="AD142" s="32">
        <f>_xll.SRS1Splines.Functions25.OneWay_Spline($D$77:$D$81,AD$77:AD$81,$D142)</f>
        <v>1.9597169718332998E-2</v>
      </c>
      <c r="AE142" s="32">
        <f>_xll.SRS1Splines.Functions25.OneWay_Spline($D$77:$D$81,AE$77:AE$81,$D142)</f>
        <v>1.6094238321628901E-2</v>
      </c>
      <c r="AF142" s="32">
        <f>_xll.SRS1Splines.Functions25.OneWay_Spline($D$77:$D$81,AF$77:AF$81,$D142)</f>
        <v>1.52677097927836E-2</v>
      </c>
      <c r="AG142" s="32">
        <f>_xll.SRS1Splines.Functions25.OneWay_Spline($D$77:$D$81,AG$77:AG$81,$D142)</f>
        <v>2.9989737595238399E-2</v>
      </c>
      <c r="AH142" s="32">
        <f>_xll.SRS1Splines.Functions25.OneWay_Spline($D$77:$D$81,AH$77:AH$81,$D142)</f>
        <v>0.84950485583404201</v>
      </c>
      <c r="AI142" s="32">
        <f>_xll.SRS1Splines.Functions25.OneWay_Spline($D$77:$D$81,AI$77:AI$81,$D142)</f>
        <v>0.22322109273662699</v>
      </c>
      <c r="AJ142" s="32">
        <f>_xll.SRS1Splines.Functions25.OneWay_Spline($D$77:$D$81,AJ$77:AJ$81,$D142)</f>
        <v>1.20183356918055E-2</v>
      </c>
      <c r="AK142" s="32">
        <f>_xll.SRS1Splines.Functions25.OneWay_Spline($D$77:$D$81,AK$77:AK$81,$D142)</f>
        <v>2.25358085998702E-2</v>
      </c>
      <c r="AL142" s="32">
        <f>_xll.SRS1Splines.Functions25.OneWay_Spline($D$83:$D$86,AL$83:AL$86,$D142)</f>
        <v>9.2706001698919405E-2</v>
      </c>
      <c r="AO142" s="32">
        <v>8</v>
      </c>
      <c r="AP142" s="32">
        <v>3020.1799971254841</v>
      </c>
      <c r="AT142" s="32">
        <f t="shared" si="17"/>
        <v>2.0973472202260308</v>
      </c>
    </row>
    <row r="143" spans="2:46">
      <c r="B143" s="32">
        <v>1.6573366376232441</v>
      </c>
      <c r="C143" s="96">
        <f t="shared" si="16"/>
        <v>0.8982103772750164</v>
      </c>
      <c r="D143" s="32">
        <f t="shared" si="27"/>
        <v>8.25</v>
      </c>
      <c r="E143" s="32">
        <f>_xll.SRS1Splines.Functions25.OneWay_Spline($D$77:$D$81,$E$77:$E$81,D143)</f>
        <v>1.9259771509631899E-4</v>
      </c>
      <c r="F143" s="32">
        <f>_xll.SRS1Splines.Functions25.OneWay_Spline($D$77:$D$81,F$77:F$81,$D143)</f>
        <v>9.7710062881819805E-3</v>
      </c>
      <c r="G143" s="32">
        <f>_xll.SRS1Splines.Functions25.OneWay_Spline($D$77:$D$81,G$77:G$81,$D143)</f>
        <v>1.37757902369708E-2</v>
      </c>
      <c r="H143" s="32">
        <f>_xll.SRS1Splines.Functions25.OneWay_Spline($D$77:$D$81,H$77:H$81,$D143)</f>
        <v>1.2955982487095801E-2</v>
      </c>
      <c r="I143" s="32">
        <f>_xll.SRS1Splines.Functions25.OneWay_Spline($D$77:$D$81,I$77:I$81,$D143)</f>
        <v>2.6863787651946601E-2</v>
      </c>
      <c r="J143" s="32">
        <f>_xll.SRS1Splines.Functions25.OneWay_Spline($D$77:$D$81,J$77:J$81,$D143)</f>
        <v>0.66442376368897405</v>
      </c>
      <c r="K143" s="32">
        <f>_xll.SRS1Splines.Functions25.OneWay_Spline($D$77:$D$81,K$77:K$81,$D143)</f>
        <v>0.20408067981000599</v>
      </c>
      <c r="L143" s="32">
        <f>_xll.SRS1Splines.Functions25.OneWay_Spline($D$77:$D$81,L$77:L$81,$D143)</f>
        <v>1.13352017423431E-2</v>
      </c>
      <c r="M143" s="32">
        <f>_xll.SRS1Splines.Functions25.OneWay_Spline($D$77:$D$81,M$77:M$81,$D143)</f>
        <v>2.0730574166027801E-2</v>
      </c>
      <c r="N143" s="32">
        <f>_xll.SRS1Splines.Functions25.OneWay_Spline(($D$83:$D$86),N$83:N$86,$D143)</f>
        <v>6.9093650489572001E-2</v>
      </c>
      <c r="P143" s="32">
        <f t="shared" si="28"/>
        <v>8.25</v>
      </c>
      <c r="Q143" s="32">
        <f>_xll.SRS1Splines.Functions25.OneWay_Spline($D$77:$D$81,Q$77:Q$81,P143)</f>
        <v>7.5280411300935799E-5</v>
      </c>
      <c r="R143" s="32">
        <f>_xll.SRS1Splines.Functions25.OneWay_Spline($D$77:$D$81,R$77:R$81,$D143)</f>
        <v>7.1678904339669895E-5</v>
      </c>
      <c r="S143" s="32">
        <f>_xll.SRS1Splines.Functions25.OneWay_Spline($D$77:$D$81,S$77:S$81,$D143)</f>
        <v>1.14971236244203E-2</v>
      </c>
      <c r="T143" s="32">
        <f>_xll.SRS1Splines.Functions25.OneWay_Spline($D$77:$D$81,T$77:T$81,$D143)</f>
        <v>1.04690494999948E-2</v>
      </c>
      <c r="U143" s="32">
        <f>_xll.SRS1Splines.Functions25.OneWay_Spline($D$77:$D$81,U$77:U$81,$D143)</f>
        <v>2.60374460917559E-2</v>
      </c>
      <c r="V143" s="32">
        <f>_xll.SRS1Splines.Functions25.OneWay_Spline($D$77:$D$81,V$77:V$81,$D143)</f>
        <v>0.486058061543646</v>
      </c>
      <c r="W143" s="32">
        <f>_xll.SRS1Splines.Functions25.OneWay_Spline($D$77:$D$81,W$77:W$81,$D143)</f>
        <v>0.184277811822705</v>
      </c>
      <c r="X143" s="32">
        <f>_xll.SRS1Splines.Functions25.OneWay_Spline($D$77:$D$81,X$77:X$81,$D143)</f>
        <v>1.0747280175875999E-2</v>
      </c>
      <c r="Y143" s="32">
        <f>_xll.SRS1Splines.Functions25.OneWay_Spline($D$77:$D$81,Y$77:Y$81,$D143)</f>
        <v>1.9565755569548201E-2</v>
      </c>
      <c r="Z143" s="32">
        <f>_xll.SRS1Splines.Functions25.OneWay_Spline($D$83:$D$86,Z$83:Z$86,$D143)</f>
        <v>4.70164127754365E-2</v>
      </c>
      <c r="AB143" s="32">
        <f t="shared" si="29"/>
        <v>8.25</v>
      </c>
      <c r="AC143" s="32">
        <f>_xll.SRS1Splines.Functions25.OneWay_Spline($D$77:$D$81,AC$77:AC$81,AB143)</f>
        <v>3.0991501889170202E-4</v>
      </c>
      <c r="AD143" s="32">
        <f>_xll.SRS1Splines.Functions25.OneWay_Spline($D$77:$D$81,AD$77:AD$81,$D143)</f>
        <v>1.94703336720243E-2</v>
      </c>
      <c r="AE143" s="32">
        <f>_xll.SRS1Splines.Functions25.OneWay_Spline($D$77:$D$81,AE$77:AE$81,$D143)</f>
        <v>1.58084030203622E-2</v>
      </c>
      <c r="AF143" s="32">
        <f>_xll.SRS1Splines.Functions25.OneWay_Spline($D$77:$D$81,AF$77:AF$81,$D143)</f>
        <v>1.54429154741968E-2</v>
      </c>
      <c r="AG143" s="32">
        <f>_xll.SRS1Splines.Functions25.OneWay_Spline($D$77:$D$81,AG$77:AG$81,$D143)</f>
        <v>2.9647817755825E-2</v>
      </c>
      <c r="AH143" s="32">
        <f>_xll.SRS1Splines.Functions25.OneWay_Spline($D$77:$D$81,AH$77:AH$81,$D143)</f>
        <v>0.84278946583430303</v>
      </c>
      <c r="AI143" s="32">
        <f>_xll.SRS1Splines.Functions25.OneWay_Spline($D$77:$D$81,AI$77:AI$81,$D143)</f>
        <v>0.22388354779730699</v>
      </c>
      <c r="AJ143" s="32">
        <f>_xll.SRS1Splines.Functions25.OneWay_Spline($D$77:$D$81,AJ$77:AJ$81,$D143)</f>
        <v>1.1833929478097201E-2</v>
      </c>
      <c r="AK143" s="32">
        <f>_xll.SRS1Splines.Functions25.OneWay_Spline($D$77:$D$81,AK$77:AK$81,$D143)</f>
        <v>2.2315643689797101E-2</v>
      </c>
      <c r="AL143" s="32">
        <f>_xll.SRS1Splines.Functions25.OneWay_Spline($D$83:$D$86,AL$83:AL$86,$D143)</f>
        <v>9.1589275606814999E-2</v>
      </c>
      <c r="AO143" s="32">
        <v>8.25</v>
      </c>
      <c r="AP143" s="32">
        <v>3089.8144843016589</v>
      </c>
      <c r="AT143" s="32">
        <f t="shared" si="17"/>
        <v>2.1457045029872632</v>
      </c>
    </row>
    <row r="144" spans="2:46">
      <c r="B144" s="32">
        <v>1.6834615132232895</v>
      </c>
      <c r="C144" s="96">
        <f t="shared" si="16"/>
        <v>0.91236901821511618</v>
      </c>
      <c r="D144" s="32">
        <f t="shared" si="27"/>
        <v>8.5</v>
      </c>
      <c r="E144" s="32">
        <f>_xll.SRS1Splines.Functions25.OneWay_Spline($D$77:$D$81,$E$77:$E$81,D144)</f>
        <v>1.58209958687154E-4</v>
      </c>
      <c r="F144" s="32">
        <f>_xll.SRS1Splines.Functions25.OneWay_Spline($D$77:$D$81,F$77:F$81,$D144)</f>
        <v>9.6340333728601197E-3</v>
      </c>
      <c r="G144" s="32">
        <f>_xll.SRS1Splines.Functions25.OneWay_Spline($D$77:$D$81,G$77:G$81,$D144)</f>
        <v>1.36646215261801E-2</v>
      </c>
      <c r="H144" s="32">
        <f>_xll.SRS1Splines.Functions25.OneWay_Spline($D$77:$D$81,H$77:H$81,$D144)</f>
        <v>1.3076683661832201E-2</v>
      </c>
      <c r="I144" s="32">
        <f>_xll.SRS1Splines.Functions25.OneWay_Spline($D$77:$D$81,I$77:I$81,$D144)</f>
        <v>2.6425746878473998E-2</v>
      </c>
      <c r="J144" s="32">
        <f>_xll.SRS1Splines.Functions25.OneWay_Spline($D$77:$D$81,J$77:J$81,$D144)</f>
        <v>0.65645107915246503</v>
      </c>
      <c r="K144" s="32">
        <f>_xll.SRS1Splines.Functions25.OneWay_Spline($D$77:$D$81,K$77:K$81,$D144)</f>
        <v>0.204584148674157</v>
      </c>
      <c r="L144" s="32">
        <f>_xll.SRS1Splines.Functions25.OneWay_Spline($D$77:$D$81,L$77:L$81,$D144)</f>
        <v>1.12598936521143E-2</v>
      </c>
      <c r="M144" s="32">
        <f>_xll.SRS1Splines.Functions25.OneWay_Spline($D$77:$D$81,M$77:M$81,$D144)</f>
        <v>2.0630182470030099E-2</v>
      </c>
      <c r="N144" s="32">
        <f>_xll.SRS1Splines.Functions25.OneWay_Spline(($D$83:$D$86),N$83:N$86,$D144)</f>
        <v>6.8297943433873007E-2</v>
      </c>
      <c r="P144" s="32">
        <f t="shared" si="28"/>
        <v>8.5</v>
      </c>
      <c r="Q144" s="32">
        <f>_xll.SRS1Splines.Functions25.OneWay_Spline($D$77:$D$81,Q$77:Q$81,P144)</f>
        <v>4.30757836150223E-5</v>
      </c>
      <c r="R144" s="32">
        <f>_xll.SRS1Splines.Functions25.OneWay_Spline($D$77:$D$81,R$77:R$81,$D144)</f>
        <v>-9.2342352836506097E-5</v>
      </c>
      <c r="S144" s="32">
        <f>_xll.SRS1Splines.Functions25.OneWay_Spline($D$77:$D$81,S$77:S$81,$D144)</f>
        <v>1.1534226979611E-2</v>
      </c>
      <c r="T144" s="32">
        <f>_xll.SRS1Splines.Functions25.OneWay_Spline($D$77:$D$81,T$77:T$81,$D144)</f>
        <v>1.05146337349471E-2</v>
      </c>
      <c r="U144" s="32">
        <f>_xll.SRS1Splines.Functions25.OneWay_Spline($D$77:$D$81,U$77:U$81,$D144)</f>
        <v>2.53644718083171E-2</v>
      </c>
      <c r="V144" s="32">
        <f>_xll.SRS1Splines.Functions25.OneWay_Spline($D$77:$D$81,V$77:V$81,$D144)</f>
        <v>0.47741541290927297</v>
      </c>
      <c r="W144" s="32">
        <f>_xll.SRS1Splines.Functions25.OneWay_Spline($D$77:$D$81,W$77:W$81,$D144)</f>
        <v>0.18454435860083501</v>
      </c>
      <c r="X144" s="32">
        <f>_xll.SRS1Splines.Functions25.OneWay_Spline($D$77:$D$81,X$77:X$81,$D144)</f>
        <v>1.07607300392375E-2</v>
      </c>
      <c r="Y144" s="32">
        <f>_xll.SRS1Splines.Functions25.OneWay_Spline($D$77:$D$81,Y$77:Y$81,$D144)</f>
        <v>1.9550214852388299E-2</v>
      </c>
      <c r="Z144" s="32">
        <f>_xll.SRS1Splines.Functions25.OneWay_Spline($D$83:$D$86,Z$83:Z$86,$D144)</f>
        <v>4.6345258573886203E-2</v>
      </c>
      <c r="AB144" s="32">
        <f t="shared" si="29"/>
        <v>8.5</v>
      </c>
      <c r="AC144" s="32">
        <f>_xll.SRS1Splines.Functions25.OneWay_Spline($D$77:$D$81,AC$77:AC$81,AB144)</f>
        <v>2.7334413375928502E-4</v>
      </c>
      <c r="AD144" s="32">
        <f>_xll.SRS1Splines.Functions25.OneWay_Spline($D$77:$D$81,AD$77:AD$81,$D144)</f>
        <v>1.93604090985567E-2</v>
      </c>
      <c r="AE144" s="32">
        <f>_xll.SRS1Splines.Functions25.OneWay_Spline($D$77:$D$81,AE$77:AE$81,$D144)</f>
        <v>1.55606790925978E-2</v>
      </c>
      <c r="AF144" s="32">
        <f>_xll.SRS1Splines.Functions25.OneWay_Spline($D$77:$D$81,AF$77:AF$81,$D144)</f>
        <v>1.5638733588717299E-2</v>
      </c>
      <c r="AG144" s="32">
        <f>_xll.SRS1Splines.Functions25.OneWay_Spline($D$77:$D$81,AG$77:AG$81,$D144)</f>
        <v>2.93514872283334E-2</v>
      </c>
      <c r="AH144" s="32">
        <f>_xll.SRS1Splines.Functions25.OneWay_Spline($D$77:$D$81,AH$77:AH$81,$D144)</f>
        <v>0.83548674539565804</v>
      </c>
      <c r="AI144" s="32">
        <f>_xll.SRS1Splines.Functions25.OneWay_Spline($D$77:$D$81,AI$77:AI$81,$D144)</f>
        <v>0.22462393874747999</v>
      </c>
      <c r="AJ144" s="32">
        <f>_xll.SRS1Splines.Functions25.OneWay_Spline($D$77:$D$81,AJ$77:AJ$81,$D144)</f>
        <v>1.1674110759550001E-2</v>
      </c>
      <c r="AK144" s="32">
        <f>_xll.SRS1Splines.Functions25.OneWay_Spline($D$77:$D$81,AK$77:AK$81,$D144)</f>
        <v>2.2110389066042999E-2</v>
      </c>
      <c r="AL144" s="32">
        <f>_xll.SRS1Splines.Functions25.OneWay_Spline($D$83:$D$86,AL$83:AL$86,$D144)</f>
        <v>9.0621446326991095E-2</v>
      </c>
      <c r="AO144" s="32">
        <v>8.5</v>
      </c>
      <c r="AP144" s="32">
        <v>3157.8300564063552</v>
      </c>
      <c r="AT144" s="32">
        <f t="shared" si="17"/>
        <v>2.1929375391710799</v>
      </c>
    </row>
    <row r="145" spans="1:46">
      <c r="A145" s="43"/>
      <c r="B145" s="32">
        <v>1.7098377169954293</v>
      </c>
      <c r="C145" s="96">
        <f t="shared" si="16"/>
        <v>0.92666386900368725</v>
      </c>
      <c r="D145" s="32">
        <f t="shared" si="27"/>
        <v>8.75</v>
      </c>
      <c r="E145" s="32">
        <f>_xll.SRS1Splines.Functions25.OneWay_Spline($D$77:$D$81,$E$77:$E$81,D145)</f>
        <v>1.2911262634093701E-4</v>
      </c>
      <c r="F145" s="32">
        <f>_xll.SRS1Splines.Functions25.OneWay_Spline($D$77:$D$81,F$77:F$81,$D145)</f>
        <v>9.5181332137416197E-3</v>
      </c>
      <c r="G145" s="32">
        <f>_xll.SRS1Splines.Functions25.OneWay_Spline($D$77:$D$81,G$77:G$81,$D145)</f>
        <v>1.3570555693972501E-2</v>
      </c>
      <c r="H145" s="32">
        <f>_xll.SRS1Splines.Functions25.OneWay_Spline($D$77:$D$81,H$77:H$81,$D145)</f>
        <v>1.32100902233829E-2</v>
      </c>
      <c r="I145" s="32">
        <f>_xll.SRS1Splines.Functions25.OneWay_Spline($D$77:$D$81,I$77:I$81,$D145)</f>
        <v>2.6055096993227899E-2</v>
      </c>
      <c r="J145" s="32">
        <f>_xll.SRS1Splines.Functions25.OneWay_Spline($D$77:$D$81,J$77:J$81,$D145)</f>
        <v>0.64786192223710004</v>
      </c>
      <c r="K145" s="32">
        <f>_xll.SRS1Splines.Functions25.OneWay_Spline($D$77:$D$81,K$77:K$81,$D145)</f>
        <v>0.20514061426085001</v>
      </c>
      <c r="L145" s="32">
        <f>_xll.SRS1Splines.Functions25.OneWay_Spline($D$77:$D$81,L$77:L$81,$D145)</f>
        <v>1.11961714219206E-2</v>
      </c>
      <c r="M145" s="32">
        <f>_xll.SRS1Splines.Functions25.OneWay_Spline($D$77:$D$81,M$77:M$81,$D145)</f>
        <v>2.0545112006612999E-2</v>
      </c>
      <c r="N145" s="32">
        <f>_xll.SRS1Splines.Functions25.OneWay_Spline(($D$83:$D$86),N$83:N$86,$D145)</f>
        <v>6.7552949156493597E-2</v>
      </c>
      <c r="P145" s="32">
        <f t="shared" si="28"/>
        <v>8.75</v>
      </c>
      <c r="Q145" s="32">
        <f>_xll.SRS1Splines.Functions25.OneWay_Spline($D$77:$D$81,Q$77:Q$81,P145)</f>
        <v>1.5825714034634101E-5</v>
      </c>
      <c r="R145" s="32">
        <f>_xll.SRS1Splines.Functions25.OneWay_Spline($D$77:$D$81,R$77:R$81,$D145)</f>
        <v>-2.3112957044711801E-4</v>
      </c>
      <c r="S145" s="32">
        <f>_xll.SRS1Splines.Functions25.OneWay_Spline($D$77:$D$81,S$77:S$81,$D145)</f>
        <v>1.15752359511375E-2</v>
      </c>
      <c r="T145" s="32">
        <f>_xll.SRS1Splines.Functions25.OneWay_Spline($D$77:$D$81,T$77:T$81,$D145)</f>
        <v>1.0565016310420601E-2</v>
      </c>
      <c r="U145" s="32">
        <f>_xll.SRS1Splines.Functions25.OneWay_Spline($D$77:$D$81,U$77:U$81,$D145)</f>
        <v>2.4718541146752801E-2</v>
      </c>
      <c r="V145" s="32">
        <f>_xll.SRS1Splines.Functions25.OneWay_Spline($D$77:$D$81,V$77:V$81,$D145)</f>
        <v>0.46808442893289398</v>
      </c>
      <c r="W145" s="32">
        <f>_xll.SRS1Splines.Functions25.OneWay_Spline($D$77:$D$81,W$77:W$81,$D145)</f>
        <v>0.18483896293455701</v>
      </c>
      <c r="X145" s="32">
        <f>_xll.SRS1Splines.Functions25.OneWay_Spline($D$77:$D$81,X$77:X$81,$D145)</f>
        <v>1.07755956776897E-2</v>
      </c>
      <c r="Y145" s="32">
        <f>_xll.SRS1Splines.Functions25.OneWay_Spline($D$77:$D$81,Y$77:Y$81,$D145)</f>
        <v>1.95370650147914E-2</v>
      </c>
      <c r="Z145" s="32">
        <f>_xll.SRS1Splines.Functions25.OneWay_Spline($D$83:$D$86,Z$83:Z$86,$D145)</f>
        <v>4.5617958670297297E-2</v>
      </c>
      <c r="AB145" s="32">
        <f t="shared" si="29"/>
        <v>8.75</v>
      </c>
      <c r="AC145" s="32">
        <f>_xll.SRS1Splines.Functions25.OneWay_Spline($D$77:$D$81,AC$77:AC$81,AB145)</f>
        <v>2.42399538647239E-4</v>
      </c>
      <c r="AD145" s="32">
        <f>_xll.SRS1Splines.Functions25.OneWay_Spline($D$77:$D$81,AD$77:AD$81,$D145)</f>
        <v>1.9267395997930401E-2</v>
      </c>
      <c r="AE145" s="32">
        <f>_xll.SRS1Splines.Functions25.OneWay_Spline($D$77:$D$81,AE$77:AE$81,$D145)</f>
        <v>1.5351066538335499E-2</v>
      </c>
      <c r="AF145" s="32">
        <f>_xll.SRS1Splines.Functions25.OneWay_Spline($D$77:$D$81,AF$77:AF$81,$D145)</f>
        <v>1.5855164136345301E-2</v>
      </c>
      <c r="AG145" s="32">
        <f>_xll.SRS1Splines.Functions25.OneWay_Spline($D$77:$D$81,AG$77:AG$81,$D145)</f>
        <v>2.9100746012763599E-2</v>
      </c>
      <c r="AH145" s="32">
        <f>_xll.SRS1Splines.Functions25.OneWay_Spline($D$77:$D$81,AH$77:AH$81,$D145)</f>
        <v>0.82763941554130505</v>
      </c>
      <c r="AI145" s="32">
        <f>_xll.SRS1Splines.Functions25.OneWay_Spline($D$77:$D$81,AI$77:AI$81,$D145)</f>
        <v>0.225442265587144</v>
      </c>
      <c r="AJ145" s="32">
        <f>_xll.SRS1Splines.Functions25.OneWay_Spline($D$77:$D$81,AJ$77:AJ$81,$D145)</f>
        <v>1.15388795361639E-2</v>
      </c>
      <c r="AK145" s="32">
        <f>_xll.SRS1Splines.Functions25.OneWay_Spline($D$77:$D$81,AK$77:AK$81,$D145)</f>
        <v>2.1920044728608101E-2</v>
      </c>
      <c r="AL145" s="32">
        <f>_xll.SRS1Splines.Functions25.OneWay_Spline($D$83:$D$86,AL$83:AL$86,$D145)</f>
        <v>8.9802513859447805E-2</v>
      </c>
      <c r="AO145" s="32">
        <v>8.75</v>
      </c>
      <c r="AP145" s="32">
        <v>3224.2485378651986</v>
      </c>
      <c r="AT145" s="32">
        <f t="shared" si="17"/>
        <v>2.2390614846286101</v>
      </c>
    </row>
    <row r="146" spans="1:46">
      <c r="A146" s="43"/>
      <c r="B146" s="32">
        <v>1.7364554926035338</v>
      </c>
      <c r="C146" s="96">
        <f t="shared" si="16"/>
        <v>0.94108964209554613</v>
      </c>
      <c r="D146" s="32">
        <f t="shared" si="27"/>
        <v>9</v>
      </c>
      <c r="E146" s="32">
        <f>_xll.SRS1Splines.Functions25.OneWay_Spline($D$77:$D$81,$E$77:$E$81,D146)</f>
        <v>1.0530571805766799E-4</v>
      </c>
      <c r="F146" s="32">
        <f>_xll.SRS1Splines.Functions25.OneWay_Spline($D$77:$D$81,F$77:F$81,$D146)</f>
        <v>9.4233058108264892E-3</v>
      </c>
      <c r="G146" s="32">
        <f>_xll.SRS1Splines.Functions25.OneWay_Spline($D$77:$D$81,G$77:G$81,$D146)</f>
        <v>1.34935927403482E-2</v>
      </c>
      <c r="H146" s="32">
        <f>_xll.SRS1Splines.Functions25.OneWay_Spline($D$77:$D$81,H$77:H$81,$D146)</f>
        <v>1.3356202171748001E-2</v>
      </c>
      <c r="I146" s="32">
        <f>_xll.SRS1Splines.Functions25.OneWay_Spline($D$77:$D$81,I$77:I$81,$D146)</f>
        <v>2.57518379962083E-2</v>
      </c>
      <c r="J146" s="32">
        <f>_xll.SRS1Splines.Functions25.OneWay_Spline($D$77:$D$81,J$77:J$81,$D146)</f>
        <v>0.63869875843325996</v>
      </c>
      <c r="K146" s="32">
        <f>_xll.SRS1Splines.Functions25.OneWay_Spline($D$77:$D$81,K$77:K$81,$D146)</f>
        <v>0.20575007657008601</v>
      </c>
      <c r="L146" s="32">
        <f>_xll.SRS1Splines.Functions25.OneWay_Spline($D$77:$D$81,L$77:L$81,$D146)</f>
        <v>1.11440350517621E-2</v>
      </c>
      <c r="M146" s="32">
        <f>_xll.SRS1Splines.Functions25.OneWay_Spline($D$77:$D$81,M$77:M$81,$D146)</f>
        <v>2.0475362775776499E-2</v>
      </c>
      <c r="N146" s="32">
        <f>_xll.SRS1Splines.Functions25.OneWay_Spline(($D$83:$D$86),N$83:N$86,$D146)</f>
        <v>6.6858667657433798E-2</v>
      </c>
      <c r="P146" s="32">
        <f t="shared" si="28"/>
        <v>9</v>
      </c>
      <c r="Q146" s="32">
        <f>_xll.SRS1Splines.Functions25.OneWay_Spline($D$77:$D$81,Q$77:Q$81,P146)</f>
        <v>-6.4697974402291304E-6</v>
      </c>
      <c r="R146" s="32">
        <f>_xll.SRS1Splines.Functions25.OneWay_Spline($D$77:$D$81,R$77:R$81,$D146)</f>
        <v>-3.4468274849216302E-4</v>
      </c>
      <c r="S146" s="32">
        <f>_xll.SRS1Splines.Functions25.OneWay_Spline($D$77:$D$81,S$77:S$81,$D146)</f>
        <v>1.1620150538999801E-2</v>
      </c>
      <c r="T146" s="32">
        <f>_xll.SRS1Splines.Functions25.OneWay_Spline($D$77:$D$81,T$77:T$81,$D146)</f>
        <v>1.0620197226415299E-2</v>
      </c>
      <c r="U146" s="32">
        <f>_xll.SRS1Splines.Functions25.OneWay_Spline($D$77:$D$81,U$77:U$81,$D146)</f>
        <v>2.40996541070632E-2</v>
      </c>
      <c r="V146" s="32">
        <f>_xll.SRS1Splines.Functions25.OneWay_Spline($D$77:$D$81,V$77:V$81,$D146)</f>
        <v>0.45810731957207401</v>
      </c>
      <c r="W146" s="32">
        <f>_xll.SRS1Splines.Functions25.OneWay_Spline($D$77:$D$81,W$77:W$81,$D146)</f>
        <v>0.185161624823872</v>
      </c>
      <c r="X146" s="32">
        <f>_xll.SRS1Splines.Functions25.OneWay_Spline($D$77:$D$81,X$77:X$81,$D146)</f>
        <v>1.0791877091232501E-2</v>
      </c>
      <c r="Y146" s="32">
        <f>_xll.SRS1Splines.Functions25.OneWay_Spline($D$77:$D$81,Y$77:Y$81,$D146)</f>
        <v>1.9526306056757502E-2</v>
      </c>
      <c r="Z146" s="32">
        <f>_xll.SRS1Splines.Functions25.OneWay_Spline($D$83:$D$86,Z$83:Z$86,$D146)</f>
        <v>4.4837277680700303E-2</v>
      </c>
      <c r="AB146" s="32">
        <f t="shared" si="29"/>
        <v>9</v>
      </c>
      <c r="AC146" s="32">
        <f>_xll.SRS1Splines.Functions25.OneWay_Spline($D$77:$D$81,AC$77:AC$81,AB146)</f>
        <v>2.1708123355556599E-4</v>
      </c>
      <c r="AD146" s="32">
        <f>_xll.SRS1Splines.Functions25.OneWay_Spline($D$77:$D$81,AD$77:AD$81,$D146)</f>
        <v>1.91912943701451E-2</v>
      </c>
      <c r="AE146" s="32">
        <f>_xll.SRS1Splines.Functions25.OneWay_Spline($D$77:$D$81,AE$77:AE$81,$D146)</f>
        <v>1.5179565357575499E-2</v>
      </c>
      <c r="AF146" s="32">
        <f>_xll.SRS1Splines.Functions25.OneWay_Spline($D$77:$D$81,AF$77:AF$81,$D146)</f>
        <v>1.60922071170807E-2</v>
      </c>
      <c r="AG146" s="32">
        <f>_xll.SRS1Splines.Functions25.OneWay_Spline($D$77:$D$81,AG$77:AG$81,$D146)</f>
        <v>2.8895594109115501E-2</v>
      </c>
      <c r="AH146" s="32">
        <f>_xll.SRS1Splines.Functions25.OneWay_Spline($D$77:$D$81,AH$77:AH$81,$D146)</f>
        <v>0.81929019729444497</v>
      </c>
      <c r="AI146" s="32">
        <f>_xll.SRS1Splines.Functions25.OneWay_Spline($D$77:$D$81,AI$77:AI$81,$D146)</f>
        <v>0.2263385283163</v>
      </c>
      <c r="AJ146" s="32">
        <f>_xll.SRS1Splines.Functions25.OneWay_Spline($D$77:$D$81,AJ$77:AJ$81,$D146)</f>
        <v>1.14282358079389E-2</v>
      </c>
      <c r="AK146" s="32">
        <f>_xll.SRS1Splines.Functions25.OneWay_Spline($D$77:$D$81,AK$77:AK$81,$D146)</f>
        <v>2.1744610677492299E-2</v>
      </c>
      <c r="AL146" s="32">
        <f>_xll.SRS1Splines.Functions25.OneWay_Spline($D$83:$D$86,AL$83:AL$86,$D146)</f>
        <v>8.9132478204185198E-2</v>
      </c>
      <c r="AO146" s="32">
        <v>9</v>
      </c>
      <c r="AP146" s="32">
        <v>3289.0937932980055</v>
      </c>
      <c r="AT146" s="32">
        <f t="shared" si="17"/>
        <v>2.284092912012504</v>
      </c>
    </row>
    <row r="147" spans="1:46">
      <c r="B147" s="32">
        <v>1.7622269574591871</v>
      </c>
      <c r="C147" s="96">
        <f t="shared" si="16"/>
        <v>0.95505674850316324</v>
      </c>
      <c r="D147" s="32">
        <f t="shared" si="27"/>
        <v>9.25</v>
      </c>
      <c r="E147" s="32">
        <f>_xll.SRS1Splines.Functions25.OneWay_Spline($D$77:$D$81,$E$77:$E$81,D147)</f>
        <v>8.6789233837348694E-5</v>
      </c>
      <c r="F147" s="32">
        <f>_xll.SRS1Splines.Functions25.OneWay_Spline($D$77:$D$81,F$77:F$81,$D147)</f>
        <v>9.3495511641147194E-3</v>
      </c>
      <c r="G147" s="32">
        <f>_xll.SRS1Splines.Functions25.OneWay_Spline($D$77:$D$81,G$77:G$81,$D147)</f>
        <v>1.34337326653071E-2</v>
      </c>
      <c r="H147" s="32">
        <f>_xll.SRS1Splines.Functions25.OneWay_Spline($D$77:$D$81,H$77:H$81,$D147)</f>
        <v>1.35150195069275E-2</v>
      </c>
      <c r="I147" s="32">
        <f>_xll.SRS1Splines.Functions25.OneWay_Spline($D$77:$D$81,I$77:I$81,$D147)</f>
        <v>2.55159698874153E-2</v>
      </c>
      <c r="J147" s="32">
        <f>_xll.SRS1Splines.Functions25.OneWay_Spline($D$77:$D$81,J$77:J$81,$D147)</f>
        <v>0.62900405323132702</v>
      </c>
      <c r="K147" s="32">
        <f>_xll.SRS1Splines.Functions25.OneWay_Spline($D$77:$D$81,K$77:K$81,$D147)</f>
        <v>0.20641253560186401</v>
      </c>
      <c r="L147" s="32">
        <f>_xll.SRS1Splines.Functions25.OneWay_Spline($D$77:$D$81,L$77:L$81,$D147)</f>
        <v>1.1103484541638901E-2</v>
      </c>
      <c r="M147" s="32">
        <f>_xll.SRS1Splines.Functions25.OneWay_Spline($D$77:$D$81,M$77:M$81,$D147)</f>
        <v>2.0420934777520602E-2</v>
      </c>
      <c r="N147" s="32">
        <f>_xll.SRS1Splines.Functions25.OneWay_Spline(($D$83:$D$86),N$83:N$86,$D147)</f>
        <v>6.6215098936693501E-2</v>
      </c>
      <c r="P147" s="32">
        <f t="shared" si="28"/>
        <v>9.25</v>
      </c>
      <c r="Q147" s="32">
        <f>_xll.SRS1Splines.Functions25.OneWay_Spline($D$77:$D$81,Q$77:Q$81,P147)</f>
        <v>-2.3810750809567198E-5</v>
      </c>
      <c r="R147" s="32">
        <f>_xll.SRS1Splines.Functions25.OneWay_Spline($D$77:$D$81,R$77:R$81,$D147)</f>
        <v>-4.3300188697164199E-4</v>
      </c>
      <c r="S147" s="32">
        <f>_xll.SRS1Splines.Functions25.OneWay_Spline($D$77:$D$81,S$77:S$81,$D147)</f>
        <v>1.1668970743198E-2</v>
      </c>
      <c r="T147" s="32">
        <f>_xll.SRS1Splines.Functions25.OneWay_Spline($D$77:$D$81,T$77:T$81,$D147)</f>
        <v>1.0680176482931399E-2</v>
      </c>
      <c r="U147" s="32">
        <f>_xll.SRS1Splines.Functions25.OneWay_Spline($D$77:$D$81,U$77:U$81,$D147)</f>
        <v>2.35078106892481E-2</v>
      </c>
      <c r="V147" s="32">
        <f>_xll.SRS1Splines.Functions25.OneWay_Spline($D$77:$D$81,V$77:V$81,$D147)</f>
        <v>0.447526294784378</v>
      </c>
      <c r="W147" s="32">
        <f>_xll.SRS1Splines.Functions25.OneWay_Spline($D$77:$D$81,W$77:W$81,$D147)</f>
        <v>0.18551234426877899</v>
      </c>
      <c r="X147" s="32">
        <f>_xll.SRS1Splines.Functions25.OneWay_Spline($D$77:$D$81,X$77:X$81,$D147)</f>
        <v>1.08095742798661E-2</v>
      </c>
      <c r="Y147" s="32">
        <f>_xll.SRS1Splines.Functions25.OneWay_Spline($D$77:$D$81,Y$77:Y$81,$D147)</f>
        <v>1.9517937978286801E-2</v>
      </c>
      <c r="Z147" s="32">
        <f>_xll.SRS1Splines.Functions25.OneWay_Spline($D$83:$D$86,Z$83:Z$86,$D147)</f>
        <v>4.4005980221125597E-2</v>
      </c>
      <c r="AB147" s="32">
        <f t="shared" si="29"/>
        <v>9.25</v>
      </c>
      <c r="AC147" s="32">
        <f>_xll.SRS1Splines.Functions25.OneWay_Spline($D$77:$D$81,AC$77:AC$81,AB147)</f>
        <v>1.9738921848426401E-4</v>
      </c>
      <c r="AD147" s="32">
        <f>_xll.SRS1Splines.Functions25.OneWay_Spline($D$77:$D$81,AD$77:AD$81,$D147)</f>
        <v>1.91321042152011E-2</v>
      </c>
      <c r="AE147" s="32">
        <f>_xll.SRS1Splines.Functions25.OneWay_Spline($D$77:$D$81,AE$77:AE$81,$D147)</f>
        <v>1.50461755503177E-2</v>
      </c>
      <c r="AF147" s="32">
        <f>_xll.SRS1Splines.Functions25.OneWay_Spline($D$77:$D$81,AF$77:AF$81,$D147)</f>
        <v>1.63498625309236E-2</v>
      </c>
      <c r="AG147" s="32">
        <f>_xll.SRS1Splines.Functions25.OneWay_Spline($D$77:$D$81,AG$77:AG$81,$D147)</f>
        <v>2.87360315173893E-2</v>
      </c>
      <c r="AH147" s="32">
        <f>_xll.SRS1Splines.Functions25.OneWay_Spline($D$77:$D$81,AH$77:AH$81,$D147)</f>
        <v>0.81048181167827704</v>
      </c>
      <c r="AI147" s="32">
        <f>_xll.SRS1Splines.Functions25.OneWay_Spline($D$77:$D$81,AI$77:AI$81,$D147)</f>
        <v>0.227312726934948</v>
      </c>
      <c r="AJ147" s="32">
        <f>_xll.SRS1Splines.Functions25.OneWay_Spline($D$77:$D$81,AJ$77:AJ$81,$D147)</f>
        <v>1.1342179574874999E-2</v>
      </c>
      <c r="AK147" s="32">
        <f>_xll.SRS1Splines.Functions25.OneWay_Spline($D$77:$D$81,AK$77:AK$81,$D147)</f>
        <v>2.1584086912695699E-2</v>
      </c>
      <c r="AL147" s="32">
        <f>_xll.SRS1Splines.Functions25.OneWay_Spline($D$83:$D$86,AL$83:AL$86,$D147)</f>
        <v>8.8611339361203106E-2</v>
      </c>
      <c r="AO147" s="32">
        <v>9.25</v>
      </c>
      <c r="AP147" s="32">
        <v>3349.8888838455032</v>
      </c>
      <c r="AT147" s="32">
        <f t="shared" si="17"/>
        <v>2.3263117248927108</v>
      </c>
    </row>
    <row r="148" spans="1:46">
      <c r="B148" s="32">
        <v>1.790377741447239</v>
      </c>
      <c r="C148" s="96">
        <f t="shared" si="16"/>
        <v>0.97031335101377736</v>
      </c>
      <c r="D148" s="32">
        <f t="shared" si="27"/>
        <v>9.5</v>
      </c>
      <c r="E148" s="32">
        <f>_xll.SRS1Splines.Functions25.OneWay_Spline($D$77:$D$81,$E$77:$E$81,D148)</f>
        <v>7.3563173679977206E-5</v>
      </c>
      <c r="F148" s="32">
        <f>_xll.SRS1Splines.Functions25.OneWay_Spline($D$77:$D$81,F$77:F$81,$D148)</f>
        <v>9.2968692736063105E-3</v>
      </c>
      <c r="G148" s="32">
        <f>_xll.SRS1Splines.Functions25.OneWay_Spline($D$77:$D$81,G$77:G$81,$D148)</f>
        <v>1.33909754688491E-2</v>
      </c>
      <c r="H148" s="32">
        <f>_xll.SRS1Splines.Functions25.OneWay_Spline($D$77:$D$81,H$77:H$81,$D148)</f>
        <v>1.36865422289213E-2</v>
      </c>
      <c r="I148" s="32">
        <f>_xll.SRS1Splines.Functions25.OneWay_Spline($D$77:$D$81,I$77:I$81,$D148)</f>
        <v>2.5347492666848902E-2</v>
      </c>
      <c r="J148" s="32">
        <f>_xll.SRS1Splines.Functions25.OneWay_Spline($D$77:$D$81,J$77:J$81,$D148)</f>
        <v>0.618820272121685</v>
      </c>
      <c r="K148" s="32">
        <f>_xll.SRS1Splines.Functions25.OneWay_Spline($D$77:$D$81,K$77:K$81,$D148)</f>
        <v>0.20712799135618301</v>
      </c>
      <c r="L148" s="32">
        <f>_xll.SRS1Splines.Functions25.OneWay_Spline($D$77:$D$81,L$77:L$81,$D148)</f>
        <v>1.10745198915509E-2</v>
      </c>
      <c r="M148" s="32">
        <f>_xll.SRS1Splines.Functions25.OneWay_Spline($D$77:$D$81,M$77:M$81,$D148)</f>
        <v>2.03818280118453E-2</v>
      </c>
      <c r="N148" s="32">
        <f>_xll.SRS1Splines.Functions25.OneWay_Spline(($D$83:$D$86),N$83:N$86,$D148)</f>
        <v>6.56222429942728E-2</v>
      </c>
      <c r="P148" s="32">
        <f t="shared" si="28"/>
        <v>9.5</v>
      </c>
      <c r="Q148" s="32">
        <f>_xll.SRS1Splines.Functions25.OneWay_Spline($D$77:$D$81,Q$77:Q$81,P148)</f>
        <v>-3.6197146073380001E-5</v>
      </c>
      <c r="R148" s="32">
        <f>_xll.SRS1Splines.Functions25.OneWay_Spline($D$77:$D$81,R$77:R$81,$D148)</f>
        <v>-4.9608698588555697E-4</v>
      </c>
      <c r="S148" s="32">
        <f>_xll.SRS1Splines.Functions25.OneWay_Spline($D$77:$D$81,S$77:S$81,$D148)</f>
        <v>1.1721696563732099E-2</v>
      </c>
      <c r="T148" s="32">
        <f>_xll.SRS1Splines.Functions25.OneWay_Spline($D$77:$D$81,T$77:T$81,$D148)</f>
        <v>1.07449540799688E-2</v>
      </c>
      <c r="U148" s="32">
        <f>_xll.SRS1Splines.Functions25.OneWay_Spline($D$77:$D$81,U$77:U$81,$D148)</f>
        <v>2.2943010893307601E-2</v>
      </c>
      <c r="V148" s="32">
        <f>_xll.SRS1Splines.Functions25.OneWay_Spline($D$77:$D$81,V$77:V$81,$D148)</f>
        <v>0.43638356452737098</v>
      </c>
      <c r="W148" s="32">
        <f>_xll.SRS1Splines.Functions25.OneWay_Spline($D$77:$D$81,W$77:W$81,$D148)</f>
        <v>0.18589112126927901</v>
      </c>
      <c r="X148" s="32">
        <f>_xll.SRS1Splines.Functions25.OneWay_Spline($D$77:$D$81,X$77:X$81,$D148)</f>
        <v>1.0828687243590301E-2</v>
      </c>
      <c r="Y148" s="32">
        <f>_xll.SRS1Splines.Functions25.OneWay_Spline($D$77:$D$81,Y$77:Y$81,$D148)</f>
        <v>1.9511960779379101E-2</v>
      </c>
      <c r="Z148" s="32">
        <f>_xll.SRS1Splines.Functions25.OneWay_Spline($D$83:$D$86,Z$83:Z$86,$D148)</f>
        <v>4.3126830907603601E-2</v>
      </c>
      <c r="AB148" s="32">
        <f t="shared" si="29"/>
        <v>9.5</v>
      </c>
      <c r="AC148" s="32">
        <f>_xll.SRS1Splines.Functions25.OneWay_Spline($D$77:$D$81,AC$77:AC$81,AB148)</f>
        <v>1.8332349343333401E-4</v>
      </c>
      <c r="AD148" s="32">
        <f>_xll.SRS1Splines.Functions25.OneWay_Spline($D$77:$D$81,AD$77:AD$81,$D148)</f>
        <v>1.9089825533098199E-2</v>
      </c>
      <c r="AE148" s="32">
        <f>_xll.SRS1Splines.Functions25.OneWay_Spline($D$77:$D$81,AE$77:AE$81,$D148)</f>
        <v>1.49508971165621E-2</v>
      </c>
      <c r="AF148" s="32">
        <f>_xll.SRS1Splines.Functions25.OneWay_Spline($D$77:$D$81,AF$77:AF$81,$D148)</f>
        <v>1.66281303778738E-2</v>
      </c>
      <c r="AG148" s="32">
        <f>_xll.SRS1Splines.Functions25.OneWay_Spline($D$77:$D$81,AG$77:AG$81,$D148)</f>
        <v>2.8622058237584801E-2</v>
      </c>
      <c r="AH148" s="32">
        <f>_xll.SRS1Splines.Functions25.OneWay_Spline($D$77:$D$81,AH$77:AH$81,$D148)</f>
        <v>0.80125697971599896</v>
      </c>
      <c r="AI148" s="32">
        <f>_xll.SRS1Splines.Functions25.OneWay_Spline($D$77:$D$81,AI$77:AI$81,$D148)</f>
        <v>0.22836486144308801</v>
      </c>
      <c r="AJ148" s="32">
        <f>_xll.SRS1Splines.Functions25.OneWay_Spline($D$77:$D$81,AJ$77:AJ$81,$D148)</f>
        <v>1.1280710836972199E-2</v>
      </c>
      <c r="AK148" s="32">
        <f>_xll.SRS1Splines.Functions25.OneWay_Spline($D$77:$D$81,AK$77:AK$81,$D148)</f>
        <v>2.1438473434218099E-2</v>
      </c>
      <c r="AL148" s="32">
        <f>_xll.SRS1Splines.Functions25.OneWay_Spline($D$83:$D$86,AL$83:AL$86,$D148)</f>
        <v>8.8239097330501601E-2</v>
      </c>
      <c r="AO148" s="32">
        <v>9.5</v>
      </c>
      <c r="AP148" s="32">
        <v>3414.1684017117564</v>
      </c>
      <c r="AT148" s="32">
        <f t="shared" si="17"/>
        <v>2.3709502789664976</v>
      </c>
    </row>
    <row r="149" spans="1:46">
      <c r="B149" s="32">
        <v>1.8176636978612624</v>
      </c>
      <c r="C149" s="96">
        <f t="shared" si="16"/>
        <v>0.98510125146114624</v>
      </c>
      <c r="D149" s="32">
        <f t="shared" si="27"/>
        <v>9.75</v>
      </c>
      <c r="E149" s="32">
        <f>_xll.SRS1Splines.Functions25.OneWay_Spline($D$77:$D$81,$E$77:$E$81,D149)</f>
        <v>6.5627537585554401E-5</v>
      </c>
      <c r="F149" s="32">
        <f>_xll.SRS1Splines.Functions25.OneWay_Spline($D$77:$D$81,F$77:F$81,$D149)</f>
        <v>9.2652601393012693E-3</v>
      </c>
      <c r="G149" s="32">
        <f>_xll.SRS1Splines.Functions25.OneWay_Spline($D$77:$D$81,G$77:G$81,$D149)</f>
        <v>1.33653211509743E-2</v>
      </c>
      <c r="H149" s="32">
        <f>_xll.SRS1Splines.Functions25.OneWay_Spline($D$77:$D$81,H$77:H$81,$D149)</f>
        <v>1.38707703377295E-2</v>
      </c>
      <c r="I149" s="32">
        <f>_xll.SRS1Splines.Functions25.OneWay_Spline($D$77:$D$81,I$77:I$81,$D149)</f>
        <v>2.52464063345091E-2</v>
      </c>
      <c r="J149" s="32">
        <f>_xll.SRS1Splines.Functions25.OneWay_Spline($D$77:$D$81,J$77:J$81,$D149)</f>
        <v>0.60818988059471402</v>
      </c>
      <c r="K149" s="32">
        <f>_xll.SRS1Splines.Functions25.OneWay_Spline($D$77:$D$81,K$77:K$81,$D149)</f>
        <v>0.20789644383304501</v>
      </c>
      <c r="L149" s="32">
        <f>_xll.SRS1Splines.Functions25.OneWay_Spline($D$77:$D$81,L$77:L$81,$D149)</f>
        <v>1.1057141101498E-2</v>
      </c>
      <c r="M149" s="32">
        <f>_xll.SRS1Splines.Functions25.OneWay_Spline($D$77:$D$81,M$77:M$81,$D149)</f>
        <v>2.0358042478750699E-2</v>
      </c>
      <c r="N149" s="32">
        <f>_xll.SRS1Splines.Functions25.OneWay_Spline(($D$83:$D$86),N$83:N$86,$D149)</f>
        <v>6.5080099830171698E-2</v>
      </c>
      <c r="P149" s="32">
        <f t="shared" si="28"/>
        <v>9.75</v>
      </c>
      <c r="Q149" s="32">
        <f>_xll.SRS1Splines.Functions25.OneWay_Spline($D$77:$D$81,Q$77:Q$81,P149)</f>
        <v>-4.3628983231667697E-5</v>
      </c>
      <c r="R149" s="32">
        <f>_xll.SRS1Splines.Functions25.OneWay_Spline($D$77:$D$81,R$77:R$81,$D149)</f>
        <v>-5.3393804523390502E-4</v>
      </c>
      <c r="S149" s="32">
        <f>_xll.SRS1Splines.Functions25.OneWay_Spline($D$77:$D$81,S$77:S$81,$D149)</f>
        <v>1.1778328000602E-2</v>
      </c>
      <c r="T149" s="32">
        <f>_xll.SRS1Splines.Functions25.OneWay_Spline($D$77:$D$81,T$77:T$81,$D149)</f>
        <v>1.0814530017527401E-2</v>
      </c>
      <c r="U149" s="32">
        <f>_xll.SRS1Splines.Functions25.OneWay_Spline($D$77:$D$81,U$77:U$81,$D149)</f>
        <v>2.24052547192417E-2</v>
      </c>
      <c r="V149" s="32">
        <f>_xll.SRS1Splines.Functions25.OneWay_Spline($D$77:$D$81,V$77:V$81,$D149)</f>
        <v>0.42472133875861801</v>
      </c>
      <c r="W149" s="32">
        <f>_xll.SRS1Splines.Functions25.OneWay_Spline($D$77:$D$81,W$77:W$81,$D149)</f>
        <v>0.18629795582537201</v>
      </c>
      <c r="X149" s="32">
        <f>_xll.SRS1Splines.Functions25.OneWay_Spline($D$77:$D$81,X$77:X$81,$D149)</f>
        <v>1.08492159824053E-2</v>
      </c>
      <c r="Y149" s="32">
        <f>_xll.SRS1Splines.Functions25.OneWay_Spline($D$77:$D$81,Y$77:Y$81,$D149)</f>
        <v>1.9508374460034499E-2</v>
      </c>
      <c r="Z149" s="32">
        <f>_xll.SRS1Splines.Functions25.OneWay_Spline($D$83:$D$86,Z$83:Z$86,$D149)</f>
        <v>4.2202594356164899E-2</v>
      </c>
      <c r="AB149" s="32">
        <f t="shared" si="29"/>
        <v>9.75</v>
      </c>
      <c r="AC149" s="32">
        <f>_xll.SRS1Splines.Functions25.OneWay_Spline($D$77:$D$81,AC$77:AC$81,AB149)</f>
        <v>1.7488405840277601E-4</v>
      </c>
      <c r="AD149" s="32">
        <f>_xll.SRS1Splines.Functions25.OneWay_Spline($D$77:$D$81,AD$77:AD$81,$D149)</f>
        <v>1.9064458323836402E-2</v>
      </c>
      <c r="AE149" s="32">
        <f>_xll.SRS1Splines.Functions25.OneWay_Spline($D$77:$D$81,AE$77:AE$81,$D149)</f>
        <v>1.48937300563088E-2</v>
      </c>
      <c r="AF149" s="32">
        <f>_xll.SRS1Splines.Functions25.OneWay_Spline($D$77:$D$81,AF$77:AF$81,$D149)</f>
        <v>1.69270106579315E-2</v>
      </c>
      <c r="AG149" s="32">
        <f>_xll.SRS1Splines.Functions25.OneWay_Spline($D$77:$D$81,AG$77:AG$81,$D149)</f>
        <v>2.8553674269702099E-2</v>
      </c>
      <c r="AH149" s="32">
        <f>_xll.SRS1Splines.Functions25.OneWay_Spline($D$77:$D$81,AH$77:AH$81,$D149)</f>
        <v>0.79165842243080997</v>
      </c>
      <c r="AI149" s="32">
        <f>_xll.SRS1Splines.Functions25.OneWay_Spline($D$77:$D$81,AI$77:AI$81,$D149)</f>
        <v>0.22949493184071901</v>
      </c>
      <c r="AJ149" s="32">
        <f>_xll.SRS1Splines.Functions25.OneWay_Spline($D$77:$D$81,AJ$77:AJ$81,$D149)</f>
        <v>1.1243829594230601E-2</v>
      </c>
      <c r="AK149" s="32">
        <f>_xll.SRS1Splines.Functions25.OneWay_Spline($D$77:$D$81,AK$77:AK$81,$D149)</f>
        <v>2.1307770242059602E-2</v>
      </c>
      <c r="AL149" s="32">
        <f>_xll.SRS1Splines.Functions25.OneWay_Spline($D$83:$D$86,AL$83:AL$86,$D149)</f>
        <v>8.8015752112080695E-2</v>
      </c>
      <c r="AO149" s="32">
        <v>9.75</v>
      </c>
      <c r="AP149" s="32">
        <v>3474.452962086038</v>
      </c>
      <c r="AT149" s="32">
        <f t="shared" si="17"/>
        <v>2.412814557004193</v>
      </c>
    </row>
    <row r="150" spans="1:46">
      <c r="A150" s="32" t="s">
        <v>32</v>
      </c>
      <c r="B150" s="32">
        <v>1.8451541860953098</v>
      </c>
      <c r="C150" s="96">
        <f t="shared" si="16"/>
        <v>1</v>
      </c>
      <c r="D150" s="32">
        <f t="shared" si="27"/>
        <v>10</v>
      </c>
      <c r="E150" s="32">
        <f>_xll.SRS1Splines.Functions25.OneWay_Spline($D$77:$D$81,$E$77:$E$81,D150)</f>
        <v>6.2982325554080101E-5</v>
      </c>
      <c r="F150" s="32">
        <f>_xll.SRS1Splines.Functions25.OneWay_Spline($D$77:$D$81,F$77:F$81,$D150)</f>
        <v>9.2547237611995906E-3</v>
      </c>
      <c r="G150" s="32">
        <f>_xll.SRS1Splines.Functions25.OneWay_Spline($D$77:$D$81,G$77:G$81,$D150)</f>
        <v>1.33567697116827E-2</v>
      </c>
      <c r="H150" s="32">
        <f>_xll.SRS1Splines.Functions25.OneWay_Spline($D$77:$D$81,H$77:H$81,$D150)</f>
        <v>1.4067703833351999E-2</v>
      </c>
      <c r="I150" s="32">
        <f>_xll.SRS1Splines.Functions25.OneWay_Spline($D$77:$D$81,I$77:I$81,$D150)</f>
        <v>2.5212710890395802E-2</v>
      </c>
      <c r="J150" s="32">
        <f>_xll.SRS1Splines.Functions25.OneWay_Spline($D$77:$D$81,J$77:J$81,$D150)</f>
        <v>0.59715534414079696</v>
      </c>
      <c r="K150" s="32">
        <f>_xll.SRS1Splines.Functions25.OneWay_Spline($D$77:$D$81,K$77:K$81,$D150)</f>
        <v>0.20871789303245</v>
      </c>
      <c r="L150" s="32">
        <f>_xll.SRS1Splines.Functions25.OneWay_Spline($D$77:$D$81,L$77:L$81,$D150)</f>
        <v>1.10513481714804E-2</v>
      </c>
      <c r="M150" s="32">
        <f>_xll.SRS1Splines.Functions25.OneWay_Spline($D$77:$D$81,M$77:M$81,$D150)</f>
        <v>2.0349578178236599E-2</v>
      </c>
      <c r="N150" s="32">
        <f>_xll.SRS1Splines.Functions25.OneWay_Spline(($D$83:$D$86),N$83:N$86,$D150)</f>
        <v>6.4588669444390095E-2</v>
      </c>
      <c r="P150" s="32">
        <f t="shared" si="28"/>
        <v>10</v>
      </c>
      <c r="Q150" s="32">
        <f>_xll.SRS1Splines.Functions25.OneWay_Spline($D$77:$D$81,Q$77:Q$81,P150)</f>
        <v>-4.6106262284430301E-5</v>
      </c>
      <c r="R150" s="32">
        <f>_xll.SRS1Splines.Functions25.OneWay_Spline($D$77:$D$81,R$77:R$81,$D150)</f>
        <v>-5.4655506501668702E-4</v>
      </c>
      <c r="S150" s="32">
        <f>_xll.SRS1Splines.Functions25.OneWay_Spline($D$77:$D$81,S$77:S$81,$D150)</f>
        <v>1.1838865053807801E-2</v>
      </c>
      <c r="T150" s="32">
        <f>_xll.SRS1Splines.Functions25.OneWay_Spline($D$77:$D$81,T$77:T$81,$D150)</f>
        <v>1.08889042956073E-2</v>
      </c>
      <c r="U150" s="32">
        <f>_xll.SRS1Splines.Functions25.OneWay_Spline($D$77:$D$81,U$77:U$81,$D150)</f>
        <v>2.1894542167050401E-2</v>
      </c>
      <c r="V150" s="32">
        <f>_xll.SRS1Splines.Functions25.OneWay_Spline($D$77:$D$81,V$77:V$81,$D150)</f>
        <v>0.412581827435683</v>
      </c>
      <c r="W150" s="32">
        <f>_xll.SRS1Splines.Functions25.OneWay_Spline($D$77:$D$81,W$77:W$81,$D150)</f>
        <v>0.18673284793705699</v>
      </c>
      <c r="X150" s="32">
        <f>_xll.SRS1Splines.Functions25.OneWay_Spline($D$77:$D$81,X$77:X$81,$D150)</f>
        <v>1.08711604963109E-2</v>
      </c>
      <c r="Y150" s="32">
        <f>_xll.SRS1Splines.Functions25.OneWay_Spline($D$77:$D$81,Y$77:Y$81,$D150)</f>
        <v>1.9507179020253E-2</v>
      </c>
      <c r="Z150" s="32">
        <f>_xll.SRS1Splines.Functions25.OneWay_Spline($D$83:$D$86,Z$83:Z$86,$D150)</f>
        <v>4.1236035182839803E-2</v>
      </c>
      <c r="AB150" s="32">
        <f t="shared" si="29"/>
        <v>10</v>
      </c>
      <c r="AC150" s="32">
        <f>_xll.SRS1Splines.Functions25.OneWay_Spline($D$77:$D$81,AC$77:AC$81,AB150)</f>
        <v>1.72070913392591E-4</v>
      </c>
      <c r="AD150" s="32">
        <f>_xll.SRS1Splines.Functions25.OneWay_Spline($D$77:$D$81,AD$77:AD$81,$D150)</f>
        <v>1.90560025874159E-2</v>
      </c>
      <c r="AE150" s="32">
        <f>_xll.SRS1Splines.Functions25.OneWay_Spline($D$77:$D$81,AE$77:AE$81,$D150)</f>
        <v>1.48746743695577E-2</v>
      </c>
      <c r="AF150" s="32">
        <f>_xll.SRS1Splines.Functions25.OneWay_Spline($D$77:$D$81,AF$77:AF$81,$D150)</f>
        <v>1.7246503371096698E-2</v>
      </c>
      <c r="AG150" s="32">
        <f>_xll.SRS1Splines.Functions25.OneWay_Spline($D$77:$D$81,AG$77:AG$81,$D150)</f>
        <v>2.8530879613741199E-2</v>
      </c>
      <c r="AH150" s="32">
        <f>_xll.SRS1Splines.Functions25.OneWay_Spline($D$77:$D$81,AH$77:AH$81,$D150)</f>
        <v>0.78172886084591098</v>
      </c>
      <c r="AI150" s="32">
        <f>_xll.SRS1Splines.Functions25.OneWay_Spline($D$77:$D$81,AI$77:AI$81,$D150)</f>
        <v>0.23070293812784301</v>
      </c>
      <c r="AJ150" s="32">
        <f>_xll.SRS1Splines.Functions25.OneWay_Spline($D$77:$D$81,AJ$77:AJ$81,$D150)</f>
        <v>1.1231535846649999E-2</v>
      </c>
      <c r="AK150" s="32">
        <f>_xll.SRS1Splines.Functions25.OneWay_Spline($D$77:$D$81,AK$77:AK$81,$D150)</f>
        <v>2.1191977336220299E-2</v>
      </c>
      <c r="AL150" s="32">
        <f>_xll.SRS1Splines.Functions25.OneWay_Spline($D$83:$D$86,AL$83:AL$86,$D150)</f>
        <v>8.7941303705940402E-2</v>
      </c>
      <c r="AO150" s="32">
        <v>10</v>
      </c>
      <c r="AP150" s="32">
        <v>3533.2742195112496</v>
      </c>
      <c r="AT150" s="32">
        <f t="shared" si="17"/>
        <v>2.4536626524383678</v>
      </c>
    </row>
    <row r="151" spans="1:46" s="46" customFormat="1">
      <c r="A151" s="48" t="s">
        <v>37</v>
      </c>
      <c r="B151" s="49">
        <v>1.8728404245019772</v>
      </c>
      <c r="C151" s="46">
        <f>B151/$B$150</f>
        <v>1.0150048373275822</v>
      </c>
      <c r="D151" s="46">
        <f t="shared" si="27"/>
        <v>10.25</v>
      </c>
      <c r="E151" s="46">
        <f>E$150*$C151*(2^(-($D151-$D$151)/$E$90))</f>
        <v>6.3927365103531893E-5</v>
      </c>
      <c r="F151" s="46">
        <f t="shared" ref="F151:N151" si="30">F$150*$C151*(2^(-($D151-$D$151)/$E$90))</f>
        <v>9.3935893857480992E-3</v>
      </c>
      <c r="G151" s="46">
        <f t="shared" si="30"/>
        <v>1.3557185868428476E-2</v>
      </c>
      <c r="H151" s="46">
        <f t="shared" si="30"/>
        <v>1.427878744094405E-2</v>
      </c>
      <c r="I151" s="46">
        <f t="shared" si="30"/>
        <v>2.5591023515893551E-2</v>
      </c>
      <c r="J151" s="46">
        <f t="shared" si="30"/>
        <v>0.60611556293892599</v>
      </c>
      <c r="K151" s="46">
        <f t="shared" si="30"/>
        <v>0.21184967106475761</v>
      </c>
      <c r="L151" s="46">
        <f t="shared" si="30"/>
        <v>1.1217171853043936E-2</v>
      </c>
      <c r="M151" s="46">
        <f t="shared" si="30"/>
        <v>2.0654920288485954E-2</v>
      </c>
      <c r="N151" s="46">
        <f t="shared" si="30"/>
        <v>6.555781192260815E-2</v>
      </c>
      <c r="P151" s="46">
        <f t="shared" si="28"/>
        <v>10.25</v>
      </c>
      <c r="Q151" s="46">
        <f>Q$150*$C151*(2^(-($D151-$D$151)/$E$90))</f>
        <v>-4.6798079249791017E-5</v>
      </c>
      <c r="R151" s="46">
        <f t="shared" ref="R151:Z151" si="31">R$150*$C151*(2^(-($D151-$D$151)/$E$90))</f>
        <v>-5.5475603485782854E-4</v>
      </c>
      <c r="S151" s="46">
        <f t="shared" si="31"/>
        <v>1.2016505298083385E-2</v>
      </c>
      <c r="T151" s="46">
        <f t="shared" si="31"/>
        <v>1.10522905332385E-2</v>
      </c>
      <c r="U151" s="46">
        <f t="shared" si="31"/>
        <v>2.2223066210628882E-2</v>
      </c>
      <c r="V151" s="46">
        <f t="shared" si="31"/>
        <v>0.41877255064067198</v>
      </c>
      <c r="W151" s="46">
        <f t="shared" si="31"/>
        <v>0.18953474394406866</v>
      </c>
      <c r="X151" s="46">
        <f t="shared" si="31"/>
        <v>1.1034280491120083E-2</v>
      </c>
      <c r="Y151" s="46">
        <f t="shared" si="31"/>
        <v>1.9799881068171921E-2</v>
      </c>
      <c r="Z151" s="46">
        <f t="shared" si="31"/>
        <v>4.1854775182792771E-2</v>
      </c>
      <c r="AB151" s="46">
        <f t="shared" si="29"/>
        <v>10.25</v>
      </c>
      <c r="AC151" s="46">
        <f>AC$150*$C151*(2^(-($D151-$D$151)/$E$90))</f>
        <v>1.746528094568553E-4</v>
      </c>
      <c r="AD151" s="46">
        <f t="shared" ref="AD151:AL151" si="32">AD$150*$C151*(2^(-($D151-$D$151)/$E$90))</f>
        <v>1.9341934806354062E-2</v>
      </c>
      <c r="AE151" s="46">
        <f t="shared" si="32"/>
        <v>1.5097866438773668E-2</v>
      </c>
      <c r="AF151" s="46">
        <f t="shared" si="32"/>
        <v>1.7505284348649602E-2</v>
      </c>
      <c r="AG151" s="46">
        <f t="shared" si="32"/>
        <v>2.8958980821158217E-2</v>
      </c>
      <c r="AH151" s="46">
        <f t="shared" si="32"/>
        <v>0.79345857523718</v>
      </c>
      <c r="AI151" s="46">
        <f t="shared" si="32"/>
        <v>0.23416459818544655</v>
      </c>
      <c r="AJ151" s="46">
        <f t="shared" si="32"/>
        <v>1.1400063214967891E-2</v>
      </c>
      <c r="AK151" s="46">
        <f t="shared" si="32"/>
        <v>2.1509959508800094E-2</v>
      </c>
      <c r="AL151" s="46">
        <f t="shared" si="32"/>
        <v>8.9260848662423536E-2</v>
      </c>
      <c r="AO151" s="46">
        <v>10.25</v>
      </c>
      <c r="AP151" s="46">
        <v>3590.6620332850339</v>
      </c>
      <c r="AT151" s="46">
        <f t="shared" si="17"/>
        <v>2.4935153008923847</v>
      </c>
    </row>
    <row r="152" spans="1:46" s="46" customFormat="1">
      <c r="A152" s="48" t="s">
        <v>38</v>
      </c>
      <c r="B152" s="49">
        <v>1.9007138167544473</v>
      </c>
      <c r="C152" s="46">
        <f t="shared" ref="C152:C183" si="33">B152/$B$150</f>
        <v>1.0301111045775053</v>
      </c>
      <c r="D152" s="46">
        <f t="shared" si="27"/>
        <v>10.5</v>
      </c>
      <c r="E152" s="46">
        <f t="shared" ref="E152:N177" si="34">E$150*$C152*(2^(-($D152-$D$151)/$E$90))</f>
        <v>6.4878791821109695E-5</v>
      </c>
      <c r="F152" s="46">
        <f t="shared" si="34"/>
        <v>9.5333935510078724E-3</v>
      </c>
      <c r="G152" s="46">
        <f t="shared" si="34"/>
        <v>1.3758956562864284E-2</v>
      </c>
      <c r="H152" s="46">
        <f t="shared" si="34"/>
        <v>1.449129768352838E-2</v>
      </c>
      <c r="I152" s="46">
        <f t="shared" si="34"/>
        <v>2.5971893014640306E-2</v>
      </c>
      <c r="J152" s="46">
        <f t="shared" si="34"/>
        <v>0.61513634049773613</v>
      </c>
      <c r="K152" s="46">
        <f t="shared" si="34"/>
        <v>0.21500261561103523</v>
      </c>
      <c r="L152" s="46">
        <f t="shared" si="34"/>
        <v>1.1384116274722566E-2</v>
      </c>
      <c r="M152" s="46">
        <f t="shared" si="34"/>
        <v>2.096232609162017E-2</v>
      </c>
      <c r="N152" s="46">
        <f t="shared" si="34"/>
        <v>6.6533504471614269E-2</v>
      </c>
      <c r="P152" s="46">
        <f t="shared" si="28"/>
        <v>10.5</v>
      </c>
      <c r="Q152" s="46">
        <f t="shared" ref="Q152:Z177" si="35">Q$150*$C152*(2^(-($D152-$D$151)/$E$90))</f>
        <v>-4.7494571946736448E-5</v>
      </c>
      <c r="R152" s="46">
        <f t="shared" si="35"/>
        <v>-5.6301243198050768E-4</v>
      </c>
      <c r="S152" s="46">
        <f t="shared" si="35"/>
        <v>1.2195346146192734E-2</v>
      </c>
      <c r="T152" s="46">
        <f t="shared" si="35"/>
        <v>1.1216781037214775E-2</v>
      </c>
      <c r="U152" s="46">
        <f t="shared" si="35"/>
        <v>2.2553810625091295E-2</v>
      </c>
      <c r="V152" s="46">
        <f t="shared" si="35"/>
        <v>0.42500511462359963</v>
      </c>
      <c r="W152" s="46">
        <f t="shared" si="35"/>
        <v>0.19235557691607696</v>
      </c>
      <c r="X152" s="46">
        <f t="shared" si="35"/>
        <v>1.1198502952838892E-2</v>
      </c>
      <c r="Y152" s="46">
        <f t="shared" si="35"/>
        <v>2.009456137953174E-2</v>
      </c>
      <c r="Z152" s="46">
        <f t="shared" si="35"/>
        <v>4.2477697014509576E-2</v>
      </c>
      <c r="AB152" s="46">
        <f t="shared" si="29"/>
        <v>10.5</v>
      </c>
      <c r="AC152" s="46">
        <f t="shared" ref="AC152:AL177" si="36">AC$150*$C152*(2^(-($D152-$D$151)/$E$90))</f>
        <v>1.7725215558895635E-4</v>
      </c>
      <c r="AD152" s="46">
        <f t="shared" si="36"/>
        <v>1.9629799533996285E-2</v>
      </c>
      <c r="AE152" s="46">
        <f t="shared" si="36"/>
        <v>1.5322566979535938E-2</v>
      </c>
      <c r="AF152" s="46">
        <f t="shared" si="36"/>
        <v>1.7765814329841985E-2</v>
      </c>
      <c r="AG152" s="46">
        <f t="shared" si="36"/>
        <v>2.9389975404189309E-2</v>
      </c>
      <c r="AH152" s="46">
        <f t="shared" si="36"/>
        <v>0.80526756637187269</v>
      </c>
      <c r="AI152" s="46">
        <f t="shared" si="36"/>
        <v>0.23764965430599352</v>
      </c>
      <c r="AJ152" s="46">
        <f t="shared" si="36"/>
        <v>1.156972959660634E-2</v>
      </c>
      <c r="AK152" s="46">
        <f t="shared" si="36"/>
        <v>2.1830090803708704E-2</v>
      </c>
      <c r="AL152" s="46">
        <f t="shared" si="36"/>
        <v>9.0589311928718969E-2</v>
      </c>
      <c r="AO152" s="46">
        <v>10.5</v>
      </c>
      <c r="AP152" s="46">
        <v>3646.6468083008585</v>
      </c>
      <c r="AT152" s="46">
        <f t="shared" si="17"/>
        <v>2.5323936168755963</v>
      </c>
    </row>
    <row r="153" spans="1:46" s="46" customFormat="1">
      <c r="B153" s="49">
        <v>1.9287659478047281</v>
      </c>
      <c r="C153" s="46">
        <f t="shared" si="33"/>
        <v>1.0453142411292773</v>
      </c>
      <c r="D153" s="46">
        <f t="shared" si="27"/>
        <v>10.75</v>
      </c>
      <c r="E153" s="46">
        <f t="shared" si="34"/>
        <v>6.5836319559407335E-5</v>
      </c>
      <c r="F153" s="46">
        <f t="shared" si="34"/>
        <v>9.6740942100208786E-3</v>
      </c>
      <c r="G153" s="46">
        <f t="shared" si="34"/>
        <v>1.396202111121933E-2</v>
      </c>
      <c r="H153" s="46">
        <f t="shared" si="34"/>
        <v>1.4705170647349382E-2</v>
      </c>
      <c r="I153" s="46">
        <f t="shared" si="34"/>
        <v>2.6355204837804139E-2</v>
      </c>
      <c r="J153" s="46">
        <f t="shared" si="34"/>
        <v>0.62421496376318719</v>
      </c>
      <c r="K153" s="46">
        <f t="shared" si="34"/>
        <v>0.21817577840392072</v>
      </c>
      <c r="L153" s="46">
        <f t="shared" si="34"/>
        <v>1.1552131226960093E-2</v>
      </c>
      <c r="M153" s="46">
        <f t="shared" si="34"/>
        <v>2.1271703133463226E-2</v>
      </c>
      <c r="N153" s="46">
        <f t="shared" si="34"/>
        <v>6.7515453645905027E-2</v>
      </c>
      <c r="P153" s="46">
        <f t="shared" si="28"/>
        <v>10.75</v>
      </c>
      <c r="Q153" s="46">
        <f t="shared" si="35"/>
        <v>-4.8195530900826829E-5</v>
      </c>
      <c r="R153" s="46">
        <f t="shared" si="35"/>
        <v>-5.7132177322277689E-4</v>
      </c>
      <c r="S153" s="46">
        <f t="shared" si="35"/>
        <v>1.2375333810656627E-2</v>
      </c>
      <c r="T153" s="46">
        <f t="shared" si="35"/>
        <v>1.1382326336010697E-2</v>
      </c>
      <c r="U153" s="46">
        <f t="shared" si="35"/>
        <v>2.2886675937031493E-2</v>
      </c>
      <c r="V153" s="46">
        <f t="shared" si="35"/>
        <v>0.43127764490271697</v>
      </c>
      <c r="W153" s="46">
        <f t="shared" si="35"/>
        <v>0.19519449847030754</v>
      </c>
      <c r="X153" s="46">
        <f t="shared" si="35"/>
        <v>1.1363778490557249E-2</v>
      </c>
      <c r="Y153" s="46">
        <f t="shared" si="35"/>
        <v>2.0391131327425951E-2</v>
      </c>
      <c r="Z153" s="46">
        <f t="shared" si="35"/>
        <v>4.3104613330438281E-2</v>
      </c>
      <c r="AB153" s="46">
        <f t="shared" si="29"/>
        <v>10.75</v>
      </c>
      <c r="AC153" s="46">
        <f t="shared" si="36"/>
        <v>1.7986817001964199E-4</v>
      </c>
      <c r="AD153" s="46">
        <f t="shared" si="36"/>
        <v>1.9919510193264565E-2</v>
      </c>
      <c r="AE153" s="46">
        <f t="shared" si="36"/>
        <v>1.5548708411782139E-2</v>
      </c>
      <c r="AF153" s="46">
        <f t="shared" si="36"/>
        <v>1.8028014958688072E-2</v>
      </c>
      <c r="AG153" s="46">
        <f t="shared" si="36"/>
        <v>2.9823733738576785E-2</v>
      </c>
      <c r="AH153" s="46">
        <f t="shared" si="36"/>
        <v>0.81715228262365736</v>
      </c>
      <c r="AI153" s="46">
        <f t="shared" si="36"/>
        <v>0.24115705833753392</v>
      </c>
      <c r="AJ153" s="46">
        <f t="shared" si="36"/>
        <v>1.1740483963363045E-2</v>
      </c>
      <c r="AK153" s="46">
        <f t="shared" si="36"/>
        <v>2.2152274939500605E-2</v>
      </c>
      <c r="AL153" s="46">
        <f t="shared" si="36"/>
        <v>9.1926293961371766E-2</v>
      </c>
      <c r="AO153" s="46">
        <v>10.75</v>
      </c>
      <c r="AP153" s="46">
        <v>3701.259328162495</v>
      </c>
      <c r="AT153" s="46">
        <f t="shared" si="17"/>
        <v>2.5703189778906217</v>
      </c>
    </row>
    <row r="154" spans="1:46" s="46" customFormat="1">
      <c r="A154" s="46" t="s">
        <v>78</v>
      </c>
      <c r="B154" s="49">
        <v>1.9569885809857261</v>
      </c>
      <c r="C154" s="46">
        <f t="shared" si="33"/>
        <v>1.060609783037741</v>
      </c>
      <c r="D154" s="46">
        <f t="shared" si="27"/>
        <v>11</v>
      </c>
      <c r="E154" s="46">
        <f t="shared" si="34"/>
        <v>6.6799667168475097E-5</v>
      </c>
      <c r="F154" s="46">
        <f t="shared" si="34"/>
        <v>9.8156500501633479E-3</v>
      </c>
      <c r="G154" s="46">
        <f t="shared" si="34"/>
        <v>1.4166319889541987E-2</v>
      </c>
      <c r="H154" s="46">
        <f t="shared" si="34"/>
        <v>1.4920343534881086E-2</v>
      </c>
      <c r="I154" s="46">
        <f t="shared" si="34"/>
        <v>2.6740846437105271E-2</v>
      </c>
      <c r="J154" s="46">
        <f t="shared" si="34"/>
        <v>0.63334876706370391</v>
      </c>
      <c r="K154" s="46">
        <f t="shared" si="34"/>
        <v>0.2213682277371837</v>
      </c>
      <c r="L154" s="46">
        <f t="shared" si="34"/>
        <v>1.1721167377091288E-2</v>
      </c>
      <c r="M154" s="46">
        <f t="shared" si="34"/>
        <v>2.1582960574516419E-2</v>
      </c>
      <c r="N154" s="46">
        <f t="shared" si="34"/>
        <v>6.8503371124891965E-2</v>
      </c>
      <c r="P154" s="46">
        <f t="shared" si="28"/>
        <v>11</v>
      </c>
      <c r="Q154" s="46">
        <f t="shared" si="35"/>
        <v>-4.8900750296014441E-5</v>
      </c>
      <c r="R154" s="46">
        <f t="shared" si="35"/>
        <v>-5.796816187901751E-4</v>
      </c>
      <c r="S154" s="46">
        <f t="shared" si="35"/>
        <v>1.2556415443373872E-2</v>
      </c>
      <c r="T154" s="46">
        <f t="shared" si="35"/>
        <v>1.1548877822102361E-2</v>
      </c>
      <c r="U154" s="46">
        <f t="shared" si="35"/>
        <v>2.3221564410308822E-2</v>
      </c>
      <c r="V154" s="46">
        <f t="shared" si="35"/>
        <v>0.43758829973339164</v>
      </c>
      <c r="W154" s="46">
        <f t="shared" si="35"/>
        <v>0.1980506750406712</v>
      </c>
      <c r="X154" s="46">
        <f t="shared" si="35"/>
        <v>1.1530058575958679E-2</v>
      </c>
      <c r="Y154" s="46">
        <f t="shared" si="35"/>
        <v>2.0689503832783535E-2</v>
      </c>
      <c r="Z154" s="46">
        <f t="shared" si="35"/>
        <v>4.3735340054981246E-2</v>
      </c>
      <c r="AB154" s="46">
        <f t="shared" si="29"/>
        <v>11</v>
      </c>
      <c r="AC154" s="46">
        <f t="shared" si="36"/>
        <v>1.8250008463296518E-4</v>
      </c>
      <c r="AD154" s="46">
        <f t="shared" si="36"/>
        <v>2.0210981719116904E-2</v>
      </c>
      <c r="AE154" s="46">
        <f t="shared" si="36"/>
        <v>1.5776224335710212E-2</v>
      </c>
      <c r="AF154" s="46">
        <f t="shared" si="36"/>
        <v>1.8291809247659812E-2</v>
      </c>
      <c r="AG154" s="46">
        <f t="shared" si="36"/>
        <v>3.0260128463901713E-2</v>
      </c>
      <c r="AH154" s="46">
        <f t="shared" si="36"/>
        <v>0.82910923439401629</v>
      </c>
      <c r="AI154" s="46">
        <f t="shared" si="36"/>
        <v>0.24468578043369621</v>
      </c>
      <c r="AJ154" s="46">
        <f t="shared" si="36"/>
        <v>1.1912276178224001E-2</v>
      </c>
      <c r="AK154" s="46">
        <f t="shared" si="36"/>
        <v>2.2476417316249407E-2</v>
      </c>
      <c r="AL154" s="46">
        <f t="shared" si="36"/>
        <v>9.3271402194802705E-2</v>
      </c>
      <c r="AO154" s="46">
        <v>11</v>
      </c>
      <c r="AP154" s="46">
        <v>3754.5306090894601</v>
      </c>
      <c r="AT154" s="46">
        <f t="shared" si="17"/>
        <v>2.6073129229787919</v>
      </c>
    </row>
    <row r="155" spans="1:46" s="46" customFormat="1">
      <c r="B155" s="49">
        <v>2.0714254670989396</v>
      </c>
      <c r="C155" s="46">
        <f t="shared" si="33"/>
        <v>1.1226300125532935</v>
      </c>
      <c r="D155" s="46">
        <f>D154+1</f>
        <v>12</v>
      </c>
      <c r="E155" s="46">
        <f t="shared" si="34"/>
        <v>7.070584035074012E-5</v>
      </c>
      <c r="F155" s="46">
        <f t="shared" si="34"/>
        <v>1.0389629391942779E-2</v>
      </c>
      <c r="G155" s="46">
        <f t="shared" si="34"/>
        <v>1.4994708730228177E-2</v>
      </c>
      <c r="H155" s="46">
        <f t="shared" si="34"/>
        <v>1.5792824615350282E-2</v>
      </c>
      <c r="I155" s="46">
        <f t="shared" si="34"/>
        <v>2.8304542510024972E-2</v>
      </c>
      <c r="J155" s="46">
        <f t="shared" si="34"/>
        <v>0.67038443017090577</v>
      </c>
      <c r="K155" s="46">
        <f t="shared" si="34"/>
        <v>0.23431294245277742</v>
      </c>
      <c r="L155" s="46">
        <f t="shared" si="34"/>
        <v>1.2406573631553001E-2</v>
      </c>
      <c r="M155" s="46">
        <f t="shared" si="34"/>
        <v>2.2845044434566641E-2</v>
      </c>
      <c r="N155" s="46">
        <f t="shared" si="34"/>
        <v>7.2509169993738479E-2</v>
      </c>
      <c r="P155" s="46">
        <f>P154+1</f>
        <v>12</v>
      </c>
      <c r="Q155" s="46">
        <f t="shared" si="35"/>
        <v>-5.1760267528595447E-5</v>
      </c>
      <c r="R155" s="46">
        <f t="shared" si="35"/>
        <v>-6.1357904507314265E-4</v>
      </c>
      <c r="S155" s="46">
        <f t="shared" si="35"/>
        <v>1.3290663611805352E-2</v>
      </c>
      <c r="T155" s="46">
        <f t="shared" si="35"/>
        <v>1.2224209283263312E-2</v>
      </c>
      <c r="U155" s="46">
        <f t="shared" si="35"/>
        <v>2.4579467166336265E-2</v>
      </c>
      <c r="V155" s="46">
        <f t="shared" si="35"/>
        <v>0.4631766859296958</v>
      </c>
      <c r="W155" s="46">
        <f t="shared" si="35"/>
        <v>0.2096318739951841</v>
      </c>
      <c r="X155" s="46">
        <f t="shared" si="35"/>
        <v>1.2204289564052728E-2</v>
      </c>
      <c r="Y155" s="46">
        <f t="shared" si="35"/>
        <v>2.1899341971979062E-2</v>
      </c>
      <c r="Z155" s="46">
        <f t="shared" si="35"/>
        <v>4.629280507960689E-2</v>
      </c>
      <c r="AB155" s="46">
        <f>AB154+1</f>
        <v>12</v>
      </c>
      <c r="AC155" s="46">
        <f t="shared" si="36"/>
        <v>1.9317194823007623E-4</v>
      </c>
      <c r="AD155" s="46">
        <f t="shared" si="36"/>
        <v>2.1392837828958736E-2</v>
      </c>
      <c r="AE155" s="46">
        <f t="shared" si="36"/>
        <v>1.6698753848651118E-2</v>
      </c>
      <c r="AF155" s="46">
        <f t="shared" si="36"/>
        <v>1.9361439947437251E-2</v>
      </c>
      <c r="AG155" s="46">
        <f t="shared" si="36"/>
        <v>3.2029617853713672E-2</v>
      </c>
      <c r="AH155" s="46">
        <f t="shared" si="36"/>
        <v>0.87759217441211579</v>
      </c>
      <c r="AI155" s="46">
        <f t="shared" si="36"/>
        <v>0.25899401091037078</v>
      </c>
      <c r="AJ155" s="46">
        <f t="shared" si="36"/>
        <v>1.2608857699053386E-2</v>
      </c>
      <c r="AK155" s="46">
        <f t="shared" si="36"/>
        <v>2.3790746897154335E-2</v>
      </c>
      <c r="AL155" s="46">
        <f t="shared" si="36"/>
        <v>9.8725534907870074E-2</v>
      </c>
      <c r="AO155" s="46">
        <v>12</v>
      </c>
      <c r="AP155" s="46">
        <v>3954.8249763678323</v>
      </c>
      <c r="AT155" s="46">
        <f t="shared" si="17"/>
        <v>2.7464062335887722</v>
      </c>
    </row>
    <row r="156" spans="1:46" s="46" customFormat="1">
      <c r="B156" s="49">
        <v>2.1879757108273781</v>
      </c>
      <c r="C156" s="46">
        <f t="shared" si="33"/>
        <v>1.1857955976337904</v>
      </c>
      <c r="D156" s="46">
        <f t="shared" ref="D156:D163" si="37">D155+1</f>
        <v>13</v>
      </c>
      <c r="E156" s="46">
        <f t="shared" si="34"/>
        <v>7.4684150134810283E-5</v>
      </c>
      <c r="F156" s="46">
        <f t="shared" si="34"/>
        <v>1.0974208601493129E-2</v>
      </c>
      <c r="G156" s="46">
        <f t="shared" si="34"/>
        <v>1.5838395703678097E-2</v>
      </c>
      <c r="H156" s="46">
        <f t="shared" si="34"/>
        <v>1.6681418094668068E-2</v>
      </c>
      <c r="I156" s="46">
        <f t="shared" si="34"/>
        <v>2.9897115879391388E-2</v>
      </c>
      <c r="J156" s="46">
        <f t="shared" si="34"/>
        <v>0.70810404321004694</v>
      </c>
      <c r="K156" s="46">
        <f t="shared" si="34"/>
        <v>0.24749671152857197</v>
      </c>
      <c r="L156" s="46">
        <f t="shared" si="34"/>
        <v>1.3104637511712761E-2</v>
      </c>
      <c r="M156" s="46">
        <f t="shared" si="34"/>
        <v>2.4130435617822733E-2</v>
      </c>
      <c r="N156" s="46">
        <f t="shared" si="34"/>
        <v>7.6588945285142346E-2</v>
      </c>
      <c r="P156" s="46">
        <f t="shared" ref="P156:P163" si="38">P155+1</f>
        <v>13</v>
      </c>
      <c r="Q156" s="46">
        <f t="shared" si="35"/>
        <v>-5.4672592418783179E-5</v>
      </c>
      <c r="R156" s="46">
        <f t="shared" si="35"/>
        <v>-6.4810246642286659E-4</v>
      </c>
      <c r="S156" s="46">
        <f t="shared" si="35"/>
        <v>1.4038471385835676E-2</v>
      </c>
      <c r="T156" s="46">
        <f t="shared" si="35"/>
        <v>1.2912012315557216E-2</v>
      </c>
      <c r="U156" s="46">
        <f t="shared" si="35"/>
        <v>2.5962446765051168E-2</v>
      </c>
      <c r="V156" s="46">
        <f t="shared" si="35"/>
        <v>0.48923762138066684</v>
      </c>
      <c r="W156" s="46">
        <f t="shared" si="35"/>
        <v>0.22142694680997563</v>
      </c>
      <c r="X156" s="46">
        <f t="shared" si="35"/>
        <v>1.2890971800476894E-2</v>
      </c>
      <c r="Y156" s="46">
        <f t="shared" si="35"/>
        <v>2.3131522595243665E-2</v>
      </c>
      <c r="Z156" s="46">
        <f t="shared" si="35"/>
        <v>4.8897499663062539E-2</v>
      </c>
      <c r="AB156" s="46">
        <f t="shared" ref="AB156:AB163" si="39">AB155+1</f>
        <v>13</v>
      </c>
      <c r="AC156" s="46">
        <f t="shared" si="36"/>
        <v>2.0404089268840432E-4</v>
      </c>
      <c r="AD156" s="46">
        <f t="shared" si="36"/>
        <v>2.2596519669409159E-2</v>
      </c>
      <c r="AE156" s="46">
        <f t="shared" si="36"/>
        <v>1.7638320021520635E-2</v>
      </c>
      <c r="AF156" s="46">
        <f t="shared" si="36"/>
        <v>2.0450823873778921E-2</v>
      </c>
      <c r="AG156" s="46">
        <f t="shared" si="36"/>
        <v>3.3831784993731601E-2</v>
      </c>
      <c r="AH156" s="46">
        <f t="shared" si="36"/>
        <v>0.92697046503942726</v>
      </c>
      <c r="AI156" s="46">
        <f t="shared" si="36"/>
        <v>0.27356647624716829</v>
      </c>
      <c r="AJ156" s="46">
        <f t="shared" si="36"/>
        <v>1.3318303222948745E-2</v>
      </c>
      <c r="AK156" s="46">
        <f t="shared" si="36"/>
        <v>2.5129348640401915E-2</v>
      </c>
      <c r="AL156" s="46">
        <f t="shared" si="36"/>
        <v>0.10428039090722217</v>
      </c>
      <c r="AO156" s="46">
        <v>13</v>
      </c>
      <c r="AP156" s="46">
        <v>4136.125636694559</v>
      </c>
      <c r="AT156" s="46">
        <f t="shared" si="17"/>
        <v>2.872309469926777</v>
      </c>
    </row>
    <row r="157" spans="1:46" s="46" customFormat="1">
      <c r="B157" s="49">
        <v>2.3061912004895562</v>
      </c>
      <c r="C157" s="46">
        <f t="shared" si="33"/>
        <v>1.2498636796147029</v>
      </c>
      <c r="D157" s="46">
        <f t="shared" si="37"/>
        <v>14</v>
      </c>
      <c r="E157" s="46">
        <f t="shared" si="34"/>
        <v>7.8719300706188035E-5</v>
      </c>
      <c r="F157" s="46">
        <f t="shared" si="34"/>
        <v>1.1567140087341202E-2</v>
      </c>
      <c r="G157" s="46">
        <f t="shared" si="34"/>
        <v>1.6694137000299144E-2</v>
      </c>
      <c r="H157" s="46">
        <f t="shared" si="34"/>
        <v>1.7582707506606048E-2</v>
      </c>
      <c r="I157" s="46">
        <f t="shared" si="34"/>
        <v>3.1512443415495237E-2</v>
      </c>
      <c r="J157" s="46">
        <f t="shared" si="34"/>
        <v>0.74636258172720582</v>
      </c>
      <c r="K157" s="46">
        <f t="shared" si="34"/>
        <v>0.26086884597926774</v>
      </c>
      <c r="L157" s="46">
        <f t="shared" si="34"/>
        <v>1.3812675099977946E-2</v>
      </c>
      <c r="M157" s="46">
        <f t="shared" si="34"/>
        <v>2.5434192049342563E-2</v>
      </c>
      <c r="N157" s="46">
        <f t="shared" si="34"/>
        <v>8.0727011069792867E-2</v>
      </c>
      <c r="P157" s="46">
        <f t="shared" si="38"/>
        <v>14</v>
      </c>
      <c r="Q157" s="46">
        <f t="shared" si="35"/>
        <v>-5.762652765322227E-5</v>
      </c>
      <c r="R157" s="46">
        <f t="shared" si="35"/>
        <v>-6.8311914711049505E-4</v>
      </c>
      <c r="S157" s="46">
        <f t="shared" si="35"/>
        <v>1.4796963592436039E-2</v>
      </c>
      <c r="T157" s="46">
        <f t="shared" si="35"/>
        <v>1.3609642452322643E-2</v>
      </c>
      <c r="U157" s="46">
        <f t="shared" si="35"/>
        <v>2.7365185923349911E-2</v>
      </c>
      <c r="V157" s="46">
        <f t="shared" si="35"/>
        <v>0.51567090694246553</v>
      </c>
      <c r="W157" s="46">
        <f t="shared" si="35"/>
        <v>0.23339054376228596</v>
      </c>
      <c r="X157" s="46">
        <f t="shared" si="35"/>
        <v>1.3587465127808254E-2</v>
      </c>
      <c r="Y157" s="46">
        <f t="shared" si="35"/>
        <v>2.4381308211717186E-2</v>
      </c>
      <c r="Z157" s="46">
        <f t="shared" si="35"/>
        <v>5.1539409269695191E-2</v>
      </c>
      <c r="AB157" s="46">
        <f t="shared" si="39"/>
        <v>14</v>
      </c>
      <c r="AC157" s="46">
        <f t="shared" si="36"/>
        <v>2.1506512906559894E-4</v>
      </c>
      <c r="AD157" s="46">
        <f t="shared" si="36"/>
        <v>2.3817399321792939E-2</v>
      </c>
      <c r="AE157" s="46">
        <f t="shared" si="36"/>
        <v>1.8591310408162372E-2</v>
      </c>
      <c r="AF157" s="46">
        <f t="shared" si="36"/>
        <v>2.1555772560889457E-2</v>
      </c>
      <c r="AG157" s="46">
        <f t="shared" si="36"/>
        <v>3.5659700907640556E-2</v>
      </c>
      <c r="AH157" s="46">
        <f t="shared" si="36"/>
        <v>0.97705425651194633</v>
      </c>
      <c r="AI157" s="46">
        <f t="shared" si="36"/>
        <v>0.28834714819624946</v>
      </c>
      <c r="AJ157" s="46">
        <f t="shared" si="36"/>
        <v>1.403788507214776E-2</v>
      </c>
      <c r="AK157" s="46">
        <f t="shared" si="36"/>
        <v>2.648707588696806E-2</v>
      </c>
      <c r="AL157" s="46">
        <f t="shared" si="36"/>
        <v>0.10991461286989057</v>
      </c>
      <c r="AO157" s="46">
        <v>14</v>
      </c>
      <c r="AP157" s="46">
        <v>4300.3203199786831</v>
      </c>
      <c r="AT157" s="46">
        <f t="shared" si="17"/>
        <v>2.9863335555407522</v>
      </c>
    </row>
    <row r="158" spans="1:46" s="46" customFormat="1">
      <c r="B158" s="49">
        <v>2.4256619834395847</v>
      </c>
      <c r="C158" s="46">
        <f t="shared" si="33"/>
        <v>1.3146120805073411</v>
      </c>
      <c r="D158" s="46">
        <f t="shared" si="37"/>
        <v>15</v>
      </c>
      <c r="E158" s="46">
        <f t="shared" si="34"/>
        <v>8.2797298771246174E-5</v>
      </c>
      <c r="F158" s="46">
        <f t="shared" si="34"/>
        <v>1.2166367652516026E-2</v>
      </c>
      <c r="G158" s="46">
        <f t="shared" si="34"/>
        <v>1.7558965038331802E-2</v>
      </c>
      <c r="H158" s="46">
        <f t="shared" si="34"/>
        <v>1.8493567315410044E-2</v>
      </c>
      <c r="I158" s="46">
        <f t="shared" si="34"/>
        <v>3.3144923406054169E-2</v>
      </c>
      <c r="J158" s="46">
        <f t="shared" si="34"/>
        <v>0.78502737088070107</v>
      </c>
      <c r="K158" s="46">
        <f t="shared" si="34"/>
        <v>0.27438297325928535</v>
      </c>
      <c r="L158" s="46">
        <f t="shared" si="34"/>
        <v>1.452823102877393E-2</v>
      </c>
      <c r="M158" s="46">
        <f t="shared" si="34"/>
        <v>2.6751792498445417E-2</v>
      </c>
      <c r="N158" s="46">
        <f t="shared" si="34"/>
        <v>8.4909017159624206E-2</v>
      </c>
      <c r="P158" s="46">
        <f t="shared" si="38"/>
        <v>15</v>
      </c>
      <c r="Q158" s="46">
        <f t="shared" si="35"/>
        <v>-6.0611829430012404E-5</v>
      </c>
      <c r="R158" s="46">
        <f t="shared" si="35"/>
        <v>-7.1850765456838437E-4</v>
      </c>
      <c r="S158" s="46">
        <f t="shared" si="35"/>
        <v>1.5563509895024656E-2</v>
      </c>
      <c r="T158" s="46">
        <f t="shared" si="35"/>
        <v>1.4314680417457183E-2</v>
      </c>
      <c r="U158" s="46">
        <f t="shared" si="35"/>
        <v>2.878282015338322E-2</v>
      </c>
      <c r="V158" s="46">
        <f t="shared" si="35"/>
        <v>0.54238487596725449</v>
      </c>
      <c r="W158" s="46">
        <f t="shared" si="35"/>
        <v>0.24548117690215393</v>
      </c>
      <c r="X158" s="46">
        <f t="shared" si="35"/>
        <v>1.4291354212228073E-2</v>
      </c>
      <c r="Y158" s="46">
        <f t="shared" si="35"/>
        <v>2.5644364753365973E-2</v>
      </c>
      <c r="Z158" s="46">
        <f t="shared" si="35"/>
        <v>5.420937215542411E-2</v>
      </c>
      <c r="AB158" s="46">
        <f t="shared" si="39"/>
        <v>15</v>
      </c>
      <c r="AC158" s="46">
        <f t="shared" si="36"/>
        <v>2.262064269725054E-4</v>
      </c>
      <c r="AD158" s="46">
        <f t="shared" si="36"/>
        <v>2.505124295960048E-2</v>
      </c>
      <c r="AE158" s="46">
        <f t="shared" si="36"/>
        <v>1.9554420181639078E-2</v>
      </c>
      <c r="AF158" s="46">
        <f t="shared" si="36"/>
        <v>2.2672454213362905E-2</v>
      </c>
      <c r="AG158" s="46">
        <f t="shared" si="36"/>
        <v>3.7507026658725122E-2</v>
      </c>
      <c r="AH158" s="46">
        <f t="shared" si="36"/>
        <v>1.0276698657941479</v>
      </c>
      <c r="AI158" s="46">
        <f t="shared" si="36"/>
        <v>0.30328476961641671</v>
      </c>
      <c r="AJ158" s="46">
        <f t="shared" si="36"/>
        <v>1.476510784531992E-2</v>
      </c>
      <c r="AK158" s="46">
        <f t="shared" si="36"/>
        <v>2.7859220243524992E-2</v>
      </c>
      <c r="AL158" s="46">
        <f t="shared" si="36"/>
        <v>0.11560866216382433</v>
      </c>
      <c r="AO158" s="46">
        <v>15</v>
      </c>
      <c r="AP158" s="46">
        <v>4449.1689725156057</v>
      </c>
      <c r="AT158" s="46">
        <f t="shared" si="17"/>
        <v>3.0897006753580594</v>
      </c>
    </row>
    <row r="159" spans="1:46" s="46" customFormat="1">
      <c r="B159" s="49">
        <v>2.5448068643169823</v>
      </c>
      <c r="C159" s="46">
        <f t="shared" si="33"/>
        <v>1.379183855470782</v>
      </c>
      <c r="D159" s="46">
        <f t="shared" si="37"/>
        <v>16</v>
      </c>
      <c r="E159" s="46">
        <f t="shared" si="34"/>
        <v>8.6864171963633112E-5</v>
      </c>
      <c r="F159" s="46">
        <f t="shared" si="34"/>
        <v>1.276396051108793E-2</v>
      </c>
      <c r="G159" s="46">
        <f t="shared" si="34"/>
        <v>1.8421433805552629E-2</v>
      </c>
      <c r="H159" s="46">
        <f t="shared" si="34"/>
        <v>1.9401942277671055E-2</v>
      </c>
      <c r="I159" s="46">
        <f t="shared" si="34"/>
        <v>3.4772949953589462E-2</v>
      </c>
      <c r="J159" s="46">
        <f t="shared" si="34"/>
        <v>0.82358668159861836</v>
      </c>
      <c r="K159" s="46">
        <f t="shared" si="34"/>
        <v>0.28786023368874186</v>
      </c>
      <c r="L159" s="46">
        <f t="shared" si="34"/>
        <v>1.5241834904511042E-2</v>
      </c>
      <c r="M159" s="46">
        <f t="shared" si="34"/>
        <v>2.8065798503167979E-2</v>
      </c>
      <c r="N159" s="46">
        <f t="shared" si="34"/>
        <v>8.9079614640496602E-2</v>
      </c>
      <c r="P159" s="46">
        <f t="shared" si="38"/>
        <v>16</v>
      </c>
      <c r="Q159" s="46">
        <f t="shared" si="35"/>
        <v>-6.3588987234779483E-5</v>
      </c>
      <c r="R159" s="46">
        <f t="shared" si="35"/>
        <v>-7.5379962136264112E-4</v>
      </c>
      <c r="S159" s="46">
        <f t="shared" si="35"/>
        <v>1.6327965041639966E-2</v>
      </c>
      <c r="T159" s="46">
        <f t="shared" si="35"/>
        <v>1.5017795022780032E-2</v>
      </c>
      <c r="U159" s="46">
        <f t="shared" si="35"/>
        <v>3.0196587044577259E-2</v>
      </c>
      <c r="V159" s="46">
        <f t="shared" si="35"/>
        <v>0.56902596866910204</v>
      </c>
      <c r="W159" s="46">
        <f t="shared" si="35"/>
        <v>0.25753882651626991</v>
      </c>
      <c r="X159" s="46">
        <f t="shared" si="35"/>
        <v>1.4993323071009257E-2</v>
      </c>
      <c r="Y159" s="46">
        <f t="shared" si="35"/>
        <v>2.6903975647670598E-2</v>
      </c>
      <c r="Z159" s="46">
        <f t="shared" si="35"/>
        <v>5.6872051320889627E-2</v>
      </c>
      <c r="AB159" s="46">
        <f t="shared" si="39"/>
        <v>16</v>
      </c>
      <c r="AC159" s="46">
        <f t="shared" si="36"/>
        <v>2.3731733116204637E-4</v>
      </c>
      <c r="AD159" s="46">
        <f t="shared" si="36"/>
        <v>2.6281720643538547E-2</v>
      </c>
      <c r="AE159" s="46">
        <f t="shared" si="36"/>
        <v>2.0514902569465428E-2</v>
      </c>
      <c r="AF159" s="46">
        <f t="shared" si="36"/>
        <v>2.3786089532562078E-2</v>
      </c>
      <c r="AG159" s="46">
        <f t="shared" si="36"/>
        <v>3.9349312862601668E-2</v>
      </c>
      <c r="AH159" s="46">
        <f t="shared" si="36"/>
        <v>1.0781473945281348</v>
      </c>
      <c r="AI159" s="46">
        <f t="shared" si="36"/>
        <v>0.31818164086121381</v>
      </c>
      <c r="AJ159" s="46">
        <f t="shared" si="36"/>
        <v>1.5490346738012964E-2</v>
      </c>
      <c r="AK159" s="46">
        <f t="shared" si="36"/>
        <v>2.9227621358665502E-2</v>
      </c>
      <c r="AL159" s="46">
        <f t="shared" si="36"/>
        <v>0.12128717796010358</v>
      </c>
      <c r="AO159" s="46">
        <v>16</v>
      </c>
      <c r="AP159" s="46">
        <v>4582.9941360680805</v>
      </c>
      <c r="AT159" s="46">
        <f t="shared" si="17"/>
        <v>3.1826348167139447</v>
      </c>
    </row>
    <row r="160" spans="1:46" s="46" customFormat="1">
      <c r="B160" s="49">
        <v>2.6669045480645277</v>
      </c>
      <c r="C160" s="46">
        <f t="shared" si="33"/>
        <v>1.445355931857486</v>
      </c>
      <c r="D160" s="46">
        <f t="shared" si="37"/>
        <v>17</v>
      </c>
      <c r="E160" s="46">
        <f t="shared" si="34"/>
        <v>9.1031835250298575E-5</v>
      </c>
      <c r="F160" s="46">
        <f t="shared" si="34"/>
        <v>1.3376363627493393E-2</v>
      </c>
      <c r="G160" s="46">
        <f t="shared" si="34"/>
        <v>1.9305277300788872E-2</v>
      </c>
      <c r="H160" s="46">
        <f t="shared" si="34"/>
        <v>2.0332829669937984E-2</v>
      </c>
      <c r="I160" s="46">
        <f t="shared" si="34"/>
        <v>3.6441324193676662E-2</v>
      </c>
      <c r="J160" s="46">
        <f t="shared" si="34"/>
        <v>0.8631016150711005</v>
      </c>
      <c r="K160" s="46">
        <f t="shared" si="34"/>
        <v>0.30167150363485712</v>
      </c>
      <c r="L160" s="46">
        <f t="shared" si="34"/>
        <v>1.5973124161254796E-2</v>
      </c>
      <c r="M160" s="46">
        <f t="shared" si="34"/>
        <v>2.9412369769415411E-2</v>
      </c>
      <c r="N160" s="46">
        <f t="shared" si="34"/>
        <v>9.3353572834479454E-2</v>
      </c>
      <c r="P160" s="46">
        <f t="shared" si="38"/>
        <v>17</v>
      </c>
      <c r="Q160" s="46">
        <f t="shared" si="35"/>
        <v>-6.6639928509458105E-5</v>
      </c>
      <c r="R160" s="46">
        <f t="shared" si="35"/>
        <v>-7.8996623570359945E-4</v>
      </c>
      <c r="S160" s="46">
        <f t="shared" si="35"/>
        <v>1.7111365826010416E-2</v>
      </c>
      <c r="T160" s="46">
        <f t="shared" si="35"/>
        <v>1.5738335051519517E-2</v>
      </c>
      <c r="U160" s="46">
        <f t="shared" si="35"/>
        <v>3.1645391590379768E-2</v>
      </c>
      <c r="V160" s="46">
        <f t="shared" si="35"/>
        <v>0.59632731265444894</v>
      </c>
      <c r="W160" s="46">
        <f t="shared" si="35"/>
        <v>0.26989530316134902</v>
      </c>
      <c r="X160" s="46">
        <f t="shared" si="35"/>
        <v>1.5712688957951925E-2</v>
      </c>
      <c r="Y160" s="46">
        <f t="shared" si="35"/>
        <v>2.8194803719100117E-2</v>
      </c>
      <c r="Z160" s="46">
        <f t="shared" si="35"/>
        <v>5.9600720172146959E-2</v>
      </c>
      <c r="AB160" s="46">
        <f t="shared" si="39"/>
        <v>17</v>
      </c>
      <c r="AC160" s="46">
        <f t="shared" si="36"/>
        <v>2.4870359901005599E-4</v>
      </c>
      <c r="AD160" s="46">
        <f t="shared" si="36"/>
        <v>2.7542693490690429E-2</v>
      </c>
      <c r="AE160" s="46">
        <f t="shared" si="36"/>
        <v>2.1499188775567474E-2</v>
      </c>
      <c r="AF160" s="46">
        <f t="shared" si="36"/>
        <v>2.4927324288356444E-2</v>
      </c>
      <c r="AG160" s="46">
        <f t="shared" si="36"/>
        <v>4.1237256796973563E-2</v>
      </c>
      <c r="AH160" s="46">
        <f t="shared" si="36"/>
        <v>1.1298759174877522</v>
      </c>
      <c r="AI160" s="46">
        <f t="shared" si="36"/>
        <v>0.33344770410836522</v>
      </c>
      <c r="AJ160" s="46">
        <f t="shared" si="36"/>
        <v>1.6233559364557806E-2</v>
      </c>
      <c r="AK160" s="46">
        <f t="shared" si="36"/>
        <v>3.0629935819730846E-2</v>
      </c>
      <c r="AL160" s="46">
        <f t="shared" si="36"/>
        <v>0.12710642549681198</v>
      </c>
      <c r="AO160" s="46">
        <v>17</v>
      </c>
      <c r="AP160" s="46">
        <v>4707.1155667988769</v>
      </c>
      <c r="AT160" s="46">
        <f t="shared" si="17"/>
        <v>3.2688302547214425</v>
      </c>
    </row>
    <row r="161" spans="2:46" s="46" customFormat="1">
      <c r="B161" s="49">
        <v>2.78802400985525</v>
      </c>
      <c r="C161" s="46">
        <f t="shared" si="33"/>
        <v>1.5109978509466617</v>
      </c>
      <c r="D161" s="46">
        <f t="shared" si="37"/>
        <v>18</v>
      </c>
      <c r="E161" s="46">
        <f t="shared" si="34"/>
        <v>9.516610743763205E-5</v>
      </c>
      <c r="F161" s="46">
        <f t="shared" si="34"/>
        <v>1.3983860202298784E-2</v>
      </c>
      <c r="G161" s="46">
        <f t="shared" si="34"/>
        <v>2.0182039488368188E-2</v>
      </c>
      <c r="H161" s="46">
        <f t="shared" si="34"/>
        <v>2.1256258841316111E-2</v>
      </c>
      <c r="I161" s="46">
        <f t="shared" si="34"/>
        <v>3.8096331506989357E-2</v>
      </c>
      <c r="J161" s="46">
        <f t="shared" si="34"/>
        <v>0.90229995697225818</v>
      </c>
      <c r="K161" s="46">
        <f t="shared" si="34"/>
        <v>0.31537211841164831</v>
      </c>
      <c r="L161" s="46">
        <f t="shared" si="34"/>
        <v>1.669855436688699E-2</v>
      </c>
      <c r="M161" s="46">
        <f t="shared" si="34"/>
        <v>3.0748152377410926E-2</v>
      </c>
      <c r="N161" s="46">
        <f t="shared" si="34"/>
        <v>9.7593288299916398E-2</v>
      </c>
      <c r="P161" s="46">
        <f t="shared" si="38"/>
        <v>18</v>
      </c>
      <c r="Q161" s="46">
        <f t="shared" si="35"/>
        <v>-6.9666425802905122E-5</v>
      </c>
      <c r="R161" s="46">
        <f t="shared" si="35"/>
        <v>-8.2584308503023333E-4</v>
      </c>
      <c r="S161" s="46">
        <f t="shared" si="35"/>
        <v>1.78884900444473E-2</v>
      </c>
      <c r="T161" s="46">
        <f t="shared" si="35"/>
        <v>1.6453102151397572E-2</v>
      </c>
      <c r="U161" s="46">
        <f t="shared" si="35"/>
        <v>3.3082588390264726E-2</v>
      </c>
      <c r="V161" s="46">
        <f t="shared" si="35"/>
        <v>0.62340991970588178</v>
      </c>
      <c r="W161" s="46">
        <f t="shared" si="35"/>
        <v>0.28215278036461394</v>
      </c>
      <c r="X161" s="46">
        <f t="shared" si="35"/>
        <v>1.642629132319557E-2</v>
      </c>
      <c r="Y161" s="46">
        <f t="shared" si="35"/>
        <v>2.9475289743826502E-2</v>
      </c>
      <c r="Z161" s="46">
        <f t="shared" si="35"/>
        <v>6.2307527071900681E-2</v>
      </c>
      <c r="AB161" s="46">
        <f t="shared" si="39"/>
        <v>18</v>
      </c>
      <c r="AC161" s="46">
        <f t="shared" si="36"/>
        <v>2.5999864067816997E-4</v>
      </c>
      <c r="AD161" s="46">
        <f t="shared" si="36"/>
        <v>2.879356348962785E-2</v>
      </c>
      <c r="AE161" s="46">
        <f t="shared" si="36"/>
        <v>2.247558893228923E-2</v>
      </c>
      <c r="AF161" s="46">
        <f t="shared" si="36"/>
        <v>2.6059415531234649E-2</v>
      </c>
      <c r="AG161" s="46">
        <f t="shared" si="36"/>
        <v>4.3110074623713981E-2</v>
      </c>
      <c r="AH161" s="46">
        <f t="shared" si="36"/>
        <v>1.1811899942386348</v>
      </c>
      <c r="AI161" s="46">
        <f t="shared" si="36"/>
        <v>0.34859145645868267</v>
      </c>
      <c r="AJ161" s="46">
        <f t="shared" si="36"/>
        <v>1.697081741057856E-2</v>
      </c>
      <c r="AK161" s="46">
        <f t="shared" si="36"/>
        <v>3.2021015010995503E-2</v>
      </c>
      <c r="AL161" s="46">
        <f t="shared" si="36"/>
        <v>0.13287904952793211</v>
      </c>
      <c r="AO161" s="46">
        <v>18</v>
      </c>
      <c r="AP161" s="46">
        <v>4818.9736002121335</v>
      </c>
      <c r="AT161" s="46">
        <f t="shared" si="17"/>
        <v>3.3465094445917596</v>
      </c>
    </row>
    <row r="162" spans="2:46" s="46" customFormat="1">
      <c r="B162" s="49">
        <v>2.9090895968662407</v>
      </c>
      <c r="C162" s="46">
        <f t="shared" si="33"/>
        <v>1.5766105720532855</v>
      </c>
      <c r="D162" s="46">
        <f t="shared" si="37"/>
        <v>19</v>
      </c>
      <c r="E162" s="46">
        <f t="shared" si="34"/>
        <v>9.9298540096106019E-5</v>
      </c>
      <c r="F162" s="46">
        <f t="shared" si="34"/>
        <v>1.4591086473788192E-2</v>
      </c>
      <c r="G162" s="46">
        <f t="shared" si="34"/>
        <v>2.1058411563909907E-2</v>
      </c>
      <c r="H162" s="46">
        <f t="shared" si="34"/>
        <v>2.2179277136357728E-2</v>
      </c>
      <c r="I162" s="46">
        <f t="shared" si="34"/>
        <v>3.9750602431022963E-2</v>
      </c>
      <c r="J162" s="46">
        <f t="shared" si="34"/>
        <v>0.94148085771862355</v>
      </c>
      <c r="K162" s="46">
        <f t="shared" si="34"/>
        <v>0.32906663715142664</v>
      </c>
      <c r="L162" s="46">
        <f t="shared" si="34"/>
        <v>1.742366179507775E-2</v>
      </c>
      <c r="M162" s="46">
        <f t="shared" si="34"/>
        <v>3.208334063395929E-2</v>
      </c>
      <c r="N162" s="46">
        <f t="shared" si="34"/>
        <v>0.10183111731990382</v>
      </c>
      <c r="P162" s="46">
        <f t="shared" si="38"/>
        <v>19</v>
      </c>
      <c r="Q162" s="46">
        <f t="shared" si="35"/>
        <v>-7.2691576467765002E-5</v>
      </c>
      <c r="R162" s="46">
        <f t="shared" si="35"/>
        <v>-8.6170397108770288E-4</v>
      </c>
      <c r="S162" s="46">
        <f t="shared" si="35"/>
        <v>1.866526848438619E-2</v>
      </c>
      <c r="T162" s="46">
        <f t="shared" si="35"/>
        <v>1.7167551218342989E-2</v>
      </c>
      <c r="U162" s="46">
        <f t="shared" si="35"/>
        <v>3.45191457148393E-2</v>
      </c>
      <c r="V162" s="46">
        <f t="shared" si="35"/>
        <v>0.65048047645317275</v>
      </c>
      <c r="W162" s="46">
        <f t="shared" si="35"/>
        <v>0.29440480364950133</v>
      </c>
      <c r="X162" s="46">
        <f t="shared" si="35"/>
        <v>1.7139576173750865E-2</v>
      </c>
      <c r="Y162" s="46">
        <f t="shared" si="35"/>
        <v>3.075520602111248E-2</v>
      </c>
      <c r="Z162" s="46">
        <f t="shared" si="35"/>
        <v>6.501312958810547E-2</v>
      </c>
      <c r="AB162" s="46">
        <f t="shared" si="39"/>
        <v>19</v>
      </c>
      <c r="AC162" s="46">
        <f t="shared" si="36"/>
        <v>2.7128865665997781E-4</v>
      </c>
      <c r="AD162" s="46">
        <f t="shared" si="36"/>
        <v>3.0043876918664138E-2</v>
      </c>
      <c r="AE162" s="46">
        <f t="shared" si="36"/>
        <v>2.3451554643433788E-2</v>
      </c>
      <c r="AF162" s="46">
        <f t="shared" si="36"/>
        <v>2.7191003054372467E-2</v>
      </c>
      <c r="AG162" s="46">
        <f t="shared" si="36"/>
        <v>4.4982059147206627E-2</v>
      </c>
      <c r="AH162" s="46">
        <f t="shared" si="36"/>
        <v>1.2324812389840745</v>
      </c>
      <c r="AI162" s="46">
        <f t="shared" si="36"/>
        <v>0.36372847065335195</v>
      </c>
      <c r="AJ162" s="46">
        <f t="shared" si="36"/>
        <v>1.7707747416404785E-2</v>
      </c>
      <c r="AK162" s="46">
        <f t="shared" si="36"/>
        <v>3.3411475246806273E-2</v>
      </c>
      <c r="AL162" s="46">
        <f t="shared" si="36"/>
        <v>0.13864910505170219</v>
      </c>
      <c r="AO162" s="46">
        <v>19</v>
      </c>
      <c r="AP162" s="46">
        <v>4921.0187585996828</v>
      </c>
      <c r="AT162" s="46">
        <f t="shared" si="17"/>
        <v>3.4173741379164464</v>
      </c>
    </row>
    <row r="163" spans="2:46" s="46" customFormat="1">
      <c r="B163" s="49">
        <v>3.0310505299902819</v>
      </c>
      <c r="C163" s="46">
        <f t="shared" si="33"/>
        <v>1.6427085350544877</v>
      </c>
      <c r="D163" s="46">
        <f t="shared" si="37"/>
        <v>20</v>
      </c>
      <c r="E163" s="46">
        <f t="shared" si="34"/>
        <v>1.0346153382402542E-4</v>
      </c>
      <c r="F163" s="46">
        <f t="shared" si="34"/>
        <v>1.5202803437754835E-2</v>
      </c>
      <c r="G163" s="46">
        <f t="shared" si="34"/>
        <v>2.1941264777820754E-2</v>
      </c>
      <c r="H163" s="46">
        <f t="shared" si="34"/>
        <v>2.3109121538088907E-2</v>
      </c>
      <c r="I163" s="46">
        <f t="shared" si="34"/>
        <v>4.1417107381057534E-2</v>
      </c>
      <c r="J163" s="46">
        <f t="shared" si="34"/>
        <v>0.98095151762807875</v>
      </c>
      <c r="K163" s="46">
        <f t="shared" si="34"/>
        <v>0.34286243259014165</v>
      </c>
      <c r="L163" s="46">
        <f t="shared" si="34"/>
        <v>1.8154131696247442E-2</v>
      </c>
      <c r="M163" s="46">
        <f t="shared" si="34"/>
        <v>3.3428403166606856E-2</v>
      </c>
      <c r="N163" s="46">
        <f t="shared" si="34"/>
        <v>0.10610028685955156</v>
      </c>
      <c r="P163" s="46">
        <f t="shared" si="38"/>
        <v>20</v>
      </c>
      <c r="Q163" s="46">
        <f t="shared" si="35"/>
        <v>-7.5739099388192569E-5</v>
      </c>
      <c r="R163" s="46">
        <f t="shared" si="35"/>
        <v>-8.9783006340979951E-4</v>
      </c>
      <c r="S163" s="46">
        <f t="shared" si="35"/>
        <v>1.9447791526066623E-2</v>
      </c>
      <c r="T163" s="46">
        <f t="shared" si="35"/>
        <v>1.7887283935224083E-2</v>
      </c>
      <c r="U163" s="46">
        <f t="shared" si="35"/>
        <v>3.596632698220667E-2</v>
      </c>
      <c r="V163" s="46">
        <f t="shared" si="35"/>
        <v>0.67775123129999826</v>
      </c>
      <c r="W163" s="46">
        <f t="shared" si="35"/>
        <v>0.30674743577557301</v>
      </c>
      <c r="X163" s="46">
        <f t="shared" si="35"/>
        <v>1.785813606437427E-2</v>
      </c>
      <c r="Y163" s="46">
        <f t="shared" si="35"/>
        <v>3.2044587815072821E-2</v>
      </c>
      <c r="Z163" s="46">
        <f t="shared" si="35"/>
        <v>6.7738741167548092E-2</v>
      </c>
      <c r="AB163" s="46">
        <f t="shared" si="39"/>
        <v>20</v>
      </c>
      <c r="AC163" s="46">
        <f t="shared" si="36"/>
        <v>2.826621670362442E-4</v>
      </c>
      <c r="AD163" s="46">
        <f t="shared" si="36"/>
        <v>3.1303436938919522E-2</v>
      </c>
      <c r="AE163" s="46">
        <f t="shared" si="36"/>
        <v>2.4434738029575055E-2</v>
      </c>
      <c r="AF163" s="46">
        <f t="shared" si="36"/>
        <v>2.8330959140953731E-2</v>
      </c>
      <c r="AG163" s="46">
        <f t="shared" si="36"/>
        <v>4.6867887779908385E-2</v>
      </c>
      <c r="AH163" s="46">
        <f t="shared" si="36"/>
        <v>1.2841518039561592</v>
      </c>
      <c r="AI163" s="46">
        <f t="shared" si="36"/>
        <v>0.37897742940471024</v>
      </c>
      <c r="AJ163" s="46">
        <f t="shared" si="36"/>
        <v>1.8450127328120777E-2</v>
      </c>
      <c r="AK163" s="46">
        <f t="shared" si="36"/>
        <v>3.4812218518141064E-2</v>
      </c>
      <c r="AL163" s="46">
        <f t="shared" si="36"/>
        <v>0.14446183255155501</v>
      </c>
      <c r="AO163" s="46">
        <v>20</v>
      </c>
      <c r="AP163" s="46">
        <v>5015.1746830593856</v>
      </c>
      <c r="AT163" s="46">
        <f t="shared" si="17"/>
        <v>3.4827601965690178</v>
      </c>
    </row>
    <row r="164" spans="2:46" s="46" customFormat="1">
      <c r="B164" s="49">
        <v>3.6227906245102814</v>
      </c>
      <c r="C164" s="46">
        <f t="shared" si="33"/>
        <v>1.9634080727837611</v>
      </c>
      <c r="D164" s="46">
        <f>D163+5</f>
        <v>25</v>
      </c>
      <c r="E164" s="46">
        <f t="shared" si="34"/>
        <v>1.2365988000662787E-4</v>
      </c>
      <c r="F164" s="46">
        <f t="shared" si="34"/>
        <v>1.8170780766450925E-2</v>
      </c>
      <c r="G164" s="46">
        <f t="shared" si="34"/>
        <v>2.622476266622779E-2</v>
      </c>
      <c r="H164" s="46">
        <f t="shared" si="34"/>
        <v>2.7620615032821576E-2</v>
      </c>
      <c r="I164" s="46">
        <f t="shared" si="34"/>
        <v>4.9502789487679826E-2</v>
      </c>
      <c r="J164" s="46">
        <f t="shared" si="34"/>
        <v>1.1724584246791723</v>
      </c>
      <c r="K164" s="46">
        <f t="shared" si="34"/>
        <v>0.40979797713990479</v>
      </c>
      <c r="L164" s="46">
        <f t="shared" si="34"/>
        <v>2.1698284030863345E-2</v>
      </c>
      <c r="M164" s="46">
        <f t="shared" si="34"/>
        <v>3.9954485223723413E-2</v>
      </c>
      <c r="N164" s="46">
        <f t="shared" si="34"/>
        <v>0.12681378534399987</v>
      </c>
      <c r="P164" s="46">
        <f>P163+5</f>
        <v>25</v>
      </c>
      <c r="Q164" s="46">
        <f t="shared" si="35"/>
        <v>-9.0525315022722458E-5</v>
      </c>
      <c r="R164" s="46">
        <f t="shared" si="35"/>
        <v>-1.0731095297353596E-3</v>
      </c>
      <c r="S164" s="46">
        <f t="shared" si="35"/>
        <v>2.3244499454239238E-2</v>
      </c>
      <c r="T164" s="46">
        <f t="shared" si="35"/>
        <v>2.1379340739685084E-2</v>
      </c>
      <c r="U164" s="46">
        <f t="shared" si="35"/>
        <v>4.2987876890203398E-2</v>
      </c>
      <c r="V164" s="46">
        <f t="shared" si="35"/>
        <v>0.81006566246594647</v>
      </c>
      <c r="W164" s="46">
        <f t="shared" si="35"/>
        <v>0.36663240625125604</v>
      </c>
      <c r="X164" s="46">
        <f t="shared" si="35"/>
        <v>2.1344502456523078E-2</v>
      </c>
      <c r="Y164" s="46">
        <f t="shared" si="35"/>
        <v>3.8300513607440537E-2</v>
      </c>
      <c r="Z164" s="46">
        <f t="shared" si="35"/>
        <v>8.0963081591526237E-2</v>
      </c>
      <c r="AB164" s="46">
        <f>AB163+5</f>
        <v>25</v>
      </c>
      <c r="AC164" s="46">
        <f t="shared" si="36"/>
        <v>3.378450750359792E-4</v>
      </c>
      <c r="AD164" s="46">
        <f t="shared" si="36"/>
        <v>3.7414671062637267E-2</v>
      </c>
      <c r="AE164" s="46">
        <f t="shared" si="36"/>
        <v>2.9205025878216544E-2</v>
      </c>
      <c r="AF164" s="46">
        <f t="shared" si="36"/>
        <v>3.3861889325958065E-2</v>
      </c>
      <c r="AG164" s="46">
        <f t="shared" si="36"/>
        <v>5.6017702085156246E-2</v>
      </c>
      <c r="AH164" s="46">
        <f t="shared" si="36"/>
        <v>1.5348511868923982</v>
      </c>
      <c r="AI164" s="46">
        <f t="shared" si="36"/>
        <v>0.45296354802855365</v>
      </c>
      <c r="AJ164" s="46">
        <f t="shared" si="36"/>
        <v>2.205206560520381E-2</v>
      </c>
      <c r="AK164" s="46">
        <f t="shared" si="36"/>
        <v>4.160845684000649E-2</v>
      </c>
      <c r="AL164" s="46">
        <f t="shared" si="36"/>
        <v>0.17266448909647353</v>
      </c>
      <c r="AO164" s="46">
        <v>25</v>
      </c>
      <c r="AP164" s="46">
        <v>5378.0463485410482</v>
      </c>
      <c r="AT164" s="46">
        <f t="shared" si="17"/>
        <v>3.7347544087090614</v>
      </c>
    </row>
    <row r="165" spans="2:46" s="46" customFormat="1">
      <c r="B165" s="49">
        <v>4.1794580768259424</v>
      </c>
      <c r="C165" s="46">
        <f t="shared" si="33"/>
        <v>2.2650996368333072</v>
      </c>
      <c r="D165" s="46">
        <f>D164+5</f>
        <v>30</v>
      </c>
      <c r="E165" s="46">
        <f t="shared" si="34"/>
        <v>1.4266104744125222E-4</v>
      </c>
      <c r="F165" s="46">
        <f t="shared" si="34"/>
        <v>2.0962842733053839E-2</v>
      </c>
      <c r="G165" s="46">
        <f t="shared" si="34"/>
        <v>3.0254372805972155E-2</v>
      </c>
      <c r="H165" s="46">
        <f t="shared" si="34"/>
        <v>3.1864707222283628E-2</v>
      </c>
      <c r="I165" s="46">
        <f t="shared" si="34"/>
        <v>5.7109224100797287E-2</v>
      </c>
      <c r="J165" s="46">
        <f t="shared" si="34"/>
        <v>1.3526145014622872</v>
      </c>
      <c r="K165" s="46">
        <f t="shared" si="34"/>
        <v>0.47276617650730146</v>
      </c>
      <c r="L165" s="46">
        <f t="shared" si="34"/>
        <v>2.5032370461259137E-2</v>
      </c>
      <c r="M165" s="46">
        <f t="shared" si="34"/>
        <v>4.6093759040417251E-2</v>
      </c>
      <c r="N165" s="46">
        <f t="shared" si="34"/>
        <v>0.14629957142280492</v>
      </c>
      <c r="P165" s="46">
        <f>P164+5</f>
        <v>30</v>
      </c>
      <c r="Q165" s="46">
        <f t="shared" si="35"/>
        <v>-1.0443513498799067E-4</v>
      </c>
      <c r="R165" s="46">
        <f t="shared" si="35"/>
        <v>-1.2379999844980495E-3</v>
      </c>
      <c r="S165" s="46">
        <f t="shared" si="35"/>
        <v>2.6816172223453966E-2</v>
      </c>
      <c r="T165" s="46">
        <f t="shared" si="35"/>
        <v>2.4664419400725904E-2</v>
      </c>
      <c r="U165" s="46">
        <f t="shared" si="35"/>
        <v>4.9593251619711412E-2</v>
      </c>
      <c r="V165" s="46">
        <f t="shared" si="35"/>
        <v>0.9345376681377161</v>
      </c>
      <c r="W165" s="46">
        <f t="shared" si="35"/>
        <v>0.4229679270181041</v>
      </c>
      <c r="X165" s="46">
        <f t="shared" si="35"/>
        <v>2.4624227982404295E-2</v>
      </c>
      <c r="Y165" s="46">
        <f t="shared" si="35"/>
        <v>4.4185643625746229E-2</v>
      </c>
      <c r="Z165" s="46">
        <f t="shared" si="35"/>
        <v>9.3403600450684826E-2</v>
      </c>
      <c r="AB165" s="46">
        <f>AB164+5</f>
        <v>30</v>
      </c>
      <c r="AC165" s="46">
        <f t="shared" si="36"/>
        <v>3.8975722987049624E-4</v>
      </c>
      <c r="AD165" s="46">
        <f t="shared" si="36"/>
        <v>4.3163685450605789E-2</v>
      </c>
      <c r="AE165" s="46">
        <f t="shared" si="36"/>
        <v>3.3692573388490583E-2</v>
      </c>
      <c r="AF165" s="46">
        <f t="shared" si="36"/>
        <v>3.9064995043841359E-2</v>
      </c>
      <c r="AG165" s="46">
        <f t="shared" si="36"/>
        <v>6.4625196581883135E-2</v>
      </c>
      <c r="AH165" s="46">
        <f t="shared" si="36"/>
        <v>1.7706913347868583</v>
      </c>
      <c r="AI165" s="46">
        <f t="shared" si="36"/>
        <v>0.52256442599649888</v>
      </c>
      <c r="AJ165" s="46">
        <f t="shared" si="36"/>
        <v>2.5440512940114207E-2</v>
      </c>
      <c r="AK165" s="46">
        <f t="shared" si="36"/>
        <v>4.8001874455088508E-2</v>
      </c>
      <c r="AL165" s="46">
        <f t="shared" si="36"/>
        <v>0.19919554239492504</v>
      </c>
      <c r="AO165" s="46">
        <v>30</v>
      </c>
      <c r="AP165" s="46">
        <v>5621.5591598169822</v>
      </c>
      <c r="AT165" s="46">
        <f t="shared" si="17"/>
        <v>3.9038605276506821</v>
      </c>
    </row>
    <row r="166" spans="2:46" s="46" customFormat="1">
      <c r="B166" s="49">
        <v>5.1545792642226358</v>
      </c>
      <c r="C166" s="46">
        <f t="shared" si="33"/>
        <v>2.7935764409643653</v>
      </c>
      <c r="D166" s="46">
        <f>D165+10</f>
        <v>40</v>
      </c>
      <c r="E166" s="46">
        <f t="shared" si="34"/>
        <v>1.7594557804501246E-4</v>
      </c>
      <c r="F166" s="46">
        <f t="shared" si="34"/>
        <v>2.5853724953566564E-2</v>
      </c>
      <c r="G166" s="46">
        <f t="shared" si="34"/>
        <v>3.7313080250081142E-2</v>
      </c>
      <c r="H166" s="46">
        <f t="shared" si="34"/>
        <v>3.9299124968001607E-2</v>
      </c>
      <c r="I166" s="46">
        <f t="shared" si="34"/>
        <v>7.0433489914300151E-2</v>
      </c>
      <c r="J166" s="46">
        <f t="shared" si="34"/>
        <v>1.6681956609764224</v>
      </c>
      <c r="K166" s="46">
        <f t="shared" si="34"/>
        <v>0.5830681864295264</v>
      </c>
      <c r="L166" s="46">
        <f t="shared" si="34"/>
        <v>3.0872722229639021E-2</v>
      </c>
      <c r="M166" s="46">
        <f t="shared" si="34"/>
        <v>5.6847984955202477E-2</v>
      </c>
      <c r="N166" s="46">
        <f t="shared" si="34"/>
        <v>0.18043301323946215</v>
      </c>
      <c r="P166" s="46">
        <f>P165+10</f>
        <v>40</v>
      </c>
      <c r="Q166" s="46">
        <f t="shared" si="35"/>
        <v>-1.2880110249602437E-4</v>
      </c>
      <c r="R166" s="46">
        <f t="shared" si="35"/>
        <v>-1.5268402048002926E-3</v>
      </c>
      <c r="S166" s="46">
        <f t="shared" si="35"/>
        <v>3.307270630235043E-2</v>
      </c>
      <c r="T166" s="46">
        <f t="shared" si="35"/>
        <v>3.0418923780805573E-2</v>
      </c>
      <c r="U166" s="46">
        <f t="shared" si="35"/>
        <v>6.1163951056472661E-2</v>
      </c>
      <c r="V166" s="46">
        <f t="shared" si="35"/>
        <v>1.1525764963490808</v>
      </c>
      <c r="W166" s="46">
        <f t="shared" si="35"/>
        <v>0.52165140904595442</v>
      </c>
      <c r="X166" s="46">
        <f t="shared" si="35"/>
        <v>3.0369355223334015E-2</v>
      </c>
      <c r="Y166" s="46">
        <f t="shared" si="35"/>
        <v>5.4494683366349758E-2</v>
      </c>
      <c r="Z166" s="46">
        <f t="shared" si="35"/>
        <v>0.11519577885861679</v>
      </c>
      <c r="AB166" s="46">
        <f>AB165+10</f>
        <v>40</v>
      </c>
      <c r="AC166" s="46">
        <f t="shared" si="36"/>
        <v>4.806922585860507E-4</v>
      </c>
      <c r="AD166" s="46">
        <f t="shared" si="36"/>
        <v>5.3234290111933515E-2</v>
      </c>
      <c r="AE166" s="46">
        <f t="shared" si="36"/>
        <v>4.1553454197812138E-2</v>
      </c>
      <c r="AF166" s="46">
        <f t="shared" si="36"/>
        <v>4.8179326155197648E-2</v>
      </c>
      <c r="AG166" s="46">
        <f t="shared" si="36"/>
        <v>7.9703028772127663E-2</v>
      </c>
      <c r="AH166" s="46">
        <f t="shared" si="36"/>
        <v>2.1838148256037639</v>
      </c>
      <c r="AI166" s="46">
        <f t="shared" si="36"/>
        <v>0.64448496381309817</v>
      </c>
      <c r="AJ166" s="46">
        <f t="shared" si="36"/>
        <v>3.1376089235944302E-2</v>
      </c>
      <c r="AK166" s="46">
        <f t="shared" si="36"/>
        <v>5.920128654405548E-2</v>
      </c>
      <c r="AL166" s="46">
        <f t="shared" si="36"/>
        <v>0.24567024762030751</v>
      </c>
      <c r="AO166" s="46">
        <v>40</v>
      </c>
      <c r="AP166" s="46">
        <v>5915.929386656182</v>
      </c>
      <c r="AT166" s="46">
        <f t="shared" si="17"/>
        <v>4.1082842962890149</v>
      </c>
    </row>
    <row r="167" spans="2:46" s="46" customFormat="1">
      <c r="B167" s="49">
        <v>5.9230610081769077</v>
      </c>
      <c r="C167" s="46">
        <f t="shared" si="33"/>
        <v>3.2100629057516374</v>
      </c>
      <c r="D167" s="46">
        <f t="shared" ref="D167:D168" si="40">D166+10</f>
        <v>50</v>
      </c>
      <c r="E167" s="46">
        <f t="shared" si="34"/>
        <v>2.0217666992905836E-4</v>
      </c>
      <c r="F167" s="46">
        <f t="shared" si="34"/>
        <v>2.9708163594976224E-2</v>
      </c>
      <c r="G167" s="46">
        <f t="shared" si="34"/>
        <v>4.2875952857577185E-2</v>
      </c>
      <c r="H167" s="46">
        <f t="shared" si="34"/>
        <v>4.515808982209147E-2</v>
      </c>
      <c r="I167" s="46">
        <f t="shared" si="34"/>
        <v>8.0934164987721824E-2</v>
      </c>
      <c r="J167" s="46">
        <f t="shared" si="34"/>
        <v>1.9169009376298904</v>
      </c>
      <c r="K167" s="46">
        <f t="shared" si="34"/>
        <v>0.66999572017512621</v>
      </c>
      <c r="L167" s="46">
        <f t="shared" si="34"/>
        <v>3.5475425079659548E-2</v>
      </c>
      <c r="M167" s="46">
        <f t="shared" si="34"/>
        <v>6.5323246074872568E-2</v>
      </c>
      <c r="N167" s="46">
        <f t="shared" si="34"/>
        <v>0.20733312065784101</v>
      </c>
      <c r="P167" s="46">
        <f t="shared" ref="P167:P168" si="41">P166+10</f>
        <v>50</v>
      </c>
      <c r="Q167" s="46">
        <f t="shared" si="35"/>
        <v>-1.4800359449315361E-4</v>
      </c>
      <c r="R167" s="46">
        <f t="shared" si="35"/>
        <v>-1.7544713061293962E-3</v>
      </c>
      <c r="S167" s="46">
        <f t="shared" si="35"/>
        <v>3.8003396846042717E-2</v>
      </c>
      <c r="T167" s="46">
        <f t="shared" si="35"/>
        <v>3.4953971456195096E-2</v>
      </c>
      <c r="U167" s="46">
        <f t="shared" si="35"/>
        <v>7.028266400158098E-2</v>
      </c>
      <c r="V167" s="46">
        <f t="shared" si="35"/>
        <v>1.3244099707396098</v>
      </c>
      <c r="W167" s="46">
        <f t="shared" si="35"/>
        <v>0.59942253688086811</v>
      </c>
      <c r="X167" s="46">
        <f t="shared" si="35"/>
        <v>3.4897012901202472E-2</v>
      </c>
      <c r="Y167" s="46">
        <f t="shared" si="35"/>
        <v>6.2619099236631018E-2</v>
      </c>
      <c r="Z167" s="46">
        <f t="shared" si="35"/>
        <v>0.13236990220669867</v>
      </c>
      <c r="AB167" s="46">
        <f t="shared" ref="AB167:AB168" si="42">AB166+10</f>
        <v>50</v>
      </c>
      <c r="AC167" s="46">
        <f t="shared" si="36"/>
        <v>5.5235693435127197E-4</v>
      </c>
      <c r="AD167" s="46">
        <f t="shared" si="36"/>
        <v>6.1170798496081938E-2</v>
      </c>
      <c r="AE167" s="46">
        <f t="shared" si="36"/>
        <v>4.7748508869111972E-2</v>
      </c>
      <c r="AF167" s="46">
        <f t="shared" si="36"/>
        <v>5.5362208187987844E-2</v>
      </c>
      <c r="AG167" s="46">
        <f t="shared" si="36"/>
        <v>9.1585665973862654E-2</v>
      </c>
      <c r="AH167" s="46">
        <f t="shared" si="36"/>
        <v>2.5093919045201716</v>
      </c>
      <c r="AI167" s="46">
        <f t="shared" si="36"/>
        <v>0.74056890346938442</v>
      </c>
      <c r="AJ167" s="46">
        <f t="shared" si="36"/>
        <v>3.6053837258116936E-2</v>
      </c>
      <c r="AK167" s="46">
        <f t="shared" si="36"/>
        <v>6.8027392913114465E-2</v>
      </c>
      <c r="AL167" s="46">
        <f t="shared" si="36"/>
        <v>0.28229633910898344</v>
      </c>
      <c r="AO167" s="46">
        <v>50</v>
      </c>
      <c r="AP167" s="46">
        <v>6076.5225853582097</v>
      </c>
      <c r="AT167" s="46">
        <f t="shared" ref="AT167:AT183" si="43">AP167/(60*24)</f>
        <v>4.219807350943201</v>
      </c>
    </row>
    <row r="168" spans="2:46" s="46" customFormat="1">
      <c r="B168" s="49">
        <v>6.5047926674348924</v>
      </c>
      <c r="C168" s="46">
        <f t="shared" si="33"/>
        <v>3.5253382706191325</v>
      </c>
      <c r="D168" s="46">
        <f t="shared" si="40"/>
        <v>60</v>
      </c>
      <c r="E168" s="46">
        <f t="shared" si="34"/>
        <v>2.2203323698605356E-4</v>
      </c>
      <c r="F168" s="46">
        <f t="shared" si="34"/>
        <v>3.2625919351715209E-2</v>
      </c>
      <c r="G168" s="46">
        <f t="shared" si="34"/>
        <v>4.7086969061117298E-2</v>
      </c>
      <c r="H168" s="46">
        <f t="shared" si="34"/>
        <v>4.9593243685456659E-2</v>
      </c>
      <c r="I168" s="46">
        <f t="shared" si="34"/>
        <v>8.8883028102563488E-2</v>
      </c>
      <c r="J168" s="46">
        <f t="shared" si="34"/>
        <v>2.1051673287175507</v>
      </c>
      <c r="K168" s="46">
        <f t="shared" si="34"/>
        <v>0.73579863873257079</v>
      </c>
      <c r="L168" s="46">
        <f t="shared" si="34"/>
        <v>3.8959606302037195E-2</v>
      </c>
      <c r="M168" s="46">
        <f t="shared" si="34"/>
        <v>7.1738899357328176E-2</v>
      </c>
      <c r="N168" s="46">
        <f t="shared" si="34"/>
        <v>0.22769612305036771</v>
      </c>
      <c r="P168" s="46">
        <f t="shared" si="41"/>
        <v>60</v>
      </c>
      <c r="Q168" s="46">
        <f t="shared" si="35"/>
        <v>-1.6253961044277251E-4</v>
      </c>
      <c r="R168" s="46">
        <f t="shared" si="35"/>
        <v>-1.9267848433538273E-3</v>
      </c>
      <c r="S168" s="46">
        <f t="shared" si="35"/>
        <v>4.1735860132394373E-2</v>
      </c>
      <c r="T168" s="46">
        <f t="shared" si="35"/>
        <v>3.8386938664388671E-2</v>
      </c>
      <c r="U168" s="46">
        <f t="shared" si="35"/>
        <v>7.7185401252032992E-2</v>
      </c>
      <c r="V168" s="46">
        <f t="shared" si="35"/>
        <v>1.4544854903540729</v>
      </c>
      <c r="W168" s="46">
        <f t="shared" si="35"/>
        <v>0.65829418514387283</v>
      </c>
      <c r="X168" s="46">
        <f t="shared" si="35"/>
        <v>3.8324385985370371E-2</v>
      </c>
      <c r="Y168" s="46">
        <f t="shared" si="35"/>
        <v>6.8769167607413334E-2</v>
      </c>
      <c r="Z168" s="46">
        <f t="shared" si="35"/>
        <v>0.14537047166121331</v>
      </c>
      <c r="AB168" s="46">
        <f t="shared" si="42"/>
        <v>60</v>
      </c>
      <c r="AC168" s="46">
        <f t="shared" si="36"/>
        <v>6.0660608441488132E-4</v>
      </c>
      <c r="AD168" s="46">
        <f t="shared" si="36"/>
        <v>6.7178623546784361E-2</v>
      </c>
      <c r="AE168" s="46">
        <f t="shared" si="36"/>
        <v>5.2438077989840577E-2</v>
      </c>
      <c r="AF168" s="46">
        <f t="shared" si="36"/>
        <v>6.0799548706524646E-2</v>
      </c>
      <c r="AG168" s="46">
        <f t="shared" si="36"/>
        <v>0.10058065495309397</v>
      </c>
      <c r="AH168" s="46">
        <f t="shared" si="36"/>
        <v>2.755849167081029</v>
      </c>
      <c r="AI168" s="46">
        <f t="shared" si="36"/>
        <v>0.81330309232126885</v>
      </c>
      <c r="AJ168" s="46">
        <f t="shared" si="36"/>
        <v>3.9594826618704365E-2</v>
      </c>
      <c r="AK168" s="46">
        <f t="shared" si="36"/>
        <v>7.4708631107243365E-2</v>
      </c>
      <c r="AL168" s="46">
        <f t="shared" si="36"/>
        <v>0.31002177443952217</v>
      </c>
      <c r="AO168" s="46">
        <v>60</v>
      </c>
      <c r="AP168" s="46">
        <v>6171.6343466424214</v>
      </c>
      <c r="AT168" s="46">
        <f t="shared" si="43"/>
        <v>4.2858571851683482</v>
      </c>
    </row>
    <row r="169" spans="2:46" s="46" customFormat="1">
      <c r="B169" s="49">
        <v>7.1013450267495077</v>
      </c>
      <c r="C169" s="46">
        <f t="shared" si="33"/>
        <v>3.8486458639953973</v>
      </c>
      <c r="D169" s="46">
        <f>D168+15</f>
        <v>75</v>
      </c>
      <c r="E169" s="46">
        <f t="shared" si="34"/>
        <v>2.4239557884369762E-4</v>
      </c>
      <c r="F169" s="46">
        <f t="shared" si="34"/>
        <v>3.5617994467483934E-2</v>
      </c>
      <c r="G169" s="46">
        <f t="shared" si="34"/>
        <v>5.1405245793366187E-2</v>
      </c>
      <c r="H169" s="46">
        <f t="shared" si="34"/>
        <v>5.414136718021139E-2</v>
      </c>
      <c r="I169" s="46">
        <f t="shared" si="34"/>
        <v>9.7034359984828775E-2</v>
      </c>
      <c r="J169" s="46">
        <f t="shared" si="34"/>
        <v>2.2982291306205811</v>
      </c>
      <c r="K169" s="46">
        <f t="shared" si="34"/>
        <v>0.80327765054017164</v>
      </c>
      <c r="L169" s="46">
        <f t="shared" si="34"/>
        <v>4.2532534539853832E-2</v>
      </c>
      <c r="M169" s="46">
        <f t="shared" si="34"/>
        <v>7.8317968387866116E-2</v>
      </c>
      <c r="N169" s="46">
        <f t="shared" si="34"/>
        <v>0.24857779986663195</v>
      </c>
      <c r="P169" s="46">
        <f>P168+15</f>
        <v>75</v>
      </c>
      <c r="Q169" s="46">
        <f t="shared" si="35"/>
        <v>-1.774458792436544E-4</v>
      </c>
      <c r="R169" s="46">
        <f t="shared" si="35"/>
        <v>-2.1034874496801141E-3</v>
      </c>
      <c r="S169" s="46">
        <f t="shared" si="35"/>
        <v>4.5563394528931642E-2</v>
      </c>
      <c r="T169" s="46">
        <f t="shared" si="35"/>
        <v>4.1907348394765183E-2</v>
      </c>
      <c r="U169" s="46">
        <f t="shared" si="35"/>
        <v>8.4263960967000548E-2</v>
      </c>
      <c r="V169" s="46">
        <f t="shared" si="35"/>
        <v>1.5878742171212865</v>
      </c>
      <c r="W169" s="46">
        <f t="shared" si="35"/>
        <v>0.71866537741559888</v>
      </c>
      <c r="X169" s="46">
        <f t="shared" si="35"/>
        <v>4.1839059101483306E-2</v>
      </c>
      <c r="Y169" s="46">
        <f t="shared" si="35"/>
        <v>7.5075886903568659E-2</v>
      </c>
      <c r="Z169" s="46">
        <f t="shared" si="35"/>
        <v>0.15870218397669206</v>
      </c>
      <c r="AB169" s="46">
        <f>AB168+15</f>
        <v>75</v>
      </c>
      <c r="AC169" s="46">
        <f t="shared" si="36"/>
        <v>6.6223703693105151E-4</v>
      </c>
      <c r="AD169" s="46">
        <f t="shared" si="36"/>
        <v>7.3339476384648106E-2</v>
      </c>
      <c r="AE169" s="46">
        <f t="shared" si="36"/>
        <v>5.7247097057801122E-2</v>
      </c>
      <c r="AF169" s="46">
        <f t="shared" si="36"/>
        <v>6.6375385965657605E-2</v>
      </c>
      <c r="AG169" s="46">
        <f t="shared" si="36"/>
        <v>0.10980475900265697</v>
      </c>
      <c r="AH169" s="46">
        <f t="shared" si="36"/>
        <v>3.0085840441198761</v>
      </c>
      <c r="AI169" s="46">
        <f t="shared" si="36"/>
        <v>0.8878899236647444</v>
      </c>
      <c r="AJ169" s="46">
        <f t="shared" si="36"/>
        <v>4.3226009978224747E-2</v>
      </c>
      <c r="AK169" s="46">
        <f t="shared" si="36"/>
        <v>8.1560049872163976E-2</v>
      </c>
      <c r="AL169" s="46">
        <f t="shared" si="36"/>
        <v>0.3384534157565719</v>
      </c>
      <c r="AO169" s="46">
        <v>75</v>
      </c>
      <c r="AP169" s="46">
        <v>6252.3031262436261</v>
      </c>
      <c r="AT169" s="46">
        <f t="shared" si="43"/>
        <v>4.3418771710025181</v>
      </c>
    </row>
    <row r="170" spans="2:46" s="46" customFormat="1">
      <c r="B170" s="49">
        <v>7.6196574459651583</v>
      </c>
      <c r="C170" s="46">
        <f t="shared" si="33"/>
        <v>4.129550529373252</v>
      </c>
      <c r="D170" s="46">
        <f>D169+25</f>
        <v>100</v>
      </c>
      <c r="E170" s="46">
        <f t="shared" si="34"/>
        <v>2.6008707782732053E-4</v>
      </c>
      <c r="F170" s="46">
        <f t="shared" si="34"/>
        <v>3.8217611654918306E-2</v>
      </c>
      <c r="G170" s="46">
        <f t="shared" si="34"/>
        <v>5.5157112300356609E-2</v>
      </c>
      <c r="H170" s="46">
        <f t="shared" si="34"/>
        <v>5.8092932415063733E-2</v>
      </c>
      <c r="I170" s="46">
        <f t="shared" si="34"/>
        <v>0.1041165158939308</v>
      </c>
      <c r="J170" s="46">
        <f t="shared" si="34"/>
        <v>2.4659678266911254</v>
      </c>
      <c r="K170" s="46">
        <f t="shared" si="34"/>
        <v>0.86190572373313268</v>
      </c>
      <c r="L170" s="46">
        <f t="shared" si="34"/>
        <v>4.5636816784489734E-2</v>
      </c>
      <c r="M170" s="46">
        <f t="shared" si="34"/>
        <v>8.4034088561108999E-2</v>
      </c>
      <c r="N170" s="46">
        <f t="shared" si="34"/>
        <v>0.26672051482319264</v>
      </c>
      <c r="P170" s="46">
        <f>P169+25</f>
        <v>100</v>
      </c>
      <c r="Q170" s="46">
        <f t="shared" si="35"/>
        <v>-1.9039695536171954E-4</v>
      </c>
      <c r="R170" s="46">
        <f t="shared" si="35"/>
        <v>-2.2570127171606552E-3</v>
      </c>
      <c r="S170" s="46">
        <f t="shared" si="35"/>
        <v>4.8888887311614726E-2</v>
      </c>
      <c r="T170" s="46">
        <f t="shared" si="35"/>
        <v>4.4966000764041253E-2</v>
      </c>
      <c r="U170" s="46">
        <f t="shared" si="35"/>
        <v>9.0414055729104312E-2</v>
      </c>
      <c r="V170" s="46">
        <f t="shared" si="35"/>
        <v>1.7037669047368331</v>
      </c>
      <c r="W170" s="46">
        <f t="shared" si="35"/>
        <v>0.77111793391338679</v>
      </c>
      <c r="X170" s="46">
        <f t="shared" si="35"/>
        <v>4.4892727304099024E-2</v>
      </c>
      <c r="Y170" s="46">
        <f t="shared" si="35"/>
        <v>8.0555380313411459E-2</v>
      </c>
      <c r="Z170" s="46">
        <f t="shared" si="35"/>
        <v>0.17028523157151987</v>
      </c>
      <c r="AB170" s="46">
        <f>AB169+25</f>
        <v>100</v>
      </c>
      <c r="AC170" s="46">
        <f t="shared" si="36"/>
        <v>7.1057111101636267E-4</v>
      </c>
      <c r="AD170" s="46">
        <f t="shared" si="36"/>
        <v>7.8692236026997389E-2</v>
      </c>
      <c r="AE170" s="46">
        <f t="shared" si="36"/>
        <v>6.1425337289098908E-2</v>
      </c>
      <c r="AF170" s="46">
        <f t="shared" si="36"/>
        <v>7.1219864066086214E-2</v>
      </c>
      <c r="AG170" s="46">
        <f t="shared" si="36"/>
        <v>0.11781897605875727</v>
      </c>
      <c r="AH170" s="46">
        <f t="shared" si="36"/>
        <v>3.2281687486454174</v>
      </c>
      <c r="AI170" s="46">
        <f t="shared" si="36"/>
        <v>0.95269351355287857</v>
      </c>
      <c r="AJ170" s="46">
        <f t="shared" si="36"/>
        <v>4.6380906264880846E-2</v>
      </c>
      <c r="AK170" s="46">
        <f t="shared" si="36"/>
        <v>8.7512796808806942E-2</v>
      </c>
      <c r="AL170" s="46">
        <f t="shared" si="36"/>
        <v>0.36315579807486548</v>
      </c>
      <c r="AO170" s="46">
        <v>100</v>
      </c>
      <c r="AP170" s="46">
        <v>6312.1927997970197</v>
      </c>
      <c r="AT170" s="46">
        <f t="shared" si="43"/>
        <v>4.383467222081264</v>
      </c>
    </row>
    <row r="171" spans="2:46" s="46" customFormat="1">
      <c r="B171" s="49">
        <v>7.8271683802431538</v>
      </c>
      <c r="C171" s="46">
        <f t="shared" si="33"/>
        <v>4.2420131820023679</v>
      </c>
      <c r="D171" s="46">
        <f t="shared" ref="D171:D175" si="44">D170+25</f>
        <v>125</v>
      </c>
      <c r="E171" s="46">
        <f t="shared" si="34"/>
        <v>2.6716973019344991E-4</v>
      </c>
      <c r="F171" s="46">
        <f t="shared" si="34"/>
        <v>3.9258347934001091E-2</v>
      </c>
      <c r="G171" s="46">
        <f t="shared" si="34"/>
        <v>5.665914252502758E-2</v>
      </c>
      <c r="H171" s="46">
        <f t="shared" si="34"/>
        <v>5.9674910453580983E-2</v>
      </c>
      <c r="I171" s="46">
        <f t="shared" si="34"/>
        <v>0.10695180126761974</v>
      </c>
      <c r="J171" s="46">
        <f t="shared" si="34"/>
        <v>2.5331206933710639</v>
      </c>
      <c r="K171" s="46">
        <f t="shared" si="34"/>
        <v>0.88537701136716096</v>
      </c>
      <c r="L171" s="46">
        <f t="shared" si="34"/>
        <v>4.687959174694243E-2</v>
      </c>
      <c r="M171" s="46">
        <f t="shared" si="34"/>
        <v>8.6322492280182003E-2</v>
      </c>
      <c r="N171" s="46">
        <f t="shared" si="34"/>
        <v>0.27398380795251132</v>
      </c>
      <c r="P171" s="46">
        <f t="shared" ref="P171:P175" si="45">P170+25</f>
        <v>125</v>
      </c>
      <c r="Q171" s="46">
        <f t="shared" si="35"/>
        <v>-1.9558181674607418E-4</v>
      </c>
      <c r="R171" s="46">
        <f t="shared" si="35"/>
        <v>-2.3184753495802306E-3</v>
      </c>
      <c r="S171" s="46">
        <f t="shared" si="35"/>
        <v>5.0220222171799278E-2</v>
      </c>
      <c r="T171" s="46">
        <f t="shared" si="35"/>
        <v>4.6190508165052005E-2</v>
      </c>
      <c r="U171" s="46">
        <f t="shared" si="35"/>
        <v>9.2876197758960388E-2</v>
      </c>
      <c r="V171" s="46">
        <f t="shared" si="35"/>
        <v>1.750163630018122</v>
      </c>
      <c r="W171" s="46">
        <f t="shared" si="35"/>
        <v>0.79211690204675389</v>
      </c>
      <c r="X171" s="46">
        <f t="shared" si="35"/>
        <v>4.6115239333218296E-2</v>
      </c>
      <c r="Y171" s="46">
        <f t="shared" si="35"/>
        <v>8.2749052370275605E-2</v>
      </c>
      <c r="Z171" s="46">
        <f t="shared" si="35"/>
        <v>0.1749224135045172</v>
      </c>
      <c r="AB171" s="46">
        <f t="shared" ref="AB171:AB175" si="46">AB170+25</f>
        <v>125</v>
      </c>
      <c r="AC171" s="46">
        <f t="shared" si="36"/>
        <v>7.299212771329762E-4</v>
      </c>
      <c r="AD171" s="46">
        <f t="shared" si="36"/>
        <v>8.0835171217582547E-2</v>
      </c>
      <c r="AE171" s="46">
        <f t="shared" si="36"/>
        <v>6.3098062878256311E-2</v>
      </c>
      <c r="AF171" s="46">
        <f t="shared" si="36"/>
        <v>7.3159312742109947E-2</v>
      </c>
      <c r="AG171" s="46">
        <f t="shared" si="36"/>
        <v>0.12102740477627907</v>
      </c>
      <c r="AH171" s="46">
        <f t="shared" si="36"/>
        <v>3.3160777567240061</v>
      </c>
      <c r="AI171" s="46">
        <f t="shared" si="36"/>
        <v>0.97863712068756814</v>
      </c>
      <c r="AJ171" s="46">
        <f t="shared" si="36"/>
        <v>4.7643944160666987E-2</v>
      </c>
      <c r="AK171" s="46">
        <f t="shared" si="36"/>
        <v>8.9895932190088831E-2</v>
      </c>
      <c r="AL171" s="46">
        <f t="shared" si="36"/>
        <v>0.37304520240050543</v>
      </c>
      <c r="AO171" s="46">
        <v>125</v>
      </c>
      <c r="AP171" s="46">
        <v>6334.7247858260462</v>
      </c>
      <c r="AT171" s="46">
        <f t="shared" si="43"/>
        <v>4.3991144346014206</v>
      </c>
    </row>
    <row r="172" spans="2:46" s="46" customFormat="1">
      <c r="B172" s="49">
        <v>7.9018371999058044</v>
      </c>
      <c r="C172" s="46">
        <f t="shared" si="33"/>
        <v>4.2824807051098341</v>
      </c>
      <c r="D172" s="46">
        <f t="shared" si="44"/>
        <v>150</v>
      </c>
      <c r="E172" s="46">
        <f t="shared" si="34"/>
        <v>2.6971798124988077E-4</v>
      </c>
      <c r="F172" s="46">
        <f t="shared" si="34"/>
        <v>3.9632792024370582E-2</v>
      </c>
      <c r="G172" s="46">
        <f t="shared" si="34"/>
        <v>5.7199554493446776E-2</v>
      </c>
      <c r="H172" s="46">
        <f t="shared" si="34"/>
        <v>6.024408666039021E-2</v>
      </c>
      <c r="I172" s="46">
        <f t="shared" si="34"/>
        <v>0.10797190201170498</v>
      </c>
      <c r="J172" s="46">
        <f t="shared" si="34"/>
        <v>2.5572814674163715</v>
      </c>
      <c r="K172" s="46">
        <f t="shared" si="34"/>
        <v>0.89382169146966484</v>
      </c>
      <c r="L172" s="46">
        <f t="shared" si="34"/>
        <v>4.7326726866282837E-2</v>
      </c>
      <c r="M172" s="46">
        <f t="shared" si="34"/>
        <v>8.7145831743029992E-2</v>
      </c>
      <c r="N172" s="46">
        <f t="shared" si="34"/>
        <v>0.27659705132987444</v>
      </c>
      <c r="P172" s="46">
        <f t="shared" si="45"/>
        <v>150</v>
      </c>
      <c r="Q172" s="46">
        <f t="shared" si="35"/>
        <v>-1.9744726598982262E-4</v>
      </c>
      <c r="R172" s="46">
        <f t="shared" si="35"/>
        <v>-2.3405888474476682E-3</v>
      </c>
      <c r="S172" s="46">
        <f t="shared" si="35"/>
        <v>5.0699220051202809E-2</v>
      </c>
      <c r="T172" s="46">
        <f t="shared" si="35"/>
        <v>4.6631070840859046E-2</v>
      </c>
      <c r="U172" s="46">
        <f t="shared" si="35"/>
        <v>9.3762046125409629E-2</v>
      </c>
      <c r="V172" s="46">
        <f t="shared" si="35"/>
        <v>1.7668566001232728</v>
      </c>
      <c r="W172" s="46">
        <f t="shared" si="35"/>
        <v>0.79967207205420876</v>
      </c>
      <c r="X172" s="46">
        <f t="shared" si="35"/>
        <v>4.6555084098803629E-2</v>
      </c>
      <c r="Y172" s="46">
        <f t="shared" si="35"/>
        <v>8.3538308548243526E-2</v>
      </c>
      <c r="Z172" s="46">
        <f t="shared" si="35"/>
        <v>0.1765908144295904</v>
      </c>
      <c r="AB172" s="46">
        <f t="shared" si="46"/>
        <v>150</v>
      </c>
      <c r="AC172" s="46">
        <f t="shared" si="36"/>
        <v>7.3688322848958633E-4</v>
      </c>
      <c r="AD172" s="46">
        <f t="shared" si="36"/>
        <v>8.1606172896188961E-2</v>
      </c>
      <c r="AE172" s="46">
        <f t="shared" si="36"/>
        <v>6.369988893569116E-2</v>
      </c>
      <c r="AF172" s="46">
        <f t="shared" si="36"/>
        <v>7.3857102479921388E-2</v>
      </c>
      <c r="AG172" s="46">
        <f t="shared" si="36"/>
        <v>0.12218175789800034</v>
      </c>
      <c r="AH172" s="46">
        <f t="shared" si="36"/>
        <v>3.3477063347094695</v>
      </c>
      <c r="AI172" s="46">
        <f t="shared" si="36"/>
        <v>0.98797131088512091</v>
      </c>
      <c r="AJ172" s="46">
        <f t="shared" si="36"/>
        <v>4.8098369633762475E-2</v>
      </c>
      <c r="AK172" s="46">
        <f t="shared" si="36"/>
        <v>9.075335493781686E-2</v>
      </c>
      <c r="AL172" s="46">
        <f t="shared" si="36"/>
        <v>0.37660328823015848</v>
      </c>
      <c r="AO172" s="46">
        <v>150</v>
      </c>
      <c r="AP172" s="46">
        <v>6343.5496404714477</v>
      </c>
      <c r="AT172" s="46">
        <f t="shared" si="43"/>
        <v>4.40524280588295</v>
      </c>
    </row>
    <row r="173" spans="2:46" s="46" customFormat="1">
      <c r="B173" s="49">
        <v>7.9216406487386726</v>
      </c>
      <c r="C173" s="46">
        <f t="shared" si="33"/>
        <v>4.2932133847862008</v>
      </c>
      <c r="D173" s="46">
        <f t="shared" si="44"/>
        <v>175</v>
      </c>
      <c r="E173" s="46">
        <f t="shared" si="34"/>
        <v>2.7039347527083192E-4</v>
      </c>
      <c r="F173" s="46">
        <f t="shared" si="34"/>
        <v>3.9732050197377813E-2</v>
      </c>
      <c r="G173" s="46">
        <f t="shared" si="34"/>
        <v>5.7342807668049153E-2</v>
      </c>
      <c r="H173" s="46">
        <f t="shared" si="34"/>
        <v>6.0394964700290169E-2</v>
      </c>
      <c r="I173" s="46">
        <f t="shared" si="34"/>
        <v>0.10824231177045243</v>
      </c>
      <c r="J173" s="46">
        <f t="shared" si="34"/>
        <v>2.5636860398261301</v>
      </c>
      <c r="K173" s="46">
        <f t="shared" si="34"/>
        <v>0.89606021930376134</v>
      </c>
      <c r="L173" s="46">
        <f t="shared" si="34"/>
        <v>4.7445254080824548E-2</v>
      </c>
      <c r="M173" s="46">
        <f t="shared" si="34"/>
        <v>8.736408374098889E-2</v>
      </c>
      <c r="N173" s="46">
        <f t="shared" si="34"/>
        <v>0.27728977360786355</v>
      </c>
      <c r="P173" s="46">
        <f t="shared" si="45"/>
        <v>175</v>
      </c>
      <c r="Q173" s="46">
        <f t="shared" si="35"/>
        <v>-1.9794176193336786E-4</v>
      </c>
      <c r="R173" s="46">
        <f t="shared" si="35"/>
        <v>-2.3464507249711061E-3</v>
      </c>
      <c r="S173" s="46">
        <f t="shared" si="35"/>
        <v>5.0826193491582169E-2</v>
      </c>
      <c r="T173" s="46">
        <f t="shared" si="35"/>
        <v>4.6747855822704083E-2</v>
      </c>
      <c r="U173" s="46">
        <f t="shared" si="35"/>
        <v>9.3996868072601866E-2</v>
      </c>
      <c r="V173" s="46">
        <f t="shared" si="35"/>
        <v>1.7712815964239665</v>
      </c>
      <c r="W173" s="46">
        <f t="shared" si="35"/>
        <v>0.80167480728487839</v>
      </c>
      <c r="X173" s="46">
        <f t="shared" si="35"/>
        <v>4.6671678775984174E-2</v>
      </c>
      <c r="Y173" s="46">
        <f t="shared" si="35"/>
        <v>8.374752570048237E-2</v>
      </c>
      <c r="Z173" s="46">
        <f t="shared" si="35"/>
        <v>0.17703307652405406</v>
      </c>
      <c r="AB173" s="46">
        <f t="shared" si="46"/>
        <v>175</v>
      </c>
      <c r="AC173" s="46">
        <f t="shared" si="36"/>
        <v>7.3872871247503374E-4</v>
      </c>
      <c r="AD173" s="46">
        <f t="shared" si="36"/>
        <v>8.1810551119726863E-2</v>
      </c>
      <c r="AE173" s="46">
        <f t="shared" si="36"/>
        <v>6.3859421844516567E-2</v>
      </c>
      <c r="AF173" s="46">
        <f t="shared" si="36"/>
        <v>7.4042073577876247E-2</v>
      </c>
      <c r="AG173" s="46">
        <f t="shared" si="36"/>
        <v>0.12248775546830297</v>
      </c>
      <c r="AH173" s="46">
        <f t="shared" si="36"/>
        <v>3.3560904832282938</v>
      </c>
      <c r="AI173" s="46">
        <f t="shared" si="36"/>
        <v>0.99044563132264429</v>
      </c>
      <c r="AJ173" s="46">
        <f t="shared" si="36"/>
        <v>4.8218829385665338E-2</v>
      </c>
      <c r="AK173" s="46">
        <f t="shared" si="36"/>
        <v>9.0980641781495841E-2</v>
      </c>
      <c r="AL173" s="46">
        <f t="shared" si="36"/>
        <v>0.37754647069167308</v>
      </c>
      <c r="AO173" s="46">
        <v>175</v>
      </c>
      <c r="AP173" s="46">
        <v>6347.0596652031463</v>
      </c>
      <c r="AT173" s="46">
        <f t="shared" si="43"/>
        <v>4.4076803230577406</v>
      </c>
    </row>
    <row r="174" spans="2:46" s="46" customFormat="1">
      <c r="B174" s="49">
        <v>7.9191150684212559</v>
      </c>
      <c r="C174" s="46">
        <f t="shared" si="33"/>
        <v>4.2918446209525607</v>
      </c>
      <c r="D174" s="46">
        <f t="shared" si="44"/>
        <v>200</v>
      </c>
      <c r="E174" s="46">
        <f t="shared" si="34"/>
        <v>2.703067999195129E-4</v>
      </c>
      <c r="F174" s="46">
        <f t="shared" si="34"/>
        <v>3.9719313982474573E-2</v>
      </c>
      <c r="G174" s="46">
        <f t="shared" si="34"/>
        <v>5.7324426277761277E-2</v>
      </c>
      <c r="H174" s="46">
        <f t="shared" si="34"/>
        <v>6.0375604932906522E-2</v>
      </c>
      <c r="I174" s="46">
        <f t="shared" si="34"/>
        <v>0.10820761440805901</v>
      </c>
      <c r="J174" s="46">
        <f t="shared" si="34"/>
        <v>2.5628642434127702</v>
      </c>
      <c r="K174" s="46">
        <f t="shared" si="34"/>
        <v>0.89577298480509837</v>
      </c>
      <c r="L174" s="46">
        <f t="shared" si="34"/>
        <v>4.7430045377797381E-2</v>
      </c>
      <c r="M174" s="46">
        <f t="shared" si="34"/>
        <v>8.7336078950402393E-2</v>
      </c>
      <c r="N174" s="46">
        <f t="shared" si="34"/>
        <v>0.27720088762967726</v>
      </c>
      <c r="P174" s="46">
        <f t="shared" si="45"/>
        <v>200</v>
      </c>
      <c r="Q174" s="46">
        <f t="shared" si="35"/>
        <v>-1.9787831117243845E-4</v>
      </c>
      <c r="R174" s="46">
        <f t="shared" si="35"/>
        <v>-2.3456985639186403E-3</v>
      </c>
      <c r="S174" s="46">
        <f t="shared" si="35"/>
        <v>5.0809901019388905E-2</v>
      </c>
      <c r="T174" s="46">
        <f t="shared" si="35"/>
        <v>4.673287067255287E-2</v>
      </c>
      <c r="U174" s="46">
        <f t="shared" si="35"/>
        <v>9.3966737125266986E-2</v>
      </c>
      <c r="V174" s="46">
        <f t="shared" si="35"/>
        <v>1.7707138073732094</v>
      </c>
      <c r="W174" s="46">
        <f t="shared" si="35"/>
        <v>0.80141782828235086</v>
      </c>
      <c r="X174" s="46">
        <f t="shared" si="35"/>
        <v>4.6656718044588916E-2</v>
      </c>
      <c r="Y174" s="46">
        <f t="shared" si="35"/>
        <v>8.3720680207243617E-2</v>
      </c>
      <c r="Z174" s="46">
        <f t="shared" si="35"/>
        <v>0.17697632809812611</v>
      </c>
      <c r="AB174" s="46">
        <f t="shared" si="46"/>
        <v>200</v>
      </c>
      <c r="AC174" s="46">
        <f t="shared" si="36"/>
        <v>7.3849191101146633E-4</v>
      </c>
      <c r="AD174" s="46">
        <f t="shared" si="36"/>
        <v>8.1784326528867912E-2</v>
      </c>
      <c r="AE174" s="46">
        <f t="shared" si="36"/>
        <v>6.3838951536134086E-2</v>
      </c>
      <c r="AF174" s="46">
        <f t="shared" si="36"/>
        <v>7.4018339193260188E-2</v>
      </c>
      <c r="AG174" s="46">
        <f t="shared" si="36"/>
        <v>0.12244849169085102</v>
      </c>
      <c r="AH174" s="46">
        <f t="shared" si="36"/>
        <v>3.3550146794523306</v>
      </c>
      <c r="AI174" s="46">
        <f t="shared" si="36"/>
        <v>0.99012814132784577</v>
      </c>
      <c r="AJ174" s="46">
        <f t="shared" si="36"/>
        <v>4.8203372711006276E-2</v>
      </c>
      <c r="AK174" s="46">
        <f t="shared" si="36"/>
        <v>9.0951477693561614E-2</v>
      </c>
      <c r="AL174" s="46">
        <f t="shared" si="36"/>
        <v>0.37742544716122844</v>
      </c>
      <c r="AO174" s="46">
        <v>200</v>
      </c>
      <c r="AP174" s="46">
        <v>6348.4411798991996</v>
      </c>
      <c r="AT174" s="46">
        <f t="shared" si="43"/>
        <v>4.4086397082633333</v>
      </c>
    </row>
    <row r="175" spans="2:46" s="46" customFormat="1">
      <c r="B175" s="49">
        <v>7.9076733934666619</v>
      </c>
      <c r="C175" s="46">
        <f t="shared" si="33"/>
        <v>4.2856436893226642</v>
      </c>
      <c r="D175" s="46">
        <f t="shared" si="44"/>
        <v>225</v>
      </c>
      <c r="E175" s="46">
        <f t="shared" si="34"/>
        <v>2.699157882326865E-4</v>
      </c>
      <c r="F175" s="46">
        <f t="shared" si="34"/>
        <v>3.9661858099143125E-2</v>
      </c>
      <c r="G175" s="46">
        <f t="shared" si="34"/>
        <v>5.724150375926787E-2</v>
      </c>
      <c r="H175" s="46">
        <f t="shared" si="34"/>
        <v>6.0288268738866981E-2</v>
      </c>
      <c r="I175" s="46">
        <f t="shared" si="34"/>
        <v>0.10805108692946894</v>
      </c>
      <c r="J175" s="46">
        <f t="shared" si="34"/>
        <v>2.5591569379686514</v>
      </c>
      <c r="K175" s="46">
        <f t="shared" si="34"/>
        <v>0.89447720643064965</v>
      </c>
      <c r="L175" s="46">
        <f t="shared" si="34"/>
        <v>4.7361435553497935E-2</v>
      </c>
      <c r="M175" s="46">
        <f t="shared" si="34"/>
        <v>8.7209743143972937E-2</v>
      </c>
      <c r="N175" s="46">
        <f t="shared" si="34"/>
        <v>0.27679990331594884</v>
      </c>
      <c r="P175" s="46">
        <f t="shared" si="45"/>
        <v>225</v>
      </c>
      <c r="Q175" s="46">
        <f t="shared" si="35"/>
        <v>-1.9759207075132834E-4</v>
      </c>
      <c r="R175" s="46">
        <f t="shared" si="35"/>
        <v>-2.3423053989944241E-3</v>
      </c>
      <c r="S175" s="46">
        <f t="shared" si="35"/>
        <v>5.0736402072595894E-2</v>
      </c>
      <c r="T175" s="46">
        <f t="shared" si="35"/>
        <v>4.6665269344738122E-2</v>
      </c>
      <c r="U175" s="46">
        <f t="shared" si="35"/>
        <v>9.3830809755330827E-2</v>
      </c>
      <c r="V175" s="46">
        <f t="shared" si="35"/>
        <v>1.7681523853412298</v>
      </c>
      <c r="W175" s="46">
        <f t="shared" si="35"/>
        <v>0.80025853914503464</v>
      </c>
      <c r="X175" s="46">
        <f t="shared" si="35"/>
        <v>4.6589226875185005E-2</v>
      </c>
      <c r="Y175" s="46">
        <f t="shared" si="35"/>
        <v>8.3599574247645719E-2</v>
      </c>
      <c r="Z175" s="46">
        <f t="shared" si="35"/>
        <v>0.17672032339310725</v>
      </c>
      <c r="AB175" s="46">
        <f t="shared" si="46"/>
        <v>225</v>
      </c>
      <c r="AC175" s="46">
        <f t="shared" si="36"/>
        <v>7.3742364721670348E-4</v>
      </c>
      <c r="AD175" s="46">
        <f t="shared" si="36"/>
        <v>8.16660215972808E-2</v>
      </c>
      <c r="AE175" s="46">
        <f t="shared" si="36"/>
        <v>6.3746605445940269E-2</v>
      </c>
      <c r="AF175" s="46">
        <f t="shared" si="36"/>
        <v>7.3911268132995839E-2</v>
      </c>
      <c r="AG175" s="46">
        <f t="shared" si="36"/>
        <v>0.12227136410360703</v>
      </c>
      <c r="AH175" s="46">
        <f t="shared" si="36"/>
        <v>3.3501614905960735</v>
      </c>
      <c r="AI175" s="46">
        <f t="shared" si="36"/>
        <v>0.98869587371626466</v>
      </c>
      <c r="AJ175" s="46">
        <f t="shared" si="36"/>
        <v>4.8133644231811289E-2</v>
      </c>
      <c r="AK175" s="46">
        <f t="shared" si="36"/>
        <v>9.0819912040300585E-2</v>
      </c>
      <c r="AL175" s="46">
        <f t="shared" si="36"/>
        <v>0.3768794832387905</v>
      </c>
      <c r="AO175" s="46">
        <v>225</v>
      </c>
      <c r="AP175" s="46">
        <v>6348.9932383508149</v>
      </c>
      <c r="AT175" s="46">
        <f t="shared" si="43"/>
        <v>4.4090230821880656</v>
      </c>
    </row>
    <row r="176" spans="2:46" s="46" customFormat="1">
      <c r="B176" s="49">
        <v>7.8928797409648102</v>
      </c>
      <c r="C176" s="46">
        <f t="shared" si="33"/>
        <v>4.2776261195101615</v>
      </c>
      <c r="D176" s="46">
        <v>250</v>
      </c>
      <c r="E176" s="46">
        <f t="shared" si="34"/>
        <v>2.694103637041338E-4</v>
      </c>
      <c r="F176" s="46">
        <f t="shared" si="34"/>
        <v>3.9587590209656048E-2</v>
      </c>
      <c r="G176" s="46">
        <f t="shared" si="34"/>
        <v>5.713431751336278E-2</v>
      </c>
      <c r="H176" s="46">
        <f t="shared" si="34"/>
        <v>6.017537734409488E-2</v>
      </c>
      <c r="I176" s="46">
        <f t="shared" si="34"/>
        <v>0.1078487583808927</v>
      </c>
      <c r="J176" s="46">
        <f t="shared" si="34"/>
        <v>2.5543648481937842</v>
      </c>
      <c r="K176" s="46">
        <f t="shared" si="34"/>
        <v>0.89280227395144396</v>
      </c>
      <c r="L176" s="46">
        <f t="shared" si="34"/>
        <v>4.7272749999411084E-2</v>
      </c>
      <c r="M176" s="46">
        <f t="shared" si="34"/>
        <v>8.7046440568742528E-2</v>
      </c>
      <c r="N176" s="46">
        <f t="shared" si="34"/>
        <v>0.27628158809788428</v>
      </c>
      <c r="P176" s="46">
        <v>250</v>
      </c>
      <c r="Q176" s="46">
        <f t="shared" si="35"/>
        <v>-1.9722207431703624E-4</v>
      </c>
      <c r="R176" s="46">
        <f t="shared" si="35"/>
        <v>-2.3379193695229187E-3</v>
      </c>
      <c r="S176" s="46">
        <f t="shared" si="35"/>
        <v>5.0641396803486199E-2</v>
      </c>
      <c r="T176" s="46">
        <f t="shared" si="35"/>
        <v>4.6577887380486314E-2</v>
      </c>
      <c r="U176" s="46">
        <f t="shared" si="35"/>
        <v>9.3655109055883701E-2</v>
      </c>
      <c r="V176" s="46">
        <f t="shared" si="35"/>
        <v>1.7648414727354063</v>
      </c>
      <c r="W176" s="46">
        <f t="shared" si="35"/>
        <v>0.79876003363886927</v>
      </c>
      <c r="X176" s="46">
        <f t="shared" si="35"/>
        <v>4.6501987302490118E-2</v>
      </c>
      <c r="Y176" s="46">
        <f t="shared" si="35"/>
        <v>8.3443031810176677E-2</v>
      </c>
      <c r="Z176" s="46">
        <f t="shared" si="35"/>
        <v>0.17638940986366364</v>
      </c>
      <c r="AB176" s="46">
        <v>250</v>
      </c>
      <c r="AC176" s="46">
        <f t="shared" si="36"/>
        <v>7.3604280172530595E-4</v>
      </c>
      <c r="AD176" s="46">
        <f t="shared" si="36"/>
        <v>8.1513099788835142E-2</v>
      </c>
      <c r="AE176" s="46">
        <f t="shared" si="36"/>
        <v>6.362723822323979E-2</v>
      </c>
      <c r="AF176" s="46">
        <f t="shared" si="36"/>
        <v>7.3772867307703438E-2</v>
      </c>
      <c r="AG176" s="46">
        <f t="shared" si="36"/>
        <v>0.12204240770590168</v>
      </c>
      <c r="AH176" s="46">
        <f t="shared" si="36"/>
        <v>3.3438882236521623</v>
      </c>
      <c r="AI176" s="46">
        <f t="shared" si="36"/>
        <v>0.98684451426401865</v>
      </c>
      <c r="AJ176" s="46">
        <f t="shared" si="36"/>
        <v>4.8043512696332481E-2</v>
      </c>
      <c r="AK176" s="46">
        <f t="shared" si="36"/>
        <v>9.064984932730881E-2</v>
      </c>
      <c r="AL176" s="46">
        <f t="shared" si="36"/>
        <v>0.37617376633210503</v>
      </c>
      <c r="AO176" s="46">
        <v>250</v>
      </c>
      <c r="AP176" s="46">
        <v>6349.210106687322</v>
      </c>
      <c r="AT176" s="46">
        <f t="shared" si="43"/>
        <v>4.4091736851995291</v>
      </c>
    </row>
    <row r="177" spans="2:46" s="46" customFormat="1">
      <c r="B177" s="49">
        <v>7.8598746472285415</v>
      </c>
      <c r="C177" s="46">
        <f t="shared" si="33"/>
        <v>4.2597386746640948</v>
      </c>
      <c r="D177" s="46">
        <v>300</v>
      </c>
      <c r="E177" s="46">
        <f t="shared" si="34"/>
        <v>2.6828285975215213E-4</v>
      </c>
      <c r="F177" s="46">
        <f t="shared" si="34"/>
        <v>3.9421912973646528E-2</v>
      </c>
      <c r="G177" s="46">
        <f t="shared" si="34"/>
        <v>5.6895205818087248E-2</v>
      </c>
      <c r="H177" s="46">
        <f t="shared" si="34"/>
        <v>5.9923538569837599E-2</v>
      </c>
      <c r="I177" s="46">
        <f t="shared" si="34"/>
        <v>0.10739740268833917</v>
      </c>
      <c r="J177" s="46">
        <f t="shared" ref="J177:N177" si="47">J$150*$C177*(2^(-($D177-$D$151)/$E$90))</f>
        <v>2.543674626698428</v>
      </c>
      <c r="K177" s="46">
        <f t="shared" si="47"/>
        <v>0.88906582492113129</v>
      </c>
      <c r="L177" s="46">
        <f t="shared" si="47"/>
        <v>4.7074909754097012E-2</v>
      </c>
      <c r="M177" s="46">
        <f t="shared" si="47"/>
        <v>8.6682144242506975E-2</v>
      </c>
      <c r="N177" s="46">
        <f t="shared" si="47"/>
        <v>0.27512532752142688</v>
      </c>
      <c r="P177" s="46">
        <v>300</v>
      </c>
      <c r="Q177" s="46">
        <f t="shared" si="35"/>
        <v>-1.9639668413845091E-4</v>
      </c>
      <c r="R177" s="46">
        <f t="shared" si="35"/>
        <v>-2.3281349896931711E-3</v>
      </c>
      <c r="S177" s="46">
        <f t="shared" si="35"/>
        <v>5.04294585014671E-2</v>
      </c>
      <c r="T177" s="46">
        <f t="shared" si="35"/>
        <v>4.6382955190891216E-2</v>
      </c>
      <c r="U177" s="46">
        <f t="shared" si="35"/>
        <v>9.3263154922672425E-2</v>
      </c>
      <c r="V177" s="46">
        <f t="shared" ref="V177:Z177" si="48">V$150*$C177*(2^(-($D177-$D$151)/$E$90))</f>
        <v>1.7574554698074876</v>
      </c>
      <c r="W177" s="46">
        <f t="shared" si="48"/>
        <v>0.79541715891708653</v>
      </c>
      <c r="X177" s="46">
        <f t="shared" si="48"/>
        <v>4.630737276080106E-2</v>
      </c>
      <c r="Y177" s="46">
        <f t="shared" si="48"/>
        <v>8.3093816038230239E-2</v>
      </c>
      <c r="Z177" s="46">
        <f t="shared" si="48"/>
        <v>0.17565120605452059</v>
      </c>
      <c r="AB177" s="46">
        <v>300</v>
      </c>
      <c r="AC177" s="46">
        <f t="shared" si="36"/>
        <v>7.3296240364275722E-4</v>
      </c>
      <c r="AD177" s="46">
        <f t="shared" si="36"/>
        <v>8.1171960936986365E-2</v>
      </c>
      <c r="AE177" s="46">
        <f t="shared" si="36"/>
        <v>6.3360953134707826E-2</v>
      </c>
      <c r="AF177" s="46">
        <f t="shared" si="36"/>
        <v>7.3464121948783975E-2</v>
      </c>
      <c r="AG177" s="46">
        <f t="shared" si="36"/>
        <v>0.12153165045400589</v>
      </c>
      <c r="AH177" s="46">
        <f t="shared" ref="AH177:AL177" si="49">AH$150*$C177*(2^(-($D177-$D$151)/$E$90))</f>
        <v>3.3298937835893687</v>
      </c>
      <c r="AI177" s="46">
        <f t="shared" si="49"/>
        <v>0.98271449092517604</v>
      </c>
      <c r="AJ177" s="46">
        <f t="shared" si="49"/>
        <v>4.784244674739338E-2</v>
      </c>
      <c r="AK177" s="46">
        <f t="shared" si="49"/>
        <v>9.0270472446784142E-2</v>
      </c>
      <c r="AL177" s="46">
        <f t="shared" si="49"/>
        <v>0.37459944898833319</v>
      </c>
      <c r="AO177" s="46">
        <v>300</v>
      </c>
      <c r="AP177" s="46">
        <v>6349.3315613261448</v>
      </c>
      <c r="AT177" s="46">
        <f t="shared" si="43"/>
        <v>4.4092580286987113</v>
      </c>
    </row>
    <row r="178" spans="2:46" s="46" customFormat="1">
      <c r="B178" s="49">
        <v>7.8154527725043019</v>
      </c>
      <c r="C178" s="46">
        <f t="shared" si="33"/>
        <v>4.2356637897254847</v>
      </c>
      <c r="D178" s="46">
        <v>365</v>
      </c>
      <c r="E178" s="46">
        <f t="shared" ref="E178:N183" si="50">E$150*$C178*(2^(-($D178-$D$151)/$E$90))</f>
        <v>2.6676539606144587E-4</v>
      </c>
      <c r="F178" s="46">
        <f t="shared" si="50"/>
        <v>3.9198934429243978E-2</v>
      </c>
      <c r="G178" s="46">
        <f t="shared" si="50"/>
        <v>5.6573394692754957E-2</v>
      </c>
      <c r="H178" s="46">
        <f t="shared" si="50"/>
        <v>5.9584598564194423E-2</v>
      </c>
      <c r="I178" s="46">
        <f t="shared" si="50"/>
        <v>0.10678994062681849</v>
      </c>
      <c r="J178" s="46">
        <f t="shared" si="50"/>
        <v>2.5292870736115427</v>
      </c>
      <c r="K178" s="46">
        <f t="shared" si="50"/>
        <v>0.88403708357995159</v>
      </c>
      <c r="L178" s="46">
        <f t="shared" si="50"/>
        <v>4.6808644267136316E-2</v>
      </c>
      <c r="M178" s="46">
        <f t="shared" si="50"/>
        <v>8.619185199408648E-2</v>
      </c>
      <c r="N178" s="46">
        <f t="shared" si="50"/>
        <v>0.27356916140893983</v>
      </c>
      <c r="P178" s="46">
        <v>365</v>
      </c>
      <c r="Q178" s="46">
        <f t="shared" ref="Q178:Z183" si="51">Q$150*$C178*(2^(-($D178-$D$151)/$E$90))</f>
        <v>-1.95285823618213E-4</v>
      </c>
      <c r="R178" s="46">
        <f t="shared" si="51"/>
        <v>-2.3149665736520355E-3</v>
      </c>
      <c r="S178" s="46">
        <f t="shared" si="51"/>
        <v>5.0144218988631098E-2</v>
      </c>
      <c r="T178" s="46">
        <f t="shared" si="51"/>
        <v>4.6120603542951971E-2</v>
      </c>
      <c r="U178" s="46">
        <f t="shared" si="51"/>
        <v>9.273563910818243E-2</v>
      </c>
      <c r="V178" s="46">
        <f t="shared" si="51"/>
        <v>1.7475149359026021</v>
      </c>
      <c r="W178" s="46">
        <f t="shared" si="51"/>
        <v>0.79091811392130684</v>
      </c>
      <c r="X178" s="46">
        <f t="shared" si="51"/>
        <v>4.6045448622816884E-2</v>
      </c>
      <c r="Y178" s="46">
        <f t="shared" si="51"/>
        <v>8.2623820120948308E-2</v>
      </c>
      <c r="Z178" s="46">
        <f t="shared" si="51"/>
        <v>0.17465768627594536</v>
      </c>
      <c r="AB178" s="46">
        <v>365</v>
      </c>
      <c r="AC178" s="46">
        <f t="shared" ref="AC178:AL183" si="52">AC$150*$C178*(2^(-($D178-$D$151)/$E$90))</f>
        <v>7.2881661574110694E-4</v>
      </c>
      <c r="AD178" s="46">
        <f t="shared" si="52"/>
        <v>8.0712835432140126E-2</v>
      </c>
      <c r="AE178" s="46">
        <f t="shared" si="52"/>
        <v>6.3002570396879246E-2</v>
      </c>
      <c r="AF178" s="46">
        <f t="shared" si="52"/>
        <v>7.3048593585436875E-2</v>
      </c>
      <c r="AG178" s="46">
        <f t="shared" si="52"/>
        <v>0.12084424214545453</v>
      </c>
      <c r="AH178" s="46">
        <f t="shared" si="52"/>
        <v>3.3110592113204831</v>
      </c>
      <c r="AI178" s="46">
        <f t="shared" si="52"/>
        <v>0.97715605323859622</v>
      </c>
      <c r="AJ178" s="46">
        <f t="shared" si="52"/>
        <v>4.7571839911456179E-2</v>
      </c>
      <c r="AK178" s="46">
        <f t="shared" si="52"/>
        <v>8.9759883867225096E-2</v>
      </c>
      <c r="AL178" s="46">
        <f t="shared" si="52"/>
        <v>0.37248063654193431</v>
      </c>
      <c r="AO178" s="46">
        <v>365</v>
      </c>
      <c r="AP178" s="46">
        <v>6349.3522768781149</v>
      </c>
      <c r="AT178" s="46">
        <f t="shared" si="43"/>
        <v>4.409272414498691</v>
      </c>
    </row>
    <row r="179" spans="2:46" s="46" customFormat="1">
      <c r="B179" s="49">
        <v>7.5705615104747448</v>
      </c>
      <c r="C179" s="46">
        <f t="shared" si="33"/>
        <v>4.1029424898606788</v>
      </c>
      <c r="D179" s="46">
        <f>365*2</f>
        <v>730</v>
      </c>
      <c r="E179" s="46">
        <f t="shared" si="50"/>
        <v>2.5839996791916342E-4</v>
      </c>
      <c r="F179" s="46">
        <f t="shared" si="50"/>
        <v>3.7969705023694116E-2</v>
      </c>
      <c r="G179" s="46">
        <f t="shared" si="50"/>
        <v>5.4799324010970506E-2</v>
      </c>
      <c r="H179" s="46">
        <f t="shared" si="50"/>
        <v>5.771610030679411E-2</v>
      </c>
      <c r="I179" s="46">
        <f t="shared" si="50"/>
        <v>0.1034411420651546</v>
      </c>
      <c r="J179" s="46">
        <f t="shared" si="50"/>
        <v>2.4499718041729692</v>
      </c>
      <c r="K179" s="46">
        <f t="shared" si="50"/>
        <v>0.85631478973304775</v>
      </c>
      <c r="L179" s="46">
        <f t="shared" si="50"/>
        <v>4.5340783908050623E-2</v>
      </c>
      <c r="M179" s="46">
        <f t="shared" si="50"/>
        <v>8.3488983650020235E-2</v>
      </c>
      <c r="N179" s="46">
        <f t="shared" si="50"/>
        <v>0.26499037572121953</v>
      </c>
      <c r="P179" s="46">
        <f>365*2</f>
        <v>730</v>
      </c>
      <c r="Q179" s="46">
        <f t="shared" si="51"/>
        <v>-1.8916190519099567E-4</v>
      </c>
      <c r="R179" s="46">
        <f t="shared" si="51"/>
        <v>-2.2423721262102413E-3</v>
      </c>
      <c r="S179" s="46">
        <f t="shared" si="51"/>
        <v>4.857175919102058E-2</v>
      </c>
      <c r="T179" s="46">
        <f t="shared" si="51"/>
        <v>4.4674319277775404E-2</v>
      </c>
      <c r="U179" s="46">
        <f t="shared" si="51"/>
        <v>8.9827565809914564E-2</v>
      </c>
      <c r="V179" s="46">
        <f t="shared" si="51"/>
        <v>1.6927150599078482</v>
      </c>
      <c r="W179" s="46">
        <f t="shared" si="51"/>
        <v>0.7661159141378151</v>
      </c>
      <c r="X179" s="46">
        <f t="shared" si="51"/>
        <v>4.4601521121647981E-2</v>
      </c>
      <c r="Y179" s="46">
        <f t="shared" si="51"/>
        <v>8.0032840780046605E-2</v>
      </c>
      <c r="Z179" s="46">
        <f t="shared" si="51"/>
        <v>0.16918064035615821</v>
      </c>
      <c r="AB179" s="46">
        <f>365*2</f>
        <v>730</v>
      </c>
      <c r="AC179" s="46">
        <f t="shared" si="52"/>
        <v>7.0596184102932448E-4</v>
      </c>
      <c r="AD179" s="46">
        <f t="shared" si="52"/>
        <v>7.8181782173598599E-2</v>
      </c>
      <c r="AE179" s="46">
        <f t="shared" si="52"/>
        <v>6.1026888830920847E-2</v>
      </c>
      <c r="AF179" s="46">
        <f t="shared" si="52"/>
        <v>7.0757881335812803E-2</v>
      </c>
      <c r="AG179" s="46">
        <f t="shared" si="52"/>
        <v>0.11705471832039463</v>
      </c>
      <c r="AH179" s="46">
        <f t="shared" si="52"/>
        <v>3.2072285484380902</v>
      </c>
      <c r="AI179" s="46">
        <f t="shared" si="52"/>
        <v>0.94651366532828041</v>
      </c>
      <c r="AJ179" s="46">
        <f t="shared" si="52"/>
        <v>4.6080046694453668E-2</v>
      </c>
      <c r="AK179" s="46">
        <f t="shared" si="52"/>
        <v>8.6945126519994281E-2</v>
      </c>
      <c r="AL179" s="46">
        <f t="shared" si="52"/>
        <v>0.36080011108628085</v>
      </c>
      <c r="AO179" s="46">
        <v>730</v>
      </c>
      <c r="AP179" s="46">
        <v>6349.3543053601561</v>
      </c>
      <c r="AT179" s="46">
        <f t="shared" si="43"/>
        <v>4.4092738231667754</v>
      </c>
    </row>
    <row r="180" spans="2:46" s="46" customFormat="1">
      <c r="B180" s="49">
        <v>7.1036192401560143</v>
      </c>
      <c r="C180" s="46">
        <f t="shared" si="33"/>
        <v>3.8498783969856722</v>
      </c>
      <c r="D180" s="46">
        <f>D179*2</f>
        <v>1460</v>
      </c>
      <c r="E180" s="46">
        <f t="shared" si="50"/>
        <v>2.4244992976437277E-4</v>
      </c>
      <c r="F180" s="46">
        <f t="shared" si="50"/>
        <v>3.5625980878792034E-2</v>
      </c>
      <c r="G180" s="46">
        <f t="shared" si="50"/>
        <v>5.1416772086253754E-2</v>
      </c>
      <c r="H180" s="46">
        <f t="shared" si="50"/>
        <v>5.4153506977343398E-2</v>
      </c>
      <c r="I180" s="46">
        <f t="shared" si="50"/>
        <v>9.7056117422928342E-2</v>
      </c>
      <c r="J180" s="46">
        <f t="shared" si="50"/>
        <v>2.2987444488857394</v>
      </c>
      <c r="K180" s="46">
        <f t="shared" si="50"/>
        <v>0.80345776471582175</v>
      </c>
      <c r="L180" s="46">
        <f t="shared" si="50"/>
        <v>4.2542071357406022E-2</v>
      </c>
      <c r="M180" s="46">
        <f t="shared" si="50"/>
        <v>7.8335529160664025E-2</v>
      </c>
      <c r="N180" s="46">
        <f t="shared" si="50"/>
        <v>0.24863353699000112</v>
      </c>
      <c r="P180" s="46">
        <f>P179*2</f>
        <v>1460</v>
      </c>
      <c r="Q180" s="46">
        <f t="shared" si="51"/>
        <v>-1.7748566687902679E-4</v>
      </c>
      <c r="R180" s="46">
        <f t="shared" si="51"/>
        <v>-2.1039591021750322E-3</v>
      </c>
      <c r="S180" s="46">
        <f t="shared" si="51"/>
        <v>4.5573610938214139E-2</v>
      </c>
      <c r="T180" s="46">
        <f t="shared" si="51"/>
        <v>4.1916745030542019E-2</v>
      </c>
      <c r="U180" s="46">
        <f t="shared" si="51"/>
        <v>8.4282854974391863E-2</v>
      </c>
      <c r="V180" s="46">
        <f t="shared" si="51"/>
        <v>1.5882302567241069</v>
      </c>
      <c r="W180" s="46">
        <f t="shared" si="51"/>
        <v>0.71882651948389165</v>
      </c>
      <c r="X180" s="46">
        <f t="shared" si="51"/>
        <v>4.184844042515759E-2</v>
      </c>
      <c r="Y180" s="46">
        <f t="shared" si="51"/>
        <v>7.5092720723695161E-2</v>
      </c>
      <c r="Z180" s="46">
        <f t="shared" si="51"/>
        <v>0.15873776882462304</v>
      </c>
      <c r="AB180" s="46">
        <f>AB179*2</f>
        <v>1460</v>
      </c>
      <c r="AC180" s="46">
        <f t="shared" si="52"/>
        <v>6.6238552640777429E-4</v>
      </c>
      <c r="AD180" s="46">
        <f t="shared" si="52"/>
        <v>7.3355920859759227E-2</v>
      </c>
      <c r="AE180" s="46">
        <f t="shared" si="52"/>
        <v>5.7259933234293757E-2</v>
      </c>
      <c r="AF180" s="46">
        <f t="shared" si="52"/>
        <v>6.6390268924144763E-2</v>
      </c>
      <c r="AG180" s="46">
        <f t="shared" si="52"/>
        <v>0.10982937987146481</v>
      </c>
      <c r="AH180" s="46">
        <f t="shared" si="52"/>
        <v>3.0092586410473721</v>
      </c>
      <c r="AI180" s="46">
        <f t="shared" si="52"/>
        <v>0.88808900994775164</v>
      </c>
      <c r="AJ180" s="46">
        <f t="shared" si="52"/>
        <v>4.3235702289654843E-2</v>
      </c>
      <c r="AK180" s="46">
        <f t="shared" si="52"/>
        <v>8.1578337597633263E-2</v>
      </c>
      <c r="AL180" s="46">
        <f t="shared" si="52"/>
        <v>0.33852930515537932</v>
      </c>
      <c r="AO180" s="46">
        <v>1460</v>
      </c>
      <c r="AP180" s="46">
        <v>6349.3543053629</v>
      </c>
      <c r="AT180" s="46">
        <f t="shared" si="43"/>
        <v>4.4092738231686806</v>
      </c>
    </row>
    <row r="181" spans="2:46" s="46" customFormat="1">
      <c r="B181" s="49">
        <v>6.2545122335253627</v>
      </c>
      <c r="C181" s="46">
        <f t="shared" si="33"/>
        <v>3.3896962544691598</v>
      </c>
      <c r="D181" s="46">
        <f>D180*2</f>
        <v>2920</v>
      </c>
      <c r="E181" s="46">
        <f t="shared" si="50"/>
        <v>2.1344789870008575E-4</v>
      </c>
      <c r="F181" s="46">
        <f t="shared" si="50"/>
        <v>3.1364375997542653E-2</v>
      </c>
      <c r="G181" s="46">
        <f t="shared" si="50"/>
        <v>4.5266261658306321E-2</v>
      </c>
      <c r="H181" s="46">
        <f t="shared" si="50"/>
        <v>4.7675626397533116E-2</v>
      </c>
      <c r="I181" s="46">
        <f t="shared" si="50"/>
        <v>8.5446196416910855E-2</v>
      </c>
      <c r="J181" s="46">
        <f t="shared" si="50"/>
        <v>2.023767021669185</v>
      </c>
      <c r="K181" s="46">
        <f t="shared" si="50"/>
        <v>0.70734758199159053</v>
      </c>
      <c r="L181" s="46">
        <f t="shared" si="50"/>
        <v>3.7453158870420812E-2</v>
      </c>
      <c r="M181" s="46">
        <f t="shared" si="50"/>
        <v>6.8964978084972234E-2</v>
      </c>
      <c r="N181" s="46">
        <f t="shared" si="50"/>
        <v>0.21889181848170741</v>
      </c>
      <c r="P181" s="46">
        <f>P180*2</f>
        <v>2920</v>
      </c>
      <c r="Q181" s="46">
        <f t="shared" si="51"/>
        <v>-1.5625470661727778E-4</v>
      </c>
      <c r="R181" s="46">
        <f t="shared" si="51"/>
        <v>-1.8522820350850495E-3</v>
      </c>
      <c r="S181" s="46">
        <f t="shared" si="51"/>
        <v>4.0122063555105593E-2</v>
      </c>
      <c r="T181" s="46">
        <f t="shared" si="51"/>
        <v>3.6902634518441488E-2</v>
      </c>
      <c r="U181" s="46">
        <f t="shared" si="51"/>
        <v>7.4200880603313688E-2</v>
      </c>
      <c r="V181" s="46">
        <f t="shared" si="51"/>
        <v>1.3982450367344836</v>
      </c>
      <c r="W181" s="46">
        <f t="shared" si="51"/>
        <v>0.6328399858182977</v>
      </c>
      <c r="X181" s="46">
        <f t="shared" si="51"/>
        <v>3.6842500557977921E-2</v>
      </c>
      <c r="Y181" s="46">
        <f t="shared" si="51"/>
        <v>6.6110076673243201E-2</v>
      </c>
      <c r="Z181" s="46">
        <f t="shared" si="51"/>
        <v>0.13974944530973693</v>
      </c>
      <c r="AB181" s="46">
        <f>AB180*2</f>
        <v>2920</v>
      </c>
      <c r="AC181" s="46">
        <f t="shared" si="52"/>
        <v>5.8315050401745098E-4</v>
      </c>
      <c r="AD181" s="46">
        <f t="shared" si="52"/>
        <v>6.4581034030170459E-2</v>
      </c>
      <c r="AE181" s="46">
        <f t="shared" si="52"/>
        <v>5.0410459761507397E-2</v>
      </c>
      <c r="AF181" s="46">
        <f t="shared" si="52"/>
        <v>5.8448618276624745E-2</v>
      </c>
      <c r="AG181" s="46">
        <f t="shared" si="52"/>
        <v>9.6691512230508023E-2</v>
      </c>
      <c r="AH181" s="46">
        <f t="shared" si="52"/>
        <v>2.6492890066038863</v>
      </c>
      <c r="AI181" s="46">
        <f t="shared" si="52"/>
        <v>0.78185517816488348</v>
      </c>
      <c r="AJ181" s="46">
        <f t="shared" si="52"/>
        <v>3.8063817182864036E-2</v>
      </c>
      <c r="AK181" s="46">
        <f t="shared" si="52"/>
        <v>7.1819879496701614E-2</v>
      </c>
      <c r="AL181" s="46">
        <f t="shared" si="52"/>
        <v>0.29803419165367789</v>
      </c>
      <c r="AO181" s="46">
        <v>2920</v>
      </c>
      <c r="AP181" s="46">
        <v>6349.3543053629055</v>
      </c>
      <c r="AT181" s="46">
        <f t="shared" si="43"/>
        <v>4.4092738231686841</v>
      </c>
    </row>
    <row r="182" spans="2:46" s="46" customFormat="1">
      <c r="B182" s="49">
        <v>4.8489139302643673</v>
      </c>
      <c r="C182" s="46">
        <f t="shared" si="33"/>
        <v>2.6279180172609711</v>
      </c>
      <c r="D182" s="46">
        <f>D181*2</f>
        <v>5840</v>
      </c>
      <c r="E182" s="46">
        <f t="shared" si="50"/>
        <v>1.6544552012031445E-4</v>
      </c>
      <c r="F182" s="46">
        <f t="shared" si="50"/>
        <v>2.4310829629921604E-2</v>
      </c>
      <c r="G182" s="46">
        <f t="shared" si="50"/>
        <v>3.5086314972271632E-2</v>
      </c>
      <c r="H182" s="46">
        <f t="shared" si="50"/>
        <v>3.6953836765030147E-2</v>
      </c>
      <c r="I182" s="46">
        <f t="shared" si="50"/>
        <v>6.6230169022941446E-2</v>
      </c>
      <c r="J182" s="46">
        <f t="shared" si="50"/>
        <v>1.5686412915821477</v>
      </c>
      <c r="K182" s="46">
        <f t="shared" si="50"/>
        <v>0.54827191703995193</v>
      </c>
      <c r="L182" s="46">
        <f t="shared" si="50"/>
        <v>2.9030303822161967E-2</v>
      </c>
      <c r="M182" s="46">
        <f t="shared" si="50"/>
        <v>5.3455418108314862E-2</v>
      </c>
      <c r="N182" s="46">
        <f t="shared" si="50"/>
        <v>0.16966515472552174</v>
      </c>
      <c r="P182" s="46">
        <f>P181*2</f>
        <v>5840</v>
      </c>
      <c r="Q182" s="46">
        <f t="shared" si="51"/>
        <v>-1.2111452661272919E-4</v>
      </c>
      <c r="R182" s="46">
        <f t="shared" si="51"/>
        <v>-1.4357216284183426E-3</v>
      </c>
      <c r="S182" s="46">
        <f t="shared" si="51"/>
        <v>3.1098997523989633E-2</v>
      </c>
      <c r="T182" s="46">
        <f t="shared" si="51"/>
        <v>2.8603587099688643E-2</v>
      </c>
      <c r="U182" s="46">
        <f t="shared" si="51"/>
        <v>5.7513816531170429E-2</v>
      </c>
      <c r="V182" s="46">
        <f t="shared" si="51"/>
        <v>1.083793182163062</v>
      </c>
      <c r="W182" s="46">
        <f t="shared" si="51"/>
        <v>0.49052036231921275</v>
      </c>
      <c r="X182" s="46">
        <f t="shared" si="51"/>
        <v>2.8556976688312474E-2</v>
      </c>
      <c r="Y182" s="46">
        <f t="shared" si="51"/>
        <v>5.124255655365792E-2</v>
      </c>
      <c r="Z182" s="46">
        <f t="shared" si="51"/>
        <v>0.10832113975636704</v>
      </c>
      <c r="AB182" s="46">
        <f>AB181*2</f>
        <v>5840</v>
      </c>
      <c r="AC182" s="46">
        <f t="shared" si="52"/>
        <v>4.520055668533594E-4</v>
      </c>
      <c r="AD182" s="46">
        <f t="shared" si="52"/>
        <v>5.0057380888261629E-2</v>
      </c>
      <c r="AE182" s="46">
        <f t="shared" si="52"/>
        <v>3.9073632420553894E-2</v>
      </c>
      <c r="AF182" s="46">
        <f t="shared" si="52"/>
        <v>4.5304086430371648E-2</v>
      </c>
      <c r="AG182" s="46">
        <f t="shared" si="52"/>
        <v>7.4946521514712469E-2</v>
      </c>
      <c r="AH182" s="46">
        <f t="shared" si="52"/>
        <v>2.0534894010012339</v>
      </c>
      <c r="AI182" s="46">
        <f t="shared" si="52"/>
        <v>0.60602347176069105</v>
      </c>
      <c r="AJ182" s="46">
        <f t="shared" si="52"/>
        <v>2.9503630956011717E-2</v>
      </c>
      <c r="AK182" s="46">
        <f t="shared" si="52"/>
        <v>5.5668279662972074E-2</v>
      </c>
      <c r="AL182" s="46">
        <f t="shared" si="52"/>
        <v>0.23100916969467644</v>
      </c>
      <c r="AO182" s="46">
        <v>5840</v>
      </c>
      <c r="AP182" s="46">
        <v>6349.3543053629019</v>
      </c>
      <c r="AT182" s="46">
        <f t="shared" si="43"/>
        <v>4.4092738231686814</v>
      </c>
    </row>
    <row r="183" spans="2:46" s="46" customFormat="1">
      <c r="B183" s="49">
        <v>4.0341252910985688</v>
      </c>
      <c r="C183" s="46">
        <f t="shared" si="33"/>
        <v>2.1863350615893675</v>
      </c>
      <c r="D183" s="47">
        <f>365*21.772</f>
        <v>7946.78</v>
      </c>
      <c r="E183" s="46">
        <f t="shared" si="50"/>
        <v>1.3762473589964359E-4</v>
      </c>
      <c r="F183" s="46">
        <f t="shared" si="50"/>
        <v>2.0222799051229041E-2</v>
      </c>
      <c r="G183" s="46">
        <f t="shared" si="50"/>
        <v>2.9186313586726669E-2</v>
      </c>
      <c r="H183" s="46">
        <f t="shared" si="50"/>
        <v>3.073979894751681E-2</v>
      </c>
      <c r="I183" s="46">
        <f t="shared" si="50"/>
        <v>5.5093117744998928E-2</v>
      </c>
      <c r="J183" s="46">
        <f t="shared" si="50"/>
        <v>1.3048636392105084</v>
      </c>
      <c r="K183" s="46">
        <f t="shared" si="50"/>
        <v>0.45607628256686616</v>
      </c>
      <c r="L183" s="46">
        <f t="shared" si="50"/>
        <v>2.4148661708736637E-2</v>
      </c>
      <c r="M183" s="46">
        <f t="shared" si="50"/>
        <v>4.446652767758167E-2</v>
      </c>
      <c r="N183" s="46">
        <f t="shared" si="50"/>
        <v>0.14113481038042935</v>
      </c>
      <c r="P183" s="47">
        <f>365*21.772</f>
        <v>7946.78</v>
      </c>
      <c r="Q183" s="46">
        <f t="shared" si="51"/>
        <v>-1.007482990567876E-4</v>
      </c>
      <c r="R183" s="46">
        <f t="shared" si="51"/>
        <v>-1.1942953172306488E-3</v>
      </c>
      <c r="S183" s="46">
        <f t="shared" si="51"/>
        <v>2.5869490560217465E-2</v>
      </c>
      <c r="T183" s="46">
        <f t="shared" si="51"/>
        <v>2.3793700291880829E-2</v>
      </c>
      <c r="U183" s="46">
        <f t="shared" si="51"/>
        <v>4.7842478931594788E-2</v>
      </c>
      <c r="V183" s="46">
        <f t="shared" si="51"/>
        <v>0.90154602165447995</v>
      </c>
      <c r="W183" s="46">
        <f t="shared" si="51"/>
        <v>0.40803604273168897</v>
      </c>
      <c r="X183" s="46">
        <f t="shared" si="51"/>
        <v>2.3754927736714917E-2</v>
      </c>
      <c r="Y183" s="46">
        <f t="shared" si="51"/>
        <v>4.262577377369435E-2</v>
      </c>
      <c r="Z183" s="46">
        <f t="shared" si="51"/>
        <v>9.010620680739688E-2</v>
      </c>
      <c r="AB183" s="47">
        <f>365*21.772</f>
        <v>7946.78</v>
      </c>
      <c r="AC183" s="46">
        <f t="shared" si="52"/>
        <v>3.7599777085607584E-4</v>
      </c>
      <c r="AD183" s="46">
        <f t="shared" si="52"/>
        <v>4.1639893419688809E-2</v>
      </c>
      <c r="AE183" s="46">
        <f t="shared" si="52"/>
        <v>3.2503136613236089E-2</v>
      </c>
      <c r="AF183" s="46">
        <f t="shared" si="52"/>
        <v>3.7685897603152795E-2</v>
      </c>
      <c r="AG183" s="46">
        <f t="shared" si="52"/>
        <v>6.234375655840306E-2</v>
      </c>
      <c r="AH183" s="46">
        <f t="shared" si="52"/>
        <v>1.7081812567665371</v>
      </c>
      <c r="AI183" s="46">
        <f t="shared" si="52"/>
        <v>0.5041165224020433</v>
      </c>
      <c r="AJ183" s="46">
        <f t="shared" si="52"/>
        <v>2.4542395680758576E-2</v>
      </c>
      <c r="AK183" s="46">
        <f t="shared" si="52"/>
        <v>4.6307281581469212E-2</v>
      </c>
      <c r="AL183" s="46">
        <f t="shared" si="52"/>
        <v>0.1921634139534619</v>
      </c>
      <c r="AO183" s="46">
        <v>7946.78</v>
      </c>
      <c r="AP183" s="46">
        <v>6349.3543053628982</v>
      </c>
      <c r="AT183" s="46">
        <f t="shared" si="43"/>
        <v>4.4092738231686797</v>
      </c>
    </row>
    <row r="188" spans="2:46"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</row>
    <row r="189" spans="2:46"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</row>
    <row r="190" spans="2:46"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32">
        <v>1</v>
      </c>
      <c r="P190" s="32" t="s">
        <v>25</v>
      </c>
      <c r="Q190" s="32" t="s">
        <v>26</v>
      </c>
      <c r="R190" s="32">
        <v>1</v>
      </c>
      <c r="S190" s="32" t="s">
        <v>27</v>
      </c>
    </row>
    <row r="191" spans="2:46"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Q191" s="32" t="s">
        <v>26</v>
      </c>
      <c r="R191" s="44">
        <v>6242000000000</v>
      </c>
      <c r="S191" s="32" t="s">
        <v>29</v>
      </c>
    </row>
    <row r="192" spans="2:46">
      <c r="B192" s="105" t="s">
        <v>33</v>
      </c>
      <c r="C192" s="105" t="s">
        <v>103</v>
      </c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Q192" s="32" t="s">
        <v>26</v>
      </c>
      <c r="R192" s="44">
        <f>R191/1000</f>
        <v>6242000000</v>
      </c>
      <c r="S192" s="32" t="s">
        <v>28</v>
      </c>
    </row>
    <row r="193" spans="2:38"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</row>
    <row r="194" spans="2:38"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43">
        <v>1</v>
      </c>
      <c r="P194" s="43" t="s">
        <v>34</v>
      </c>
      <c r="Q194" s="43" t="s">
        <v>26</v>
      </c>
      <c r="R194" s="45">
        <f>R192/1000</f>
        <v>6242000</v>
      </c>
      <c r="S194" s="43" t="s">
        <v>28</v>
      </c>
    </row>
    <row r="195" spans="2:38"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43">
        <v>1</v>
      </c>
      <c r="P195" s="43" t="s">
        <v>45</v>
      </c>
      <c r="Q195" s="43" t="s">
        <v>26</v>
      </c>
      <c r="R195" s="45">
        <f>R194/1000</f>
        <v>6242</v>
      </c>
      <c r="S195" s="43" t="s">
        <v>28</v>
      </c>
    </row>
    <row r="196" spans="2:38">
      <c r="D196" s="95"/>
      <c r="E196" s="55"/>
      <c r="F196" s="55"/>
      <c r="G196" s="95"/>
      <c r="H196" s="95"/>
      <c r="I196" s="95"/>
      <c r="J196" s="95"/>
      <c r="K196" s="95"/>
      <c r="L196" s="95"/>
      <c r="M196" s="95"/>
      <c r="N196" s="95"/>
    </row>
    <row r="197" spans="2:38"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</row>
    <row r="198" spans="2:38">
      <c r="D198" s="95"/>
      <c r="E198" s="55" t="s">
        <v>84</v>
      </c>
      <c r="F198" s="95"/>
      <c r="G198" s="95"/>
      <c r="H198" s="95"/>
      <c r="I198" s="95"/>
      <c r="J198" s="95"/>
      <c r="K198" s="95"/>
      <c r="L198" s="95"/>
      <c r="M198" s="95"/>
      <c r="N198" s="95"/>
      <c r="R198" s="32">
        <v>28089016730.294498</v>
      </c>
      <c r="S198" s="32" t="s">
        <v>28</v>
      </c>
    </row>
    <row r="199" spans="2:38">
      <c r="D199" s="95"/>
      <c r="E199" s="55" t="s">
        <v>85</v>
      </c>
      <c r="F199" s="95"/>
      <c r="G199" s="95"/>
      <c r="H199" s="95" t="s">
        <v>95</v>
      </c>
      <c r="I199" s="95"/>
      <c r="J199" s="95"/>
      <c r="K199" s="95"/>
      <c r="L199" s="95"/>
      <c r="M199" s="95"/>
      <c r="N199" s="95"/>
      <c r="S199" s="44">
        <f>R198/R195</f>
        <v>4500002.6802778756</v>
      </c>
    </row>
    <row r="200" spans="2:38">
      <c r="E200" s="43" t="s">
        <v>86</v>
      </c>
    </row>
    <row r="201" spans="2:38">
      <c r="E201" s="43"/>
      <c r="F201" s="76" t="s">
        <v>87</v>
      </c>
      <c r="G201" s="76" t="s">
        <v>97</v>
      </c>
    </row>
    <row r="202" spans="2:38">
      <c r="E202" s="43"/>
    </row>
    <row r="203" spans="2:38">
      <c r="D203" s="43" t="s">
        <v>88</v>
      </c>
    </row>
    <row r="204" spans="2:38">
      <c r="B204" s="32" t="s">
        <v>80</v>
      </c>
      <c r="D204" s="43" t="str">
        <f>D98</f>
        <v>Average</v>
      </c>
      <c r="E204" s="43"/>
      <c r="F204" s="43"/>
      <c r="P204" s="43" t="str">
        <f>P98</f>
        <v>Average -STDEV</v>
      </c>
      <c r="AB204" s="43" t="str">
        <f>AB98</f>
        <v>Average +STDEV</v>
      </c>
    </row>
    <row r="205" spans="2:38">
      <c r="E205" s="43" t="str">
        <f t="shared" ref="D205:N220" si="53">E101</f>
        <v>Blood</v>
      </c>
      <c r="F205" s="43" t="str">
        <f t="shared" si="53"/>
        <v>Thymus</v>
      </c>
      <c r="G205" s="43" t="str">
        <f t="shared" si="53"/>
        <v>Heart</v>
      </c>
      <c r="H205" s="43" t="str">
        <f t="shared" si="53"/>
        <v>Lungs</v>
      </c>
      <c r="I205" s="43" t="str">
        <f t="shared" si="53"/>
        <v>Kidneys</v>
      </c>
      <c r="J205" s="43" t="str">
        <f t="shared" si="53"/>
        <v>Spleen</v>
      </c>
      <c r="K205" s="43" t="str">
        <f t="shared" si="53"/>
        <v>Liver</v>
      </c>
      <c r="L205" s="43" t="str">
        <f t="shared" si="53"/>
        <v>ART</v>
      </c>
      <c r="M205" s="43" t="str">
        <f t="shared" si="53"/>
        <v>Carcass</v>
      </c>
      <c r="N205" s="43" t="str">
        <f t="shared" si="53"/>
        <v>Tumor</v>
      </c>
      <c r="O205" s="43"/>
      <c r="Q205" s="43" t="str">
        <f t="shared" ref="Q205:Z206" si="54">Q101</f>
        <v>Blood</v>
      </c>
      <c r="R205" s="43" t="str">
        <f t="shared" si="54"/>
        <v>Thymus</v>
      </c>
      <c r="S205" s="43" t="str">
        <f t="shared" si="54"/>
        <v>Heart</v>
      </c>
      <c r="T205" s="43" t="str">
        <f t="shared" si="54"/>
        <v>Lungs</v>
      </c>
      <c r="U205" s="43" t="str">
        <f t="shared" si="54"/>
        <v>Kidneys</v>
      </c>
      <c r="V205" s="43" t="str">
        <f t="shared" si="54"/>
        <v>Spleen</v>
      </c>
      <c r="W205" s="43" t="str">
        <f t="shared" si="54"/>
        <v>Liver</v>
      </c>
      <c r="X205" s="43" t="str">
        <f t="shared" si="54"/>
        <v>ART</v>
      </c>
      <c r="Y205" s="43" t="str">
        <f t="shared" si="54"/>
        <v>Carcass</v>
      </c>
      <c r="Z205" s="43" t="str">
        <f t="shared" si="54"/>
        <v>Tumor</v>
      </c>
      <c r="AA205" s="43"/>
      <c r="AC205" s="43" t="str">
        <f t="shared" ref="AC205:AL206" si="55">AC101</f>
        <v>Blood</v>
      </c>
      <c r="AD205" s="43" t="str">
        <f t="shared" si="55"/>
        <v>Thymus</v>
      </c>
      <c r="AE205" s="43" t="str">
        <f t="shared" si="55"/>
        <v>Heart</v>
      </c>
      <c r="AF205" s="43" t="str">
        <f t="shared" si="55"/>
        <v>Lungs</v>
      </c>
      <c r="AG205" s="43" t="str">
        <f t="shared" si="55"/>
        <v>Kidneys</v>
      </c>
      <c r="AH205" s="43" t="str">
        <f t="shared" si="55"/>
        <v>Spleen</v>
      </c>
      <c r="AI205" s="43" t="str">
        <f t="shared" si="55"/>
        <v>Liver</v>
      </c>
      <c r="AJ205" s="43" t="str">
        <f t="shared" si="55"/>
        <v>ART</v>
      </c>
      <c r="AK205" s="43" t="str">
        <f t="shared" si="55"/>
        <v>Carcass</v>
      </c>
      <c r="AL205" s="43" t="str">
        <f t="shared" si="55"/>
        <v>Tumor</v>
      </c>
    </row>
    <row r="206" spans="2:38">
      <c r="D206" s="32">
        <f t="shared" si="53"/>
        <v>0</v>
      </c>
      <c r="E206" s="32">
        <f t="shared" si="53"/>
        <v>0</v>
      </c>
      <c r="F206" s="32">
        <f t="shared" si="53"/>
        <v>0</v>
      </c>
      <c r="G206" s="32">
        <f t="shared" si="53"/>
        <v>0</v>
      </c>
      <c r="H206" s="32">
        <f t="shared" si="53"/>
        <v>0</v>
      </c>
      <c r="I206" s="32">
        <f t="shared" si="53"/>
        <v>0</v>
      </c>
      <c r="J206" s="32">
        <f t="shared" si="53"/>
        <v>0</v>
      </c>
      <c r="K206" s="32">
        <f t="shared" si="53"/>
        <v>0</v>
      </c>
      <c r="L206" s="32">
        <f t="shared" si="53"/>
        <v>0</v>
      </c>
      <c r="M206" s="32">
        <f t="shared" si="53"/>
        <v>0</v>
      </c>
      <c r="N206" s="32">
        <f t="shared" si="53"/>
        <v>0</v>
      </c>
      <c r="Q206" s="32">
        <f t="shared" si="54"/>
        <v>0</v>
      </c>
      <c r="R206" s="32">
        <f t="shared" si="54"/>
        <v>0</v>
      </c>
      <c r="S206" s="32">
        <f t="shared" si="54"/>
        <v>0</v>
      </c>
      <c r="T206" s="32">
        <f t="shared" si="54"/>
        <v>0</v>
      </c>
      <c r="U206" s="32">
        <f t="shared" si="54"/>
        <v>0</v>
      </c>
      <c r="V206" s="32">
        <f t="shared" si="54"/>
        <v>0</v>
      </c>
      <c r="W206" s="32">
        <f t="shared" si="54"/>
        <v>0</v>
      </c>
      <c r="X206" s="32">
        <f t="shared" si="54"/>
        <v>0</v>
      </c>
      <c r="Y206" s="32">
        <f t="shared" si="54"/>
        <v>0</v>
      </c>
      <c r="Z206" s="32">
        <f t="shared" si="54"/>
        <v>0</v>
      </c>
      <c r="AC206" s="32">
        <f t="shared" si="55"/>
        <v>0</v>
      </c>
      <c r="AD206" s="32">
        <f t="shared" si="55"/>
        <v>0</v>
      </c>
      <c r="AE206" s="32">
        <f t="shared" si="55"/>
        <v>0</v>
      </c>
      <c r="AF206" s="32">
        <f t="shared" si="55"/>
        <v>0</v>
      </c>
      <c r="AG206" s="32">
        <f t="shared" si="55"/>
        <v>0</v>
      </c>
      <c r="AH206" s="32">
        <f t="shared" si="55"/>
        <v>0</v>
      </c>
      <c r="AI206" s="32">
        <f t="shared" si="55"/>
        <v>0</v>
      </c>
      <c r="AJ206" s="32">
        <f t="shared" si="55"/>
        <v>0</v>
      </c>
      <c r="AK206" s="32">
        <f t="shared" si="55"/>
        <v>0</v>
      </c>
      <c r="AL206" s="32">
        <f t="shared" si="55"/>
        <v>0</v>
      </c>
    </row>
    <row r="207" spans="2:38">
      <c r="D207" s="32">
        <f t="shared" si="53"/>
        <v>4.1666666666666664E-2</v>
      </c>
      <c r="E207" s="32">
        <f>E103*2220*$AP103</f>
        <v>98904.892938805686</v>
      </c>
      <c r="F207" s="32">
        <f t="shared" ref="F207:N207" si="56">F103*2220*$AP103</f>
        <v>32869.843651376395</v>
      </c>
      <c r="G207" s="32">
        <f t="shared" si="56"/>
        <v>28891.362329049221</v>
      </c>
      <c r="H207" s="32">
        <f t="shared" si="56"/>
        <v>47110.062568870206</v>
      </c>
      <c r="I207" s="32">
        <f t="shared" si="56"/>
        <v>39926.406672788115</v>
      </c>
      <c r="J207" s="32">
        <f t="shared" si="56"/>
        <v>150616.91464958523</v>
      </c>
      <c r="K207" s="32">
        <f t="shared" si="56"/>
        <v>57359.09946728123</v>
      </c>
      <c r="L207" s="32">
        <f t="shared" si="56"/>
        <v>4834.3058554993322</v>
      </c>
      <c r="M207" s="32">
        <f t="shared" si="56"/>
        <v>7718.671420608157</v>
      </c>
      <c r="N207" s="32">
        <f t="shared" si="56"/>
        <v>6418.4688372830851</v>
      </c>
      <c r="Q207" s="32">
        <f>Q103*$AP103*2220</f>
        <v>96802.340795638578</v>
      </c>
      <c r="R207" s="32">
        <f t="shared" ref="R207:Z207" si="57">R103*$AP103*2220</f>
        <v>25775.710308721489</v>
      </c>
      <c r="S207" s="32">
        <f t="shared" si="57"/>
        <v>27205.557219983144</v>
      </c>
      <c r="T207" s="32">
        <f t="shared" si="57"/>
        <v>45650.572030910749</v>
      </c>
      <c r="U207" s="32">
        <f t="shared" si="57"/>
        <v>37400.082427391382</v>
      </c>
      <c r="V207" s="32">
        <f t="shared" si="57"/>
        <v>132697.41778474371</v>
      </c>
      <c r="W207" s="32">
        <f t="shared" si="57"/>
        <v>51380.123879725572</v>
      </c>
      <c r="X207" s="32">
        <f t="shared" si="57"/>
        <v>4341.8627605056963</v>
      </c>
      <c r="Y207" s="32">
        <f t="shared" si="57"/>
        <v>6903.3659321006053</v>
      </c>
      <c r="Z207" s="32">
        <f t="shared" si="57"/>
        <v>818.73879096356939</v>
      </c>
      <c r="AC207" s="32">
        <f>AC103*$AP103*2220</f>
        <v>101007.44508197279</v>
      </c>
      <c r="AD207" s="32">
        <f t="shared" ref="AD207:AL207" si="58">AD103*$AP103*2220</f>
        <v>39963.976994031211</v>
      </c>
      <c r="AE207" s="32">
        <f t="shared" si="58"/>
        <v>30577.167438115335</v>
      </c>
      <c r="AF207" s="32">
        <f t="shared" si="58"/>
        <v>48569.553106829349</v>
      </c>
      <c r="AG207" s="32">
        <f t="shared" si="58"/>
        <v>42452.73091818484</v>
      </c>
      <c r="AH207" s="32">
        <f t="shared" si="58"/>
        <v>168536.41151442676</v>
      </c>
      <c r="AI207" s="32">
        <f t="shared" si="58"/>
        <v>63338.075054836583</v>
      </c>
      <c r="AJ207" s="32">
        <f t="shared" si="58"/>
        <v>5326.748950492999</v>
      </c>
      <c r="AK207" s="32">
        <f t="shared" si="58"/>
        <v>8533.9769091157068</v>
      </c>
      <c r="AL207" s="32">
        <f t="shared" si="58"/>
        <v>12018.198883602641</v>
      </c>
    </row>
    <row r="208" spans="2:38">
      <c r="D208" s="32">
        <f t="shared" si="53"/>
        <v>7.4999999999999997E-2</v>
      </c>
      <c r="E208" s="32">
        <f t="shared" ref="E208:N223" si="59">E104*2220*$AP104</f>
        <v>90359.979703891644</v>
      </c>
      <c r="F208" s="32">
        <f t="shared" si="59"/>
        <v>31449.794906672108</v>
      </c>
      <c r="G208" s="32">
        <f t="shared" si="59"/>
        <v>28617.531374927374</v>
      </c>
      <c r="H208" s="32">
        <f t="shared" si="59"/>
        <v>45132.504103711864</v>
      </c>
      <c r="I208" s="32">
        <f t="shared" si="59"/>
        <v>41589.642935750249</v>
      </c>
      <c r="J208" s="32">
        <f t="shared" si="59"/>
        <v>155174.75779626836</v>
      </c>
      <c r="K208" s="32">
        <f t="shared" si="59"/>
        <v>63039.532288134498</v>
      </c>
      <c r="L208" s="32">
        <f t="shared" si="59"/>
        <v>6658.9714923364818</v>
      </c>
      <c r="M208" s="32">
        <f t="shared" si="59"/>
        <v>8686.3418897208176</v>
      </c>
      <c r="N208" s="32">
        <f t="shared" si="59"/>
        <v>17828.1967444068</v>
      </c>
      <c r="Q208" s="32">
        <f t="shared" ref="Q208:Z223" si="60">Q104*$AP104*2220</f>
        <v>87282.462870410673</v>
      </c>
      <c r="R208" s="32">
        <f t="shared" si="60"/>
        <v>25037.337121992688</v>
      </c>
      <c r="S208" s="32">
        <f t="shared" si="60"/>
        <v>24598.521930227507</v>
      </c>
      <c r="T208" s="32">
        <f t="shared" si="60"/>
        <v>43081.353704332127</v>
      </c>
      <c r="U208" s="32">
        <f t="shared" si="60"/>
        <v>37435.449642187436</v>
      </c>
      <c r="V208" s="32">
        <f t="shared" si="60"/>
        <v>135211.69778116341</v>
      </c>
      <c r="W208" s="32">
        <f t="shared" si="60"/>
        <v>53926.669955116995</v>
      </c>
      <c r="X208" s="32">
        <f t="shared" si="60"/>
        <v>6001.2228524917764</v>
      </c>
      <c r="Y208" s="32">
        <f t="shared" si="60"/>
        <v>8048.3018143142099</v>
      </c>
      <c r="Z208" s="32">
        <f t="shared" si="60"/>
        <v>4677.8377922974705</v>
      </c>
      <c r="AC208" s="32">
        <f t="shared" ref="AC208:AL223" si="61">AC104*$AP104*2220</f>
        <v>93437.496537372936</v>
      </c>
      <c r="AD208" s="32">
        <f t="shared" si="61"/>
        <v>37862.252691351423</v>
      </c>
      <c r="AE208" s="32">
        <f t="shared" si="61"/>
        <v>32513.933333664623</v>
      </c>
      <c r="AF208" s="32">
        <f t="shared" si="61"/>
        <v>47183.65450309161</v>
      </c>
      <c r="AG208" s="32">
        <f t="shared" si="61"/>
        <v>45608.077340673466</v>
      </c>
      <c r="AH208" s="32">
        <f t="shared" si="61"/>
        <v>175137.81781137359</v>
      </c>
      <c r="AI208" s="32">
        <f t="shared" si="61"/>
        <v>72069.488306397136</v>
      </c>
      <c r="AJ208" s="32">
        <f t="shared" si="61"/>
        <v>7316.3712066749576</v>
      </c>
      <c r="AK208" s="32">
        <f t="shared" si="61"/>
        <v>9327.7051905010394</v>
      </c>
      <c r="AL208" s="32">
        <f t="shared" si="61"/>
        <v>30969.581101964035</v>
      </c>
    </row>
    <row r="209" spans="4:38">
      <c r="D209" s="32">
        <f t="shared" si="53"/>
        <v>0.1</v>
      </c>
      <c r="E209" s="32">
        <f t="shared" si="59"/>
        <v>83324.144403948885</v>
      </c>
      <c r="F209" s="32">
        <f t="shared" si="59"/>
        <v>30380.688289837701</v>
      </c>
      <c r="G209" s="32">
        <f t="shared" si="59"/>
        <v>28541.586286635233</v>
      </c>
      <c r="H209" s="32">
        <f t="shared" si="59"/>
        <v>43597.00530566516</v>
      </c>
      <c r="I209" s="32">
        <f t="shared" si="59"/>
        <v>43341.951176095332</v>
      </c>
      <c r="J209" s="32">
        <f t="shared" si="59"/>
        <v>160168.70777514749</v>
      </c>
      <c r="K209" s="32">
        <f t="shared" si="59"/>
        <v>68429.973132373372</v>
      </c>
      <c r="L209" s="32">
        <f t="shared" si="59"/>
        <v>8332.1605613150459</v>
      </c>
      <c r="M209" s="32">
        <f t="shared" si="59"/>
        <v>9595.3415065090994</v>
      </c>
      <c r="N209" s="32">
        <f t="shared" si="59"/>
        <v>28683.524654240384</v>
      </c>
      <c r="Q209" s="32">
        <f t="shared" si="60"/>
        <v>79333.641698751817</v>
      </c>
      <c r="R209" s="32">
        <f t="shared" si="60"/>
        <v>24532.245426069214</v>
      </c>
      <c r="S209" s="32">
        <f t="shared" si="60"/>
        <v>22366.307742215999</v>
      </c>
      <c r="T209" s="32">
        <f t="shared" si="60"/>
        <v>41028.771101808023</v>
      </c>
      <c r="U209" s="32">
        <f t="shared" si="60"/>
        <v>37698.174381681798</v>
      </c>
      <c r="V209" s="32">
        <f t="shared" si="60"/>
        <v>138163.30157246109</v>
      </c>
      <c r="W209" s="32">
        <f t="shared" si="60"/>
        <v>56547.517301443382</v>
      </c>
      <c r="X209" s="32">
        <f t="shared" si="60"/>
        <v>7519.4142837210011</v>
      </c>
      <c r="Y209" s="32">
        <f t="shared" si="60"/>
        <v>9116.3447776776084</v>
      </c>
      <c r="Z209" s="32">
        <f t="shared" si="60"/>
        <v>8344.7119460772246</v>
      </c>
      <c r="AC209" s="32">
        <f t="shared" si="61"/>
        <v>87314.647109145619</v>
      </c>
      <c r="AD209" s="32">
        <f t="shared" si="61"/>
        <v>36229.131153606184</v>
      </c>
      <c r="AE209" s="32">
        <f t="shared" si="61"/>
        <v>34424.079654236899</v>
      </c>
      <c r="AF209" s="32">
        <f t="shared" si="61"/>
        <v>46165.239509522311</v>
      </c>
      <c r="AG209" s="32">
        <f t="shared" si="61"/>
        <v>48661.537404958537</v>
      </c>
      <c r="AH209" s="32">
        <f t="shared" si="61"/>
        <v>182174.11397783394</v>
      </c>
      <c r="AI209" s="32">
        <f t="shared" si="61"/>
        <v>80114.449697729535</v>
      </c>
      <c r="AJ209" s="32">
        <f t="shared" si="61"/>
        <v>9144.0736090681185</v>
      </c>
      <c r="AK209" s="32">
        <f t="shared" si="61"/>
        <v>10082.274056885115</v>
      </c>
      <c r="AL209" s="32">
        <f t="shared" si="61"/>
        <v>49000.906140384825</v>
      </c>
    </row>
    <row r="210" spans="4:38">
      <c r="D210" s="32">
        <f t="shared" si="53"/>
        <v>0.125</v>
      </c>
      <c r="E210" s="32">
        <f t="shared" si="59"/>
        <v>74493.043599791228</v>
      </c>
      <c r="F210" s="32">
        <f t="shared" si="59"/>
        <v>28782.533902996274</v>
      </c>
      <c r="G210" s="32">
        <f t="shared" si="59"/>
        <v>27833.099004734398</v>
      </c>
      <c r="H210" s="32">
        <f t="shared" si="59"/>
        <v>41191.637963499859</v>
      </c>
      <c r="I210" s="32">
        <f t="shared" si="59"/>
        <v>44050.395121693167</v>
      </c>
      <c r="J210" s="32">
        <f t="shared" si="59"/>
        <v>161836.52753013841</v>
      </c>
      <c r="K210" s="32">
        <f t="shared" si="59"/>
        <v>72363.999592718945</v>
      </c>
      <c r="L210" s="32">
        <f t="shared" si="59"/>
        <v>9766.215413754855</v>
      </c>
      <c r="M210" s="32">
        <f t="shared" si="59"/>
        <v>10280.637048664439</v>
      </c>
      <c r="N210" s="32">
        <f t="shared" si="59"/>
        <v>38704.470816509434</v>
      </c>
      <c r="Q210" s="32">
        <f t="shared" si="60"/>
        <v>69742.74191088439</v>
      </c>
      <c r="R210" s="32">
        <f t="shared" si="60"/>
        <v>23580.920215459235</v>
      </c>
      <c r="S210" s="32">
        <f t="shared" si="60"/>
        <v>19776.725795875456</v>
      </c>
      <c r="T210" s="32">
        <f t="shared" si="60"/>
        <v>38134.387161003528</v>
      </c>
      <c r="U210" s="32">
        <f t="shared" si="60"/>
        <v>37098.045526754977</v>
      </c>
      <c r="V210" s="32">
        <f t="shared" si="60"/>
        <v>138268.71301943311</v>
      </c>
      <c r="W210" s="32">
        <f t="shared" si="60"/>
        <v>57963.896122704144</v>
      </c>
      <c r="X210" s="32">
        <f t="shared" si="60"/>
        <v>8820.0939171618811</v>
      </c>
      <c r="Y210" s="32">
        <f t="shared" si="60"/>
        <v>9956.4556449466581</v>
      </c>
      <c r="Z210" s="32">
        <f t="shared" si="60"/>
        <v>11763.37464163653</v>
      </c>
      <c r="AC210" s="32">
        <f t="shared" si="61"/>
        <v>79243.345288698431</v>
      </c>
      <c r="AD210" s="32">
        <f t="shared" si="61"/>
        <v>33984.147590533277</v>
      </c>
      <c r="AE210" s="32">
        <f t="shared" si="61"/>
        <v>35499.394589933938</v>
      </c>
      <c r="AF210" s="32">
        <f t="shared" si="61"/>
        <v>44248.888765996191</v>
      </c>
      <c r="AG210" s="32">
        <f t="shared" si="61"/>
        <v>50570.825700795096</v>
      </c>
      <c r="AH210" s="32">
        <f t="shared" si="61"/>
        <v>185404.3420408433</v>
      </c>
      <c r="AI210" s="32">
        <f t="shared" si="61"/>
        <v>86500.335332795235</v>
      </c>
      <c r="AJ210" s="32">
        <f t="shared" si="61"/>
        <v>10711.226798422495</v>
      </c>
      <c r="AK210" s="32">
        <f t="shared" si="61"/>
        <v>10615.391345598811</v>
      </c>
      <c r="AL210" s="32">
        <f t="shared" si="61"/>
        <v>65617.014179221675</v>
      </c>
    </row>
    <row r="211" spans="4:38">
      <c r="D211" s="32">
        <f t="shared" si="53"/>
        <v>0.25</v>
      </c>
      <c r="E211" s="32">
        <f t="shared" si="59"/>
        <v>64975.914233237476</v>
      </c>
      <c r="F211" s="32">
        <f t="shared" si="59"/>
        <v>34905.369580708946</v>
      </c>
      <c r="G211" s="32">
        <f t="shared" si="59"/>
        <v>30898.248061108967</v>
      </c>
      <c r="H211" s="32">
        <f t="shared" si="59"/>
        <v>45599.854352293944</v>
      </c>
      <c r="I211" s="32">
        <f t="shared" si="59"/>
        <v>50882.558853829134</v>
      </c>
      <c r="J211" s="32">
        <f t="shared" si="59"/>
        <v>204005.41067143393</v>
      </c>
      <c r="K211" s="32">
        <f t="shared" si="59"/>
        <v>98784.723954514935</v>
      </c>
      <c r="L211" s="32">
        <f t="shared" si="59"/>
        <v>13515.691486727335</v>
      </c>
      <c r="M211" s="32">
        <f t="shared" si="59"/>
        <v>13649.428118448808</v>
      </c>
      <c r="N211" s="32">
        <f t="shared" si="59"/>
        <v>58360.95293028505</v>
      </c>
      <c r="Q211" s="32">
        <f t="shared" si="60"/>
        <v>59691.731055612348</v>
      </c>
      <c r="R211" s="32">
        <f t="shared" si="60"/>
        <v>28825.78238493764</v>
      </c>
      <c r="S211" s="32">
        <f t="shared" si="60"/>
        <v>21326.80969917374</v>
      </c>
      <c r="T211" s="32">
        <f t="shared" si="60"/>
        <v>39475.75255054688</v>
      </c>
      <c r="U211" s="32">
        <f t="shared" si="60"/>
        <v>41087.958070910885</v>
      </c>
      <c r="V211" s="32">
        <f t="shared" si="60"/>
        <v>171557.91766262904</v>
      </c>
      <c r="W211" s="32">
        <f t="shared" si="60"/>
        <v>74211.842998779932</v>
      </c>
      <c r="X211" s="32">
        <f t="shared" si="60"/>
        <v>12160.925495024421</v>
      </c>
      <c r="Y211" s="32">
        <f t="shared" si="60"/>
        <v>13145.670925635899</v>
      </c>
      <c r="Z211" s="32">
        <f t="shared" si="60"/>
        <v>18342.825129068551</v>
      </c>
      <c r="AC211" s="32">
        <f t="shared" si="61"/>
        <v>70260.097410863047</v>
      </c>
      <c r="AD211" s="32">
        <f t="shared" si="61"/>
        <v>40984.956776480256</v>
      </c>
      <c r="AE211" s="32">
        <f t="shared" si="61"/>
        <v>42258.744718159003</v>
      </c>
      <c r="AF211" s="32">
        <f t="shared" si="61"/>
        <v>51640.443105751605</v>
      </c>
      <c r="AG211" s="32">
        <f t="shared" si="61"/>
        <v>62689.675530553737</v>
      </c>
      <c r="AH211" s="32">
        <f t="shared" si="61"/>
        <v>236452.90368023884</v>
      </c>
      <c r="AI211" s="32">
        <f t="shared" si="61"/>
        <v>124586.62407660016</v>
      </c>
      <c r="AJ211" s="32">
        <f t="shared" si="61"/>
        <v>14860.286276164747</v>
      </c>
      <c r="AK211" s="32">
        <f t="shared" si="61"/>
        <v>14110.74414376017</v>
      </c>
      <c r="AL211" s="32">
        <f t="shared" si="61"/>
        <v>98538.282572719851</v>
      </c>
    </row>
    <row r="212" spans="4:38">
      <c r="D212" s="32">
        <f t="shared" si="53"/>
        <v>0.375</v>
      </c>
      <c r="E212" s="32">
        <f t="shared" si="59"/>
        <v>56521.134823682776</v>
      </c>
      <c r="F212" s="32">
        <f t="shared" si="59"/>
        <v>47765.194996039456</v>
      </c>
      <c r="G212" s="32">
        <f t="shared" si="59"/>
        <v>34037.67913649969</v>
      </c>
      <c r="H212" s="32">
        <f t="shared" si="59"/>
        <v>51908.823126158415</v>
      </c>
      <c r="I212" s="32">
        <f t="shared" si="59"/>
        <v>56315.348750804907</v>
      </c>
      <c r="J212" s="32">
        <f t="shared" si="59"/>
        <v>259612.47281170244</v>
      </c>
      <c r="K212" s="32">
        <f t="shared" si="59"/>
        <v>128529.18767733978</v>
      </c>
      <c r="L212" s="32">
        <f t="shared" si="59"/>
        <v>16092.172518203486</v>
      </c>
      <c r="M212" s="32">
        <f t="shared" si="59"/>
        <v>16736.425043396437</v>
      </c>
      <c r="N212" s="32">
        <f t="shared" si="59"/>
        <v>70189.293057660558</v>
      </c>
      <c r="Q212" s="32">
        <f t="shared" si="60"/>
        <v>51836.828800624149</v>
      </c>
      <c r="R212" s="32">
        <f t="shared" si="60"/>
        <v>38621.724188342108</v>
      </c>
      <c r="S212" s="32">
        <f t="shared" si="60"/>
        <v>25277.815273084339</v>
      </c>
      <c r="T212" s="32">
        <f t="shared" si="60"/>
        <v>42147.445077050863</v>
      </c>
      <c r="U212" s="32">
        <f t="shared" si="60"/>
        <v>44607.127133826885</v>
      </c>
      <c r="V212" s="32">
        <f t="shared" si="60"/>
        <v>211166.97659718135</v>
      </c>
      <c r="W212" s="32">
        <f t="shared" si="60"/>
        <v>95909.82119586831</v>
      </c>
      <c r="X212" s="32">
        <f t="shared" si="60"/>
        <v>14201.847383259594</v>
      </c>
      <c r="Y212" s="32">
        <f t="shared" si="60"/>
        <v>15734.097737419193</v>
      </c>
      <c r="Z212" s="32">
        <f t="shared" si="60"/>
        <v>22368.7441270856</v>
      </c>
      <c r="AC212" s="32">
        <f t="shared" si="61"/>
        <v>61205.440846741396</v>
      </c>
      <c r="AD212" s="32">
        <f t="shared" si="61"/>
        <v>56908.66580373676</v>
      </c>
      <c r="AE212" s="32">
        <f t="shared" si="61"/>
        <v>46417.18456722908</v>
      </c>
      <c r="AF212" s="32">
        <f t="shared" si="61"/>
        <v>61146.627276338892</v>
      </c>
      <c r="AG212" s="32">
        <f t="shared" si="61"/>
        <v>72229.303542645677</v>
      </c>
      <c r="AH212" s="32">
        <f t="shared" si="61"/>
        <v>308057.96902622358</v>
      </c>
      <c r="AI212" s="32">
        <f t="shared" si="61"/>
        <v>163716.94464773373</v>
      </c>
      <c r="AJ212" s="32">
        <f t="shared" si="61"/>
        <v>17897.111631860658</v>
      </c>
      <c r="AK212" s="32">
        <f t="shared" si="61"/>
        <v>17678.57638469938</v>
      </c>
      <c r="AL212" s="32">
        <f t="shared" si="61"/>
        <v>118466.58962351123</v>
      </c>
    </row>
    <row r="213" spans="4:38">
      <c r="D213" s="32">
        <f t="shared" si="53"/>
        <v>0.5</v>
      </c>
      <c r="E213" s="32">
        <f t="shared" si="59"/>
        <v>46021.838704175061</v>
      </c>
      <c r="F213" s="32">
        <f t="shared" si="59"/>
        <v>67041.518234005285</v>
      </c>
      <c r="G213" s="32">
        <f t="shared" si="59"/>
        <v>37421.869936088289</v>
      </c>
      <c r="H213" s="32">
        <f t="shared" si="59"/>
        <v>58919.348797038168</v>
      </c>
      <c r="I213" s="32">
        <f t="shared" si="59"/>
        <v>62165.555720509568</v>
      </c>
      <c r="J213" s="32">
        <f t="shared" si="59"/>
        <v>333416.14364436403</v>
      </c>
      <c r="K213" s="32">
        <f t="shared" si="59"/>
        <v>164988.97125892769</v>
      </c>
      <c r="L213" s="32">
        <f t="shared" si="59"/>
        <v>18742.256119632595</v>
      </c>
      <c r="M213" s="32">
        <f t="shared" si="59"/>
        <v>20142.222234682591</v>
      </c>
      <c r="N213" s="32">
        <f t="shared" si="59"/>
        <v>83094.497916251188</v>
      </c>
      <c r="Q213" s="32">
        <f t="shared" si="60"/>
        <v>42088.400318364576</v>
      </c>
      <c r="R213" s="32">
        <f t="shared" si="60"/>
        <v>52896.205375672173</v>
      </c>
      <c r="S213" s="32">
        <f t="shared" si="60"/>
        <v>29635.060884284994</v>
      </c>
      <c r="T213" s="32">
        <f t="shared" si="60"/>
        <v>44930.837267579438</v>
      </c>
      <c r="U213" s="32">
        <f t="shared" si="60"/>
        <v>48284.947381727303</v>
      </c>
      <c r="V213" s="32">
        <f t="shared" si="60"/>
        <v>259011.13680659959</v>
      </c>
      <c r="W213" s="32">
        <f t="shared" si="60"/>
        <v>125631.82888001145</v>
      </c>
      <c r="X213" s="32">
        <f t="shared" si="60"/>
        <v>16033.529182560023</v>
      </c>
      <c r="Y213" s="32">
        <f t="shared" si="60"/>
        <v>18484.978976902879</v>
      </c>
      <c r="Z213" s="32">
        <f t="shared" si="60"/>
        <v>26858.781705980287</v>
      </c>
      <c r="AC213" s="32">
        <f t="shared" si="61"/>
        <v>49955.27708998548</v>
      </c>
      <c r="AD213" s="32">
        <f t="shared" si="61"/>
        <v>81186.831092338369</v>
      </c>
      <c r="AE213" s="32">
        <f t="shared" si="61"/>
        <v>49386.692352628532</v>
      </c>
      <c r="AF213" s="32">
        <f t="shared" si="61"/>
        <v>71636.418331757712</v>
      </c>
      <c r="AG213" s="32">
        <f t="shared" si="61"/>
        <v>81152.745754965203</v>
      </c>
      <c r="AH213" s="32">
        <f t="shared" si="61"/>
        <v>407821.15048212849</v>
      </c>
      <c r="AI213" s="32">
        <f t="shared" si="61"/>
        <v>207464.64144566291</v>
      </c>
      <c r="AJ213" s="32">
        <f t="shared" si="61"/>
        <v>21230.507573982828</v>
      </c>
      <c r="AK213" s="32">
        <f t="shared" si="61"/>
        <v>21778.33813271741</v>
      </c>
      <c r="AL213" s="32">
        <f t="shared" si="61"/>
        <v>140155.373197968</v>
      </c>
    </row>
    <row r="214" spans="4:38">
      <c r="D214" s="32">
        <f t="shared" si="53"/>
        <v>0.625</v>
      </c>
      <c r="E214" s="32">
        <f t="shared" si="59"/>
        <v>34040.022795282865</v>
      </c>
      <c r="F214" s="32">
        <f t="shared" si="59"/>
        <v>90421.781847242135</v>
      </c>
      <c r="G214" s="32">
        <f t="shared" si="59"/>
        <v>40292.412292314977</v>
      </c>
      <c r="H214" s="32">
        <f t="shared" si="59"/>
        <v>65225.437062844227</v>
      </c>
      <c r="I214" s="32">
        <f t="shared" si="59"/>
        <v>67172.099780640667</v>
      </c>
      <c r="J214" s="32">
        <f t="shared" si="59"/>
        <v>415902.87210522388</v>
      </c>
      <c r="K214" s="32">
        <f t="shared" si="59"/>
        <v>203245.37864920383</v>
      </c>
      <c r="L214" s="32">
        <f t="shared" si="59"/>
        <v>21003.480953562714</v>
      </c>
      <c r="M214" s="32">
        <f t="shared" si="59"/>
        <v>23354.095938076007</v>
      </c>
      <c r="N214" s="32">
        <f t="shared" si="59"/>
        <v>95035.239526607897</v>
      </c>
      <c r="Q214" s="32">
        <f t="shared" si="60"/>
        <v>30975.615261417952</v>
      </c>
      <c r="R214" s="32">
        <f t="shared" si="60"/>
        <v>69897.746468660596</v>
      </c>
      <c r="S214" s="32">
        <f t="shared" si="60"/>
        <v>33674.963213076728</v>
      </c>
      <c r="T214" s="32">
        <f t="shared" si="60"/>
        <v>47026.434587693759</v>
      </c>
      <c r="U214" s="32">
        <f t="shared" si="60"/>
        <v>51253.398543631738</v>
      </c>
      <c r="V214" s="32">
        <f t="shared" si="60"/>
        <v>308547.59492796537</v>
      </c>
      <c r="W214" s="32">
        <f t="shared" si="60"/>
        <v>159545.16563965188</v>
      </c>
      <c r="X214" s="32">
        <f t="shared" si="60"/>
        <v>17294.055365003336</v>
      </c>
      <c r="Y214" s="32">
        <f t="shared" si="60"/>
        <v>20946.08736478991</v>
      </c>
      <c r="Z214" s="32">
        <f t="shared" si="60"/>
        <v>31164.069319913342</v>
      </c>
      <c r="AC214" s="32">
        <f t="shared" si="61"/>
        <v>37104.430329147857</v>
      </c>
      <c r="AD214" s="32">
        <f t="shared" si="61"/>
        <v>110945.81722582356</v>
      </c>
      <c r="AE214" s="32">
        <f t="shared" si="61"/>
        <v>50293.504060998806</v>
      </c>
      <c r="AF214" s="32">
        <f t="shared" si="61"/>
        <v>81357.808157998617</v>
      </c>
      <c r="AG214" s="32">
        <f t="shared" si="61"/>
        <v>87618.268264413753</v>
      </c>
      <c r="AH214" s="32">
        <f t="shared" si="61"/>
        <v>523258.14928248164</v>
      </c>
      <c r="AI214" s="32">
        <f t="shared" si="61"/>
        <v>249710.46126222963</v>
      </c>
      <c r="AJ214" s="32">
        <f t="shared" si="61"/>
        <v>24344.843541347065</v>
      </c>
      <c r="AK214" s="32">
        <f t="shared" si="61"/>
        <v>25820.119711074742</v>
      </c>
      <c r="AL214" s="32">
        <f t="shared" si="61"/>
        <v>160143.37200689994</v>
      </c>
    </row>
    <row r="215" spans="4:38">
      <c r="D215" s="32">
        <f t="shared" si="53"/>
        <v>0.75</v>
      </c>
      <c r="E215" s="32">
        <f t="shared" si="59"/>
        <v>23501.174876102687</v>
      </c>
      <c r="F215" s="32">
        <f t="shared" si="59"/>
        <v>117588.43139102354</v>
      </c>
      <c r="G215" s="32">
        <f t="shared" si="59"/>
        <v>43645.058515781158</v>
      </c>
      <c r="H215" s="32">
        <f t="shared" si="59"/>
        <v>72122.317568161045</v>
      </c>
      <c r="I215" s="32">
        <f t="shared" si="59"/>
        <v>73004.9188070448</v>
      </c>
      <c r="J215" s="32">
        <f t="shared" si="59"/>
        <v>510759.03425032197</v>
      </c>
      <c r="K215" s="32">
        <f t="shared" si="59"/>
        <v>245488.01668313285</v>
      </c>
      <c r="L215" s="32">
        <f t="shared" si="59"/>
        <v>23348.450416631975</v>
      </c>
      <c r="M215" s="32">
        <f t="shared" si="59"/>
        <v>26833.376671935795</v>
      </c>
      <c r="N215" s="32">
        <f t="shared" si="59"/>
        <v>107997.53576473132</v>
      </c>
      <c r="Q215" s="32">
        <f t="shared" si="60"/>
        <v>21191.437355647035</v>
      </c>
      <c r="R215" s="32">
        <f t="shared" si="60"/>
        <v>89582.594586156818</v>
      </c>
      <c r="S215" s="32">
        <f t="shared" si="60"/>
        <v>38083.433772010445</v>
      </c>
      <c r="T215" s="32">
        <f t="shared" si="60"/>
        <v>49741.147120604022</v>
      </c>
      <c r="U215" s="32">
        <f t="shared" si="60"/>
        <v>54954.42113909273</v>
      </c>
      <c r="V215" s="32">
        <f t="shared" si="60"/>
        <v>364894.42691023508</v>
      </c>
      <c r="W215" s="32">
        <f t="shared" si="60"/>
        <v>198470.93584414085</v>
      </c>
      <c r="X215" s="32">
        <f t="shared" si="60"/>
        <v>18483.523966910412</v>
      </c>
      <c r="Y215" s="32">
        <f t="shared" si="60"/>
        <v>23574.717060006158</v>
      </c>
      <c r="Z215" s="32">
        <f t="shared" si="60"/>
        <v>35937.410652309722</v>
      </c>
      <c r="AC215" s="32">
        <f t="shared" si="61"/>
        <v>25810.912396558339</v>
      </c>
      <c r="AD215" s="32">
        <f t="shared" si="61"/>
        <v>145594.26819588937</v>
      </c>
      <c r="AE215" s="32">
        <f t="shared" si="61"/>
        <v>50974.793824532026</v>
      </c>
      <c r="AF215" s="32">
        <f t="shared" si="61"/>
        <v>91959.886178583256</v>
      </c>
      <c r="AG215" s="32">
        <f t="shared" si="61"/>
        <v>93974.286913071133</v>
      </c>
      <c r="AH215" s="32">
        <f t="shared" si="61"/>
        <v>656623.64159040968</v>
      </c>
      <c r="AI215" s="32">
        <f t="shared" si="61"/>
        <v>294287.61646944052</v>
      </c>
      <c r="AJ215" s="32">
        <f t="shared" si="61"/>
        <v>27753.546326854441</v>
      </c>
      <c r="AK215" s="32">
        <f t="shared" si="61"/>
        <v>30228.396324828525</v>
      </c>
      <c r="AL215" s="32">
        <f t="shared" si="61"/>
        <v>181761.97733721492</v>
      </c>
    </row>
    <row r="216" spans="4:38">
      <c r="D216" s="32">
        <f t="shared" si="53"/>
        <v>0.875</v>
      </c>
      <c r="E216" s="32">
        <f t="shared" si="59"/>
        <v>15791.384716226117</v>
      </c>
      <c r="F216" s="32">
        <f t="shared" si="59"/>
        <v>143037.38574485361</v>
      </c>
      <c r="G216" s="32">
        <f t="shared" si="59"/>
        <v>46663.28564149345</v>
      </c>
      <c r="H216" s="32">
        <f t="shared" si="59"/>
        <v>77935.738198132924</v>
      </c>
      <c r="I216" s="32">
        <f t="shared" si="59"/>
        <v>78332.872804025246</v>
      </c>
      <c r="J216" s="32">
        <f t="shared" si="59"/>
        <v>600748.99309601821</v>
      </c>
      <c r="K216" s="32">
        <f t="shared" si="59"/>
        <v>284340.84732498124</v>
      </c>
      <c r="L216" s="32">
        <f t="shared" si="59"/>
        <v>25382.428730359123</v>
      </c>
      <c r="M216" s="32">
        <f t="shared" si="59"/>
        <v>30043.682201396172</v>
      </c>
      <c r="N216" s="32">
        <f t="shared" si="59"/>
        <v>119906.81353513895</v>
      </c>
      <c r="Q216" s="32">
        <f t="shared" si="60"/>
        <v>14028.139395853797</v>
      </c>
      <c r="R216" s="32">
        <f t="shared" si="60"/>
        <v>108017.27779593374</v>
      </c>
      <c r="S216" s="32">
        <f t="shared" si="60"/>
        <v>42076.336470796283</v>
      </c>
      <c r="T216" s="32">
        <f t="shared" si="60"/>
        <v>52248.377538748158</v>
      </c>
      <c r="U216" s="32">
        <f t="shared" si="60"/>
        <v>58560.935898726078</v>
      </c>
      <c r="V216" s="32">
        <f t="shared" si="60"/>
        <v>419009.64565764519</v>
      </c>
      <c r="W216" s="32">
        <f t="shared" si="60"/>
        <v>234897.6364282211</v>
      </c>
      <c r="X216" s="32">
        <f t="shared" si="60"/>
        <v>19454.241375281777</v>
      </c>
      <c r="Y216" s="32">
        <f t="shared" si="60"/>
        <v>25948.187577858047</v>
      </c>
      <c r="Z216" s="32">
        <f t="shared" si="60"/>
        <v>40498.992560550323</v>
      </c>
      <c r="AC216" s="32">
        <f t="shared" si="61"/>
        <v>17554.630036598544</v>
      </c>
      <c r="AD216" s="32">
        <f t="shared" si="61"/>
        <v>178057.49369377253</v>
      </c>
      <c r="AE216" s="32">
        <f t="shared" si="61"/>
        <v>51428.873026773545</v>
      </c>
      <c r="AF216" s="32">
        <f t="shared" si="61"/>
        <v>101533.56755503271</v>
      </c>
      <c r="AG216" s="32">
        <f t="shared" si="61"/>
        <v>99092.142789861085</v>
      </c>
      <c r="AH216" s="32">
        <f t="shared" si="61"/>
        <v>782488.34053439111</v>
      </c>
      <c r="AI216" s="32">
        <f t="shared" si="61"/>
        <v>334387.01061744062</v>
      </c>
      <c r="AJ216" s="32">
        <f t="shared" si="61"/>
        <v>30929.246911446506</v>
      </c>
      <c r="AK216" s="32">
        <f t="shared" si="61"/>
        <v>34285.721449325349</v>
      </c>
      <c r="AL216" s="32">
        <f t="shared" si="61"/>
        <v>201501.97351259671</v>
      </c>
    </row>
    <row r="217" spans="4:38">
      <c r="D217" s="32">
        <f t="shared" si="53"/>
        <v>1</v>
      </c>
      <c r="E217" s="32">
        <f t="shared" si="59"/>
        <v>13309.743916761217</v>
      </c>
      <c r="F217" s="32">
        <f t="shared" si="59"/>
        <v>164291.04981371274</v>
      </c>
      <c r="G217" s="32">
        <f t="shared" si="59"/>
        <v>50112.926901379018</v>
      </c>
      <c r="H217" s="32">
        <f t="shared" si="59"/>
        <v>83545.790165953789</v>
      </c>
      <c r="I217" s="32">
        <f t="shared" si="59"/>
        <v>84492.056573777198</v>
      </c>
      <c r="J217" s="32">
        <f t="shared" si="59"/>
        <v>684615.59095910913</v>
      </c>
      <c r="K217" s="32">
        <f t="shared" si="59"/>
        <v>320725.48609511746</v>
      </c>
      <c r="L217" s="32">
        <f t="shared" si="59"/>
        <v>27626.1060606381</v>
      </c>
      <c r="M217" s="32">
        <f t="shared" si="59"/>
        <v>33463.319845654747</v>
      </c>
      <c r="N217" s="32">
        <f t="shared" si="59"/>
        <v>132781.06269122148</v>
      </c>
      <c r="Q217" s="32">
        <f t="shared" si="60"/>
        <v>11695.388651681633</v>
      </c>
      <c r="R217" s="32">
        <f t="shared" si="60"/>
        <v>123687.44592774996</v>
      </c>
      <c r="S217" s="32">
        <f t="shared" si="60"/>
        <v>46281.728889031125</v>
      </c>
      <c r="T217" s="32">
        <f t="shared" si="60"/>
        <v>55518.803728523439</v>
      </c>
      <c r="U217" s="32">
        <f t="shared" si="60"/>
        <v>63287.710237521707</v>
      </c>
      <c r="V217" s="32">
        <f t="shared" si="60"/>
        <v>474657.48106115387</v>
      </c>
      <c r="W217" s="32">
        <f t="shared" si="60"/>
        <v>267198.90797430457</v>
      </c>
      <c r="X217" s="32">
        <f t="shared" si="60"/>
        <v>20855.907993214136</v>
      </c>
      <c r="Y217" s="32">
        <f t="shared" si="60"/>
        <v>28552.766411155117</v>
      </c>
      <c r="Z217" s="32">
        <f t="shared" si="60"/>
        <v>45530.65895498691</v>
      </c>
      <c r="AC217" s="32">
        <f t="shared" si="61"/>
        <v>14924.099181840804</v>
      </c>
      <c r="AD217" s="32">
        <f t="shared" si="61"/>
        <v>204894.65369967555</v>
      </c>
      <c r="AE217" s="32">
        <f t="shared" si="61"/>
        <v>53944.124913726904</v>
      </c>
      <c r="AF217" s="32">
        <f t="shared" si="61"/>
        <v>111572.77660338447</v>
      </c>
      <c r="AG217" s="32">
        <f t="shared" si="61"/>
        <v>105696.40291003257</v>
      </c>
      <c r="AH217" s="32">
        <f t="shared" si="61"/>
        <v>894573.70085706434</v>
      </c>
      <c r="AI217" s="32">
        <f t="shared" si="61"/>
        <v>374252.0642159303</v>
      </c>
      <c r="AJ217" s="32">
        <f t="shared" si="61"/>
        <v>34396.30412806206</v>
      </c>
      <c r="AK217" s="32">
        <f t="shared" si="61"/>
        <v>38373.873280154388</v>
      </c>
      <c r="AL217" s="32">
        <f t="shared" si="61"/>
        <v>222741.95818957276</v>
      </c>
    </row>
    <row r="218" spans="4:38">
      <c r="D218" s="32">
        <f t="shared" si="53"/>
        <v>1.125</v>
      </c>
      <c r="E218" s="32">
        <f t="shared" si="59"/>
        <v>13883.627980096229</v>
      </c>
      <c r="F218" s="32">
        <f t="shared" si="59"/>
        <v>179387.05363078666</v>
      </c>
      <c r="G218" s="32">
        <f t="shared" si="59"/>
        <v>53033.797266196911</v>
      </c>
      <c r="H218" s="32">
        <f t="shared" si="59"/>
        <v>87605.077669264894</v>
      </c>
      <c r="I218" s="32">
        <f t="shared" si="59"/>
        <v>89880.638571779418</v>
      </c>
      <c r="J218" s="32">
        <f t="shared" si="59"/>
        <v>753624.29043531604</v>
      </c>
      <c r="K218" s="32">
        <f t="shared" si="59"/>
        <v>350583.5638206178</v>
      </c>
      <c r="L218" s="32">
        <f t="shared" si="59"/>
        <v>29647.400196539693</v>
      </c>
      <c r="M218" s="32">
        <f t="shared" si="59"/>
        <v>36585.015009919138</v>
      </c>
      <c r="N218" s="32">
        <f t="shared" si="59"/>
        <v>144526.27321074044</v>
      </c>
      <c r="Q218" s="32">
        <f t="shared" si="60"/>
        <v>12196.022593155963</v>
      </c>
      <c r="R218" s="32">
        <f t="shared" si="60"/>
        <v>135040.7039161202</v>
      </c>
      <c r="S218" s="32">
        <f t="shared" si="60"/>
        <v>49936.668518434897</v>
      </c>
      <c r="T218" s="32">
        <f t="shared" si="60"/>
        <v>58335.998830228426</v>
      </c>
      <c r="U218" s="32">
        <f t="shared" si="60"/>
        <v>67800.666367138649</v>
      </c>
      <c r="V218" s="32">
        <f t="shared" si="60"/>
        <v>524863.01223665383</v>
      </c>
      <c r="W218" s="32">
        <f t="shared" si="60"/>
        <v>292107.10033730452</v>
      </c>
      <c r="X218" s="32">
        <f t="shared" si="60"/>
        <v>22321.462335682449</v>
      </c>
      <c r="Y218" s="32">
        <f t="shared" si="60"/>
        <v>30942.360581968172</v>
      </c>
      <c r="Z218" s="32">
        <f t="shared" si="60"/>
        <v>50324.344717533422</v>
      </c>
      <c r="AC218" s="32">
        <f t="shared" si="61"/>
        <v>15571.23336703637</v>
      </c>
      <c r="AD218" s="32">
        <f t="shared" si="61"/>
        <v>223733.40334545189</v>
      </c>
      <c r="AE218" s="32">
        <f t="shared" si="61"/>
        <v>57272.920949761748</v>
      </c>
      <c r="AF218" s="32">
        <f t="shared" si="61"/>
        <v>120217.9846632188</v>
      </c>
      <c r="AG218" s="32">
        <f t="shared" si="61"/>
        <v>111953.29314238309</v>
      </c>
      <c r="AH218" s="32">
        <f t="shared" si="61"/>
        <v>982385.56863397849</v>
      </c>
      <c r="AI218" s="32">
        <f t="shared" si="61"/>
        <v>409060.02730392973</v>
      </c>
      <c r="AJ218" s="32">
        <f t="shared" si="61"/>
        <v>37588.028547575348</v>
      </c>
      <c r="AK218" s="32">
        <f t="shared" si="61"/>
        <v>41952.909866184928</v>
      </c>
      <c r="AL218" s="32">
        <f t="shared" si="61"/>
        <v>241952.34581517897</v>
      </c>
    </row>
    <row r="219" spans="4:38">
      <c r="D219" s="32">
        <f t="shared" si="53"/>
        <v>1.325</v>
      </c>
      <c r="E219" s="32">
        <f t="shared" si="59"/>
        <v>14789.297558986003</v>
      </c>
      <c r="F219" s="32">
        <f t="shared" si="59"/>
        <v>204589.80964706742</v>
      </c>
      <c r="G219" s="32">
        <f t="shared" si="59"/>
        <v>57909.737668107504</v>
      </c>
      <c r="H219" s="32">
        <f t="shared" si="59"/>
        <v>94137.741978794191</v>
      </c>
      <c r="I219" s="32">
        <f t="shared" si="59"/>
        <v>99039.2783333845</v>
      </c>
      <c r="J219" s="32">
        <f t="shared" si="59"/>
        <v>876235.2949834998</v>
      </c>
      <c r="K219" s="32">
        <f t="shared" si="59"/>
        <v>402334.40473512158</v>
      </c>
      <c r="L219" s="32">
        <f t="shared" si="59"/>
        <v>33100.79728656217</v>
      </c>
      <c r="M219" s="32">
        <f t="shared" si="59"/>
        <v>42026.256903725502</v>
      </c>
      <c r="N219" s="32">
        <f t="shared" si="59"/>
        <v>164905.67535116838</v>
      </c>
      <c r="Q219" s="32">
        <f t="shared" si="60"/>
        <v>12985.128310374897</v>
      </c>
      <c r="R219" s="32">
        <f t="shared" si="60"/>
        <v>153936.60816958011</v>
      </c>
      <c r="S219" s="32">
        <f t="shared" si="60"/>
        <v>56067.847363825407</v>
      </c>
      <c r="T219" s="32">
        <f t="shared" si="60"/>
        <v>62908.430843321796</v>
      </c>
      <c r="U219" s="32">
        <f t="shared" si="60"/>
        <v>75590.244609182861</v>
      </c>
      <c r="V219" s="32">
        <f t="shared" si="60"/>
        <v>614433.32825517282</v>
      </c>
      <c r="W219" s="32">
        <f t="shared" si="60"/>
        <v>335439.25910781848</v>
      </c>
      <c r="X219" s="32">
        <f t="shared" si="60"/>
        <v>24826.175326089917</v>
      </c>
      <c r="Y219" s="32">
        <f t="shared" si="60"/>
        <v>35101.21131949663</v>
      </c>
      <c r="Z219" s="32">
        <f t="shared" si="60"/>
        <v>58873.333720385795</v>
      </c>
      <c r="AC219" s="32">
        <f t="shared" si="61"/>
        <v>16593.466807597153</v>
      </c>
      <c r="AD219" s="32">
        <f t="shared" si="61"/>
        <v>255243.01112455482</v>
      </c>
      <c r="AE219" s="32">
        <f t="shared" si="61"/>
        <v>62899.443219430555</v>
      </c>
      <c r="AF219" s="32">
        <f t="shared" si="61"/>
        <v>134571.35573708842</v>
      </c>
      <c r="AG219" s="32">
        <f t="shared" si="61"/>
        <v>122433.70057361573</v>
      </c>
      <c r="AH219" s="32">
        <f t="shared" si="61"/>
        <v>1138037.2617118268</v>
      </c>
      <c r="AI219" s="32">
        <f t="shared" si="61"/>
        <v>469229.55036242475</v>
      </c>
      <c r="AJ219" s="32">
        <f t="shared" si="61"/>
        <v>43069.001650227408</v>
      </c>
      <c r="AK219" s="32">
        <f t="shared" si="61"/>
        <v>48187.593307684394</v>
      </c>
      <c r="AL219" s="32">
        <f t="shared" si="61"/>
        <v>275027.23011259537</v>
      </c>
    </row>
    <row r="220" spans="4:38">
      <c r="D220" s="32">
        <f t="shared" si="53"/>
        <v>1.5249999999999999</v>
      </c>
      <c r="E220" s="32">
        <f t="shared" si="59"/>
        <v>15374.455470997118</v>
      </c>
      <c r="F220" s="32">
        <f t="shared" si="59"/>
        <v>226475.5941410583</v>
      </c>
      <c r="G220" s="32">
        <f t="shared" si="59"/>
        <v>61847.771587100804</v>
      </c>
      <c r="H220" s="32">
        <f t="shared" si="59"/>
        <v>98770.402434025149</v>
      </c>
      <c r="I220" s="32">
        <f t="shared" si="59"/>
        <v>106844.27929218563</v>
      </c>
      <c r="J220" s="32">
        <f t="shared" si="59"/>
        <v>996129.21265456651</v>
      </c>
      <c r="K220" s="32">
        <f t="shared" si="59"/>
        <v>450518.87153827102</v>
      </c>
      <c r="L220" s="32">
        <f t="shared" si="59"/>
        <v>36140.202120777736</v>
      </c>
      <c r="M220" s="32">
        <f t="shared" si="59"/>
        <v>47141.892215758227</v>
      </c>
      <c r="N220" s="32">
        <f t="shared" si="59"/>
        <v>183805.2400102448</v>
      </c>
      <c r="Q220" s="32">
        <f t="shared" si="60"/>
        <v>13491.770807882371</v>
      </c>
      <c r="R220" s="32">
        <f t="shared" si="60"/>
        <v>170245.63383035769</v>
      </c>
      <c r="S220" s="32">
        <f t="shared" si="60"/>
        <v>61336.620628003635</v>
      </c>
      <c r="T220" s="32">
        <f t="shared" si="60"/>
        <v>66261.279642272973</v>
      </c>
      <c r="U220" s="32">
        <f t="shared" si="60"/>
        <v>82549.370208526918</v>
      </c>
      <c r="V220" s="32">
        <f t="shared" si="60"/>
        <v>702968.55774535413</v>
      </c>
      <c r="W220" s="32">
        <f t="shared" si="60"/>
        <v>376048.77734516404</v>
      </c>
      <c r="X220" s="32">
        <f t="shared" si="60"/>
        <v>27019.181469905925</v>
      </c>
      <c r="Y220" s="32">
        <f t="shared" si="60"/>
        <v>38954.452073449436</v>
      </c>
      <c r="Z220" s="32">
        <f t="shared" si="60"/>
        <v>67315.05566282598</v>
      </c>
      <c r="AC220" s="32">
        <f t="shared" si="61"/>
        <v>17257.140134111894</v>
      </c>
      <c r="AD220" s="32">
        <f t="shared" si="61"/>
        <v>282705.55445176049</v>
      </c>
      <c r="AE220" s="32">
        <f t="shared" si="61"/>
        <v>67613.85802879087</v>
      </c>
      <c r="AF220" s="32">
        <f t="shared" si="61"/>
        <v>146622.10528926176</v>
      </c>
      <c r="AG220" s="32">
        <f t="shared" si="61"/>
        <v>130985.56545964467</v>
      </c>
      <c r="AH220" s="32">
        <f t="shared" si="61"/>
        <v>1289289.867563779</v>
      </c>
      <c r="AI220" s="32">
        <f t="shared" si="61"/>
        <v>524988.96573137795</v>
      </c>
      <c r="AJ220" s="32">
        <f t="shared" si="61"/>
        <v>48087.093751765955</v>
      </c>
      <c r="AK220" s="32">
        <f t="shared" si="61"/>
        <v>54042.875183043398</v>
      </c>
      <c r="AL220" s="32">
        <f t="shared" si="61"/>
        <v>305195.39916116698</v>
      </c>
    </row>
    <row r="221" spans="4:38">
      <c r="D221" s="32">
        <f t="shared" ref="D221:D284" si="62">D117</f>
        <v>1.7249999999999999</v>
      </c>
      <c r="E221" s="32">
        <f t="shared" si="59"/>
        <v>15752.075199812194</v>
      </c>
      <c r="F221" s="32">
        <f t="shared" si="59"/>
        <v>245855.9500035198</v>
      </c>
      <c r="G221" s="32">
        <f t="shared" si="59"/>
        <v>65259.467397920002</v>
      </c>
      <c r="H221" s="32">
        <f t="shared" si="59"/>
        <v>102196.60370910387</v>
      </c>
      <c r="I221" s="32">
        <f t="shared" si="59"/>
        <v>113990.47471634966</v>
      </c>
      <c r="J221" s="32">
        <f t="shared" si="59"/>
        <v>1118371.4286781899</v>
      </c>
      <c r="K221" s="32">
        <f t="shared" si="59"/>
        <v>497271.73790932505</v>
      </c>
      <c r="L221" s="32">
        <f t="shared" si="59"/>
        <v>38976.266720031119</v>
      </c>
      <c r="M221" s="32">
        <f t="shared" si="59"/>
        <v>52162.087099430661</v>
      </c>
      <c r="N221" s="32">
        <f t="shared" si="59"/>
        <v>202156.3246114497</v>
      </c>
      <c r="Q221" s="32">
        <f t="shared" si="60"/>
        <v>13815.35471103889</v>
      </c>
      <c r="R221" s="32">
        <f t="shared" si="60"/>
        <v>184561.09365162949</v>
      </c>
      <c r="S221" s="32">
        <f t="shared" si="60"/>
        <v>66039.802335017273</v>
      </c>
      <c r="T221" s="32">
        <f t="shared" si="60"/>
        <v>68853.358907713424</v>
      </c>
      <c r="U221" s="32">
        <f t="shared" si="60"/>
        <v>89192.02951145127</v>
      </c>
      <c r="V221" s="32">
        <f t="shared" si="60"/>
        <v>793939.83104831434</v>
      </c>
      <c r="W221" s="32">
        <f t="shared" si="60"/>
        <v>415760.88503628573</v>
      </c>
      <c r="X221" s="32">
        <f t="shared" si="60"/>
        <v>29065.796691829481</v>
      </c>
      <c r="Y221" s="32">
        <f t="shared" si="60"/>
        <v>42718.256071191521</v>
      </c>
      <c r="Z221" s="32">
        <f t="shared" si="60"/>
        <v>75982.855976870022</v>
      </c>
      <c r="AC221" s="32">
        <f t="shared" si="61"/>
        <v>17688.795688585564</v>
      </c>
      <c r="AD221" s="32">
        <f t="shared" si="61"/>
        <v>307150.80635541002</v>
      </c>
      <c r="AE221" s="32">
        <f t="shared" si="61"/>
        <v>71860.572569127835</v>
      </c>
      <c r="AF221" s="32">
        <f t="shared" si="61"/>
        <v>157055.8566898584</v>
      </c>
      <c r="AG221" s="32">
        <f t="shared" si="61"/>
        <v>138477.49387569679</v>
      </c>
      <c r="AH221" s="32">
        <f t="shared" si="61"/>
        <v>1442803.0263080653</v>
      </c>
      <c r="AI221" s="32">
        <f t="shared" si="61"/>
        <v>578782.59078236413</v>
      </c>
      <c r="AJ221" s="32">
        <f t="shared" si="61"/>
        <v>52854.033087999218</v>
      </c>
      <c r="AK221" s="32">
        <f t="shared" si="61"/>
        <v>59781.220537936715</v>
      </c>
      <c r="AL221" s="32">
        <f t="shared" si="61"/>
        <v>333977.03493329452</v>
      </c>
    </row>
    <row r="222" spans="4:38">
      <c r="D222" s="32">
        <f t="shared" si="62"/>
        <v>2</v>
      </c>
      <c r="E222" s="32">
        <f t="shared" si="59"/>
        <v>15923.643015801506</v>
      </c>
      <c r="F222" s="32">
        <f t="shared" si="59"/>
        <v>267089.17692154995</v>
      </c>
      <c r="G222" s="32">
        <f t="shared" si="59"/>
        <v>69000.001655121334</v>
      </c>
      <c r="H222" s="32">
        <f t="shared" si="59"/>
        <v>104840.81580784124</v>
      </c>
      <c r="I222" s="32">
        <f t="shared" si="59"/>
        <v>122560.4313917245</v>
      </c>
      <c r="J222" s="32">
        <f t="shared" si="59"/>
        <v>1286793.8605986992</v>
      </c>
      <c r="K222" s="32">
        <f t="shared" si="59"/>
        <v>557380.3454739867</v>
      </c>
      <c r="L222" s="32">
        <f t="shared" si="59"/>
        <v>42449.687378102288</v>
      </c>
      <c r="M222" s="32">
        <f t="shared" si="59"/>
        <v>58725.489710196664</v>
      </c>
      <c r="N222" s="32">
        <f t="shared" si="59"/>
        <v>225821.43624550203</v>
      </c>
      <c r="Q222" s="32">
        <f t="shared" si="60"/>
        <v>13954.001345687939</v>
      </c>
      <c r="R222" s="32">
        <f t="shared" si="60"/>
        <v>199968.27117000578</v>
      </c>
      <c r="S222" s="32">
        <f t="shared" si="60"/>
        <v>71336.019659268757</v>
      </c>
      <c r="T222" s="32">
        <f t="shared" si="60"/>
        <v>71101.842851668116</v>
      </c>
      <c r="U222" s="32">
        <f t="shared" si="60"/>
        <v>97639.497147738424</v>
      </c>
      <c r="V222" s="32">
        <f t="shared" si="60"/>
        <v>920401.46002788458</v>
      </c>
      <c r="W222" s="32">
        <f t="shared" si="60"/>
        <v>467430.50608073472</v>
      </c>
      <c r="X222" s="32">
        <f t="shared" si="60"/>
        <v>31582.5054702936</v>
      </c>
      <c r="Y222" s="32">
        <f t="shared" si="60"/>
        <v>47633.476710614057</v>
      </c>
      <c r="Z222" s="32">
        <f t="shared" si="60"/>
        <v>88022.359897337927</v>
      </c>
      <c r="AC222" s="32">
        <f t="shared" si="61"/>
        <v>17893.284685915096</v>
      </c>
      <c r="AD222" s="32">
        <f t="shared" si="61"/>
        <v>334210.08267309616</v>
      </c>
      <c r="AE222" s="32">
        <f t="shared" si="61"/>
        <v>76828.353785763902</v>
      </c>
      <c r="AF222" s="32">
        <f t="shared" si="61"/>
        <v>168133.39794432139</v>
      </c>
      <c r="AG222" s="32">
        <f t="shared" si="61"/>
        <v>146850.78318867355</v>
      </c>
      <c r="AH222" s="32">
        <f t="shared" si="61"/>
        <v>1653186.2611695153</v>
      </c>
      <c r="AI222" s="32">
        <f t="shared" si="61"/>
        <v>647330.18486724049</v>
      </c>
      <c r="AJ222" s="32">
        <f t="shared" si="61"/>
        <v>58775.44436853176</v>
      </c>
      <c r="AK222" s="32">
        <f t="shared" si="61"/>
        <v>67267.625712801368</v>
      </c>
      <c r="AL222" s="32">
        <f t="shared" si="61"/>
        <v>370125.9991331718</v>
      </c>
    </row>
    <row r="223" spans="4:38">
      <c r="D223" s="32">
        <f t="shared" si="62"/>
        <v>2.25</v>
      </c>
      <c r="E223" s="32">
        <f t="shared" si="59"/>
        <v>15833.329617008832</v>
      </c>
      <c r="F223" s="32">
        <f t="shared" si="59"/>
        <v>281521.46658393543</v>
      </c>
      <c r="G223" s="32">
        <f t="shared" si="59"/>
        <v>71824.86521683076</v>
      </c>
      <c r="H223" s="32">
        <f t="shared" si="59"/>
        <v>105805.52122667139</v>
      </c>
      <c r="I223" s="32">
        <f t="shared" si="59"/>
        <v>129729.09656884464</v>
      </c>
      <c r="J223" s="32">
        <f t="shared" si="59"/>
        <v>1445089.2484247133</v>
      </c>
      <c r="K223" s="32">
        <f t="shared" si="59"/>
        <v>609728.16552246164</v>
      </c>
      <c r="L223" s="32">
        <f t="shared" si="59"/>
        <v>45370.68123270537</v>
      </c>
      <c r="M223" s="32">
        <f t="shared" si="59"/>
        <v>64557.018091492995</v>
      </c>
      <c r="N223" s="32">
        <f t="shared" si="59"/>
        <v>246589.57216163757</v>
      </c>
      <c r="Q223" s="32">
        <f t="shared" si="60"/>
        <v>13862.916643916677</v>
      </c>
      <c r="R223" s="32">
        <f t="shared" si="60"/>
        <v>210080.07152533677</v>
      </c>
      <c r="S223" s="32">
        <f t="shared" si="60"/>
        <v>75223.993005524535</v>
      </c>
      <c r="T223" s="32">
        <f t="shared" si="60"/>
        <v>72246.413724596801</v>
      </c>
      <c r="U223" s="32">
        <f t="shared" si="60"/>
        <v>105104.73058252216</v>
      </c>
      <c r="V223" s="32">
        <f t="shared" si="60"/>
        <v>1040081.8936115814</v>
      </c>
      <c r="W223" s="32">
        <f t="shared" si="60"/>
        <v>513103.55646817276</v>
      </c>
      <c r="X223" s="32">
        <f t="shared" si="60"/>
        <v>33725.947103757004</v>
      </c>
      <c r="Y223" s="32">
        <f t="shared" si="60"/>
        <v>52042.376237602686</v>
      </c>
      <c r="Z223" s="32">
        <f t="shared" si="60"/>
        <v>99409.133072645825</v>
      </c>
      <c r="AC223" s="32">
        <f t="shared" si="61"/>
        <v>17803.742590100985</v>
      </c>
      <c r="AD223" s="32">
        <f t="shared" si="61"/>
        <v>352962.86164253409</v>
      </c>
      <c r="AE223" s="32">
        <f t="shared" si="61"/>
        <v>80877.973880251593</v>
      </c>
      <c r="AF223" s="32">
        <f t="shared" si="61"/>
        <v>175476.50828197948</v>
      </c>
      <c r="AG223" s="32">
        <f t="shared" si="61"/>
        <v>153326.10840080737</v>
      </c>
      <c r="AH223" s="32">
        <f t="shared" si="61"/>
        <v>1850096.6032378452</v>
      </c>
      <c r="AI223" s="32">
        <f t="shared" si="61"/>
        <v>706352.77457675268</v>
      </c>
      <c r="AJ223" s="32">
        <f t="shared" si="61"/>
        <v>63697.00995568803</v>
      </c>
      <c r="AK223" s="32">
        <f t="shared" si="61"/>
        <v>73900.802512954979</v>
      </c>
      <c r="AL223" s="32">
        <f t="shared" si="61"/>
        <v>400869.1093417916</v>
      </c>
    </row>
    <row r="224" spans="4:38">
      <c r="D224" s="32">
        <f t="shared" si="62"/>
        <v>2.5</v>
      </c>
      <c r="E224" s="32">
        <f t="shared" ref="E224:N239" si="63">E120*2220*$AP120</f>
        <v>15506.800786558564</v>
      </c>
      <c r="F224" s="32">
        <f t="shared" si="63"/>
        <v>290351.47206409386</v>
      </c>
      <c r="G224" s="32">
        <f t="shared" si="63"/>
        <v>74036.774729237892</v>
      </c>
      <c r="H224" s="32">
        <f t="shared" si="63"/>
        <v>105359.14820940775</v>
      </c>
      <c r="I224" s="32">
        <f t="shared" si="63"/>
        <v>136153.81325129161</v>
      </c>
      <c r="J224" s="32">
        <f t="shared" si="63"/>
        <v>1605217.9130638593</v>
      </c>
      <c r="K224" s="32">
        <f t="shared" si="63"/>
        <v>658413.68983082694</v>
      </c>
      <c r="L224" s="32">
        <f t="shared" si="63"/>
        <v>47991.067808678796</v>
      </c>
      <c r="M224" s="32">
        <f t="shared" si="63"/>
        <v>70105.889075179672</v>
      </c>
      <c r="N224" s="32">
        <f t="shared" si="63"/>
        <v>266085.64798084996</v>
      </c>
      <c r="Q224" s="32">
        <f t="shared" ref="Q224:Z239" si="64">Q120*$AP120*2220</f>
        <v>13563.819420633843</v>
      </c>
      <c r="R224" s="32">
        <f t="shared" si="64"/>
        <v>215741.40442862725</v>
      </c>
      <c r="S224" s="32">
        <f t="shared" si="64"/>
        <v>78050.066248987045</v>
      </c>
      <c r="T224" s="32">
        <f t="shared" si="64"/>
        <v>72498.128513500924</v>
      </c>
      <c r="U224" s="32">
        <f t="shared" si="64"/>
        <v>112214.29455453265</v>
      </c>
      <c r="V224" s="32">
        <f t="shared" si="64"/>
        <v>1161918.0121196161</v>
      </c>
      <c r="W224" s="32">
        <f t="shared" si="64"/>
        <v>556343.33645082603</v>
      </c>
      <c r="X224" s="32">
        <f t="shared" si="64"/>
        <v>35686.615096475623</v>
      </c>
      <c r="Y224" s="32">
        <f t="shared" si="64"/>
        <v>56299.577928170846</v>
      </c>
      <c r="Z224" s="32">
        <f t="shared" si="64"/>
        <v>110994.37054998535</v>
      </c>
      <c r="AC224" s="32">
        <f t="shared" ref="AC224:AL239" si="65">AC120*$AP120*2220</f>
        <v>17449.782152483287</v>
      </c>
      <c r="AD224" s="32">
        <f t="shared" si="65"/>
        <v>364961.53969955939</v>
      </c>
      <c r="AE224" s="32">
        <f t="shared" si="65"/>
        <v>84396.068189841404</v>
      </c>
      <c r="AF224" s="32">
        <f t="shared" si="65"/>
        <v>179777.99452574601</v>
      </c>
      <c r="AG224" s="32">
        <f t="shared" si="65"/>
        <v>158573.24865937041</v>
      </c>
      <c r="AH224" s="32">
        <f t="shared" si="65"/>
        <v>2048517.8140081025</v>
      </c>
      <c r="AI224" s="32">
        <f t="shared" si="65"/>
        <v>760484.04321082809</v>
      </c>
      <c r="AJ224" s="32">
        <f t="shared" si="65"/>
        <v>68000.140842844005</v>
      </c>
      <c r="AK224" s="32">
        <f t="shared" si="65"/>
        <v>80190.639605781718</v>
      </c>
      <c r="AL224" s="32">
        <f t="shared" si="65"/>
        <v>428645.61324993003</v>
      </c>
    </row>
    <row r="225" spans="4:38">
      <c r="D225" s="32">
        <f t="shared" si="62"/>
        <v>2.75</v>
      </c>
      <c r="E225" s="32">
        <f t="shared" si="63"/>
        <v>14976.950265477451</v>
      </c>
      <c r="F225" s="32">
        <f t="shared" si="63"/>
        <v>293374.17812155664</v>
      </c>
      <c r="G225" s="32">
        <f t="shared" si="63"/>
        <v>75714.451827440353</v>
      </c>
      <c r="H225" s="32">
        <f t="shared" si="63"/>
        <v>103692.60702615957</v>
      </c>
      <c r="I225" s="32">
        <f t="shared" si="63"/>
        <v>141924.98695082543</v>
      </c>
      <c r="J225" s="32">
        <f t="shared" si="63"/>
        <v>1766573.5282893227</v>
      </c>
      <c r="K225" s="32">
        <f t="shared" si="63"/>
        <v>703211.87836246088</v>
      </c>
      <c r="L225" s="32">
        <f t="shared" si="63"/>
        <v>50325.367374878646</v>
      </c>
      <c r="M225" s="32">
        <f t="shared" si="63"/>
        <v>75343.881863368442</v>
      </c>
      <c r="N225" s="32">
        <f t="shared" si="63"/>
        <v>284230.57322778431</v>
      </c>
      <c r="Q225" s="32">
        <f t="shared" si="64"/>
        <v>13085.722693456315</v>
      </c>
      <c r="R225" s="32">
        <f t="shared" si="64"/>
        <v>216788.71102771943</v>
      </c>
      <c r="S225" s="32">
        <f t="shared" si="64"/>
        <v>79814.158376097854</v>
      </c>
      <c r="T225" s="32">
        <f t="shared" si="64"/>
        <v>71976.585635469964</v>
      </c>
      <c r="U225" s="32">
        <f t="shared" si="64"/>
        <v>119004.15257200749</v>
      </c>
      <c r="V225" s="32">
        <f t="shared" si="64"/>
        <v>1285346.0912488757</v>
      </c>
      <c r="W225" s="32">
        <f t="shared" si="64"/>
        <v>596975.67737670359</v>
      </c>
      <c r="X225" s="32">
        <f t="shared" si="64"/>
        <v>37484.70473364435</v>
      </c>
      <c r="Y225" s="32">
        <f t="shared" si="64"/>
        <v>60407.259648824584</v>
      </c>
      <c r="Z225" s="32">
        <f t="shared" si="64"/>
        <v>122725.34559690463</v>
      </c>
      <c r="AC225" s="32">
        <f t="shared" si="65"/>
        <v>16868.177837498584</v>
      </c>
      <c r="AD225" s="32">
        <f t="shared" si="65"/>
        <v>369959.64521539363</v>
      </c>
      <c r="AE225" s="32">
        <f t="shared" si="65"/>
        <v>87448.934532498504</v>
      </c>
      <c r="AF225" s="32">
        <f t="shared" si="65"/>
        <v>181037.11115250975</v>
      </c>
      <c r="AG225" s="32">
        <f t="shared" si="65"/>
        <v>162748.9003816029</v>
      </c>
      <c r="AH225" s="32">
        <f t="shared" si="65"/>
        <v>2247800.9653297667</v>
      </c>
      <c r="AI225" s="32">
        <f t="shared" si="65"/>
        <v>809448.07934822072</v>
      </c>
      <c r="AJ225" s="32">
        <f t="shared" si="65"/>
        <v>71644.827741841189</v>
      </c>
      <c r="AK225" s="32">
        <f t="shared" si="65"/>
        <v>86102.545392109809</v>
      </c>
      <c r="AL225" s="32">
        <f t="shared" si="65"/>
        <v>453329.69492499699</v>
      </c>
    </row>
    <row r="226" spans="4:38">
      <c r="D226" s="32">
        <f t="shared" si="62"/>
        <v>3</v>
      </c>
      <c r="E226" s="32">
        <f t="shared" si="63"/>
        <v>14277.141202384119</v>
      </c>
      <c r="F226" s="32">
        <f t="shared" si="63"/>
        <v>290586.24638500647</v>
      </c>
      <c r="G226" s="32">
        <f t="shared" si="63"/>
        <v>76937.770325662394</v>
      </c>
      <c r="H226" s="32">
        <f t="shared" si="63"/>
        <v>101006.38854800652</v>
      </c>
      <c r="I226" s="32">
        <f t="shared" si="63"/>
        <v>147125.63983090874</v>
      </c>
      <c r="J226" s="32">
        <f t="shared" si="63"/>
        <v>1928569.9133408801</v>
      </c>
      <c r="K226" s="32">
        <f t="shared" si="63"/>
        <v>744040.00363036513</v>
      </c>
      <c r="L226" s="32">
        <f t="shared" si="63"/>
        <v>52392.001179842111</v>
      </c>
      <c r="M226" s="32">
        <f t="shared" si="63"/>
        <v>80252.371828647403</v>
      </c>
      <c r="N226" s="32">
        <f t="shared" si="63"/>
        <v>300978.99583229789</v>
      </c>
      <c r="Q226" s="32">
        <f t="shared" si="64"/>
        <v>12457.989935407231</v>
      </c>
      <c r="R226" s="32">
        <f t="shared" si="64"/>
        <v>213217.39253283438</v>
      </c>
      <c r="S226" s="32">
        <f t="shared" si="64"/>
        <v>80548.128620809148</v>
      </c>
      <c r="T226" s="32">
        <f t="shared" si="64"/>
        <v>70807.554724468966</v>
      </c>
      <c r="U226" s="32">
        <f t="shared" si="64"/>
        <v>125502.26151666824</v>
      </c>
      <c r="V226" s="32">
        <f t="shared" si="64"/>
        <v>1409812.5199199161</v>
      </c>
      <c r="W226" s="32">
        <f t="shared" si="64"/>
        <v>634923.22297442146</v>
      </c>
      <c r="X226" s="32">
        <f t="shared" si="64"/>
        <v>39142.064589116504</v>
      </c>
      <c r="Y226" s="32">
        <f t="shared" si="64"/>
        <v>64370.578210025684</v>
      </c>
      <c r="Z226" s="32">
        <f t="shared" si="64"/>
        <v>134550.33780263236</v>
      </c>
      <c r="AC226" s="32">
        <f t="shared" si="65"/>
        <v>16096.292469361009</v>
      </c>
      <c r="AD226" s="32">
        <f t="shared" si="65"/>
        <v>367955.10023717681</v>
      </c>
      <c r="AE226" s="32">
        <f t="shared" si="65"/>
        <v>90099.431159969696</v>
      </c>
      <c r="AF226" s="32">
        <f t="shared" si="65"/>
        <v>179345.41680510013</v>
      </c>
      <c r="AG226" s="32">
        <f t="shared" si="65"/>
        <v>166009.91791802895</v>
      </c>
      <c r="AH226" s="32">
        <f t="shared" si="65"/>
        <v>2447327.3067618436</v>
      </c>
      <c r="AI226" s="32">
        <f t="shared" si="65"/>
        <v>853156.78428630612</v>
      </c>
      <c r="AJ226" s="32">
        <f t="shared" si="65"/>
        <v>74611.467134354883</v>
      </c>
      <c r="AK226" s="32">
        <f t="shared" si="65"/>
        <v>91613.146815953543</v>
      </c>
      <c r="AL226" s="32">
        <f t="shared" si="65"/>
        <v>474874.45171188301</v>
      </c>
    </row>
    <row r="227" spans="4:38">
      <c r="D227" s="32">
        <f t="shared" si="62"/>
        <v>3.25</v>
      </c>
      <c r="E227" s="32">
        <f t="shared" si="63"/>
        <v>13440.781954688024</v>
      </c>
      <c r="F227" s="32">
        <f t="shared" si="63"/>
        <v>282185.77130901359</v>
      </c>
      <c r="G227" s="32">
        <f t="shared" si="63"/>
        <v>77786.624540001227</v>
      </c>
      <c r="H227" s="32">
        <f t="shared" si="63"/>
        <v>97508.103722914515</v>
      </c>
      <c r="I227" s="32">
        <f t="shared" si="63"/>
        <v>151829.88599794236</v>
      </c>
      <c r="J227" s="32">
        <f t="shared" si="63"/>
        <v>2090643.0861642852</v>
      </c>
      <c r="K227" s="32">
        <f t="shared" si="63"/>
        <v>780957.15552844224</v>
      </c>
      <c r="L227" s="32">
        <f t="shared" si="63"/>
        <v>54212.931090286038</v>
      </c>
      <c r="M227" s="32">
        <f t="shared" si="63"/>
        <v>84822.319604844874</v>
      </c>
      <c r="N227" s="32">
        <f t="shared" si="63"/>
        <v>316318.90583408426</v>
      </c>
      <c r="Q227" s="32">
        <f t="shared" si="64"/>
        <v>11709.960817194027</v>
      </c>
      <c r="R227" s="32">
        <f t="shared" si="64"/>
        <v>205181.64781440518</v>
      </c>
      <c r="S227" s="32">
        <f t="shared" si="64"/>
        <v>80315.305043316024</v>
      </c>
      <c r="T227" s="32">
        <f t="shared" si="64"/>
        <v>69121.415913065735</v>
      </c>
      <c r="U227" s="32">
        <f t="shared" si="64"/>
        <v>131727.74468820402</v>
      </c>
      <c r="V227" s="32">
        <f t="shared" si="64"/>
        <v>1534776.6908776583</v>
      </c>
      <c r="W227" s="32">
        <f t="shared" si="64"/>
        <v>670205.02422426129</v>
      </c>
      <c r="X227" s="32">
        <f t="shared" si="64"/>
        <v>40681.863353146691</v>
      </c>
      <c r="Y227" s="32">
        <f t="shared" si="64"/>
        <v>68197.458422125681</v>
      </c>
      <c r="Z227" s="32">
        <f t="shared" si="64"/>
        <v>146418.89656300051</v>
      </c>
      <c r="AC227" s="32">
        <f t="shared" si="65"/>
        <v>15171.603092182024</v>
      </c>
      <c r="AD227" s="32">
        <f t="shared" si="65"/>
        <v>359189.89480362268</v>
      </c>
      <c r="AE227" s="32">
        <f t="shared" si="65"/>
        <v>92405.921859649781</v>
      </c>
      <c r="AF227" s="32">
        <f t="shared" si="65"/>
        <v>174885.54390273828</v>
      </c>
      <c r="AG227" s="32">
        <f t="shared" si="65"/>
        <v>168511.00996060681</v>
      </c>
      <c r="AH227" s="32">
        <f t="shared" si="65"/>
        <v>2646509.4814509121</v>
      </c>
      <c r="AI227" s="32">
        <f t="shared" si="65"/>
        <v>891709.28683262307</v>
      </c>
      <c r="AJ227" s="32">
        <f t="shared" si="65"/>
        <v>76900.868748590758</v>
      </c>
      <c r="AK227" s="32">
        <f t="shared" si="65"/>
        <v>96710.287059392969</v>
      </c>
      <c r="AL227" s="32">
        <f t="shared" si="65"/>
        <v>493310.97545190528</v>
      </c>
    </row>
    <row r="228" spans="4:38">
      <c r="D228" s="32">
        <f t="shared" si="62"/>
        <v>3.5</v>
      </c>
      <c r="E228" s="32">
        <f t="shared" si="63"/>
        <v>12500.955318754292</v>
      </c>
      <c r="F228" s="32">
        <f t="shared" si="63"/>
        <v>268569.94829983579</v>
      </c>
      <c r="G228" s="32">
        <f t="shared" si="63"/>
        <v>78339.9409608516</v>
      </c>
      <c r="H228" s="32">
        <f t="shared" si="63"/>
        <v>93410.260755053328</v>
      </c>
      <c r="I228" s="32">
        <f t="shared" si="63"/>
        <v>156101.69359536364</v>
      </c>
      <c r="J228" s="32">
        <f t="shared" si="63"/>
        <v>2252252.8100098493</v>
      </c>
      <c r="K228" s="32">
        <f t="shared" si="63"/>
        <v>814162.31403035426</v>
      </c>
      <c r="L228" s="32">
        <f t="shared" si="63"/>
        <v>55813.307562318492</v>
      </c>
      <c r="M228" s="32">
        <f t="shared" si="63"/>
        <v>89054.160332006883</v>
      </c>
      <c r="N228" s="32">
        <f t="shared" si="63"/>
        <v>330270.93726276205</v>
      </c>
      <c r="Q228" s="32">
        <f t="shared" si="64"/>
        <v>10870.624758628122</v>
      </c>
      <c r="R228" s="32">
        <f t="shared" si="64"/>
        <v>192992.66136568051</v>
      </c>
      <c r="S228" s="32">
        <f t="shared" si="64"/>
        <v>79209.74186520178</v>
      </c>
      <c r="T228" s="32">
        <f t="shared" si="64"/>
        <v>67051.748858076215</v>
      </c>
      <c r="U228" s="32">
        <f t="shared" si="64"/>
        <v>137690.26219156035</v>
      </c>
      <c r="V228" s="32">
        <f t="shared" si="64"/>
        <v>1659713.3779433663</v>
      </c>
      <c r="W228" s="32">
        <f t="shared" si="64"/>
        <v>702935.16858426714</v>
      </c>
      <c r="X228" s="32">
        <f t="shared" si="64"/>
        <v>42128.284946678294</v>
      </c>
      <c r="Y228" s="32">
        <f t="shared" si="64"/>
        <v>71898.379507884223</v>
      </c>
      <c r="Z228" s="32">
        <f t="shared" si="64"/>
        <v>158282.05684696045</v>
      </c>
      <c r="AC228" s="32">
        <f t="shared" si="65"/>
        <v>14131.285878880497</v>
      </c>
      <c r="AD228" s="32">
        <f t="shared" si="65"/>
        <v>344147.23523399176</v>
      </c>
      <c r="AE228" s="32">
        <f t="shared" si="65"/>
        <v>94421.402015971311</v>
      </c>
      <c r="AF228" s="32">
        <f t="shared" si="65"/>
        <v>167929.16653293587</v>
      </c>
      <c r="AG228" s="32">
        <f t="shared" si="65"/>
        <v>170402.75068401563</v>
      </c>
      <c r="AH228" s="32">
        <f t="shared" si="65"/>
        <v>2844792.2420763322</v>
      </c>
      <c r="AI228" s="32">
        <f t="shared" si="65"/>
        <v>925389.45947644138</v>
      </c>
      <c r="AJ228" s="32">
        <f t="shared" si="65"/>
        <v>78534.047085917919</v>
      </c>
      <c r="AK228" s="32">
        <f t="shared" si="65"/>
        <v>101392.90508726101</v>
      </c>
      <c r="AL228" s="32">
        <f t="shared" si="65"/>
        <v>508746.72802597017</v>
      </c>
    </row>
    <row r="229" spans="4:38">
      <c r="D229" s="32">
        <f t="shared" si="62"/>
        <v>3.75</v>
      </c>
      <c r="E229" s="32">
        <f t="shared" si="63"/>
        <v>11490.098755676159</v>
      </c>
      <c r="F229" s="32">
        <f t="shared" si="63"/>
        <v>250330.99755691958</v>
      </c>
      <c r="G229" s="32">
        <f t="shared" si="63"/>
        <v>78674.82685956455</v>
      </c>
      <c r="H229" s="32">
        <f t="shared" si="63"/>
        <v>88928.277649080701</v>
      </c>
      <c r="I229" s="32">
        <f t="shared" si="63"/>
        <v>159993.91013925755</v>
      </c>
      <c r="J229" s="32">
        <f t="shared" si="63"/>
        <v>2412883.6959598497</v>
      </c>
      <c r="K229" s="32">
        <f t="shared" si="63"/>
        <v>843991.23302783386</v>
      </c>
      <c r="L229" s="32">
        <f t="shared" si="63"/>
        <v>57221.130104025338</v>
      </c>
      <c r="M229" s="32">
        <f t="shared" si="63"/>
        <v>92957.609836635718</v>
      </c>
      <c r="N229" s="32">
        <f t="shared" si="63"/>
        <v>342887.42452307802</v>
      </c>
      <c r="Q229" s="32">
        <f t="shared" si="64"/>
        <v>9968.3400331378998</v>
      </c>
      <c r="R229" s="32">
        <f t="shared" si="64"/>
        <v>177115.41255248952</v>
      </c>
      <c r="S229" s="32">
        <f t="shared" si="64"/>
        <v>77355.256790344545</v>
      </c>
      <c r="T229" s="32">
        <f t="shared" si="64"/>
        <v>64734.070229793906</v>
      </c>
      <c r="U229" s="32">
        <f t="shared" si="64"/>
        <v>143389.55937312727</v>
      </c>
      <c r="V229" s="32">
        <f t="shared" si="64"/>
        <v>1784114.6486957662</v>
      </c>
      <c r="W229" s="32">
        <f t="shared" si="64"/>
        <v>733320.6093397598</v>
      </c>
      <c r="X229" s="32">
        <f t="shared" si="64"/>
        <v>43506.252372431467</v>
      </c>
      <c r="Y229" s="32">
        <f t="shared" si="64"/>
        <v>75486.162699714565</v>
      </c>
      <c r="Z229" s="32">
        <f t="shared" si="64"/>
        <v>170092.51187289972</v>
      </c>
      <c r="AC229" s="32">
        <f t="shared" si="65"/>
        <v>13011.857478214457</v>
      </c>
      <c r="AD229" s="32">
        <f t="shared" si="65"/>
        <v>323546.58256134996</v>
      </c>
      <c r="AE229" s="32">
        <f t="shared" si="65"/>
        <v>96192.792093192213</v>
      </c>
      <c r="AF229" s="32">
        <f t="shared" si="65"/>
        <v>158834.31537124058</v>
      </c>
      <c r="AG229" s="32">
        <f t="shared" si="65"/>
        <v>171829.88890143309</v>
      </c>
      <c r="AH229" s="32">
        <f t="shared" si="65"/>
        <v>3041652.743223933</v>
      </c>
      <c r="AI229" s="32">
        <f t="shared" si="65"/>
        <v>954661.85671590781</v>
      </c>
      <c r="AJ229" s="32">
        <f t="shared" si="65"/>
        <v>79551.832311341554</v>
      </c>
      <c r="AK229" s="32">
        <f t="shared" si="65"/>
        <v>105670.8167305893</v>
      </c>
      <c r="AL229" s="32">
        <f t="shared" si="65"/>
        <v>521363.34156859992</v>
      </c>
    </row>
    <row r="230" spans="4:38">
      <c r="D230" s="32">
        <f t="shared" si="62"/>
        <v>4</v>
      </c>
      <c r="E230" s="32">
        <f t="shared" si="63"/>
        <v>10439.732589989719</v>
      </c>
      <c r="F230" s="32">
        <f t="shared" si="63"/>
        <v>228250.66193460781</v>
      </c>
      <c r="G230" s="32">
        <f t="shared" si="63"/>
        <v>78865.848008292131</v>
      </c>
      <c r="H230" s="32">
        <f t="shared" si="63"/>
        <v>84278.72360674027</v>
      </c>
      <c r="I230" s="32">
        <f t="shared" si="63"/>
        <v>163547.5268925057</v>
      </c>
      <c r="J230" s="32">
        <f t="shared" si="63"/>
        <v>2572045.9320415063</v>
      </c>
      <c r="K230" s="32">
        <f t="shared" si="63"/>
        <v>870912.36256224476</v>
      </c>
      <c r="L230" s="32">
        <f t="shared" si="63"/>
        <v>58466.923586869401</v>
      </c>
      <c r="M230" s="32">
        <f t="shared" si="63"/>
        <v>96551.403573972872</v>
      </c>
      <c r="N230" s="32">
        <f t="shared" si="63"/>
        <v>354251.2658026694</v>
      </c>
      <c r="Q230" s="32">
        <f t="shared" si="64"/>
        <v>9030.5956565441993</v>
      </c>
      <c r="R230" s="32">
        <f t="shared" si="64"/>
        <v>158164.35713723427</v>
      </c>
      <c r="S230" s="32">
        <f t="shared" si="64"/>
        <v>74904.295101485259</v>
      </c>
      <c r="T230" s="32">
        <f t="shared" si="64"/>
        <v>62304.715752165306</v>
      </c>
      <c r="U230" s="32">
        <f t="shared" si="64"/>
        <v>148815.17432905381</v>
      </c>
      <c r="V230" s="32">
        <f t="shared" si="64"/>
        <v>1907491.3697591845</v>
      </c>
      <c r="W230" s="32">
        <f t="shared" si="64"/>
        <v>761658.35038182954</v>
      </c>
      <c r="X230" s="32">
        <f t="shared" si="64"/>
        <v>44841.180246068965</v>
      </c>
      <c r="Y230" s="32">
        <f t="shared" si="64"/>
        <v>78975.763436865731</v>
      </c>
      <c r="Z230" s="32">
        <f t="shared" si="64"/>
        <v>181804.74810244073</v>
      </c>
      <c r="AC230" s="32">
        <f t="shared" si="65"/>
        <v>11848.86952343524</v>
      </c>
      <c r="AD230" s="32">
        <f t="shared" si="65"/>
        <v>298336.96673198132</v>
      </c>
      <c r="AE230" s="32">
        <f t="shared" si="65"/>
        <v>97760.384309476125</v>
      </c>
      <c r="AF230" s="32">
        <f t="shared" si="65"/>
        <v>148042.17550659296</v>
      </c>
      <c r="AG230" s="32">
        <f t="shared" si="65"/>
        <v>172929.93595654599</v>
      </c>
      <c r="AH230" s="32">
        <f t="shared" si="65"/>
        <v>3236600.4943238236</v>
      </c>
      <c r="AI230" s="32">
        <f t="shared" si="65"/>
        <v>980166.37474265613</v>
      </c>
      <c r="AJ230" s="32">
        <f t="shared" si="65"/>
        <v>80014.333455816362</v>
      </c>
      <c r="AK230" s="32">
        <f t="shared" si="65"/>
        <v>109564.41588060521</v>
      </c>
      <c r="AL230" s="32">
        <f t="shared" si="65"/>
        <v>531413.96392506897</v>
      </c>
    </row>
    <row r="231" spans="4:38">
      <c r="D231" s="32">
        <f t="shared" si="62"/>
        <v>4.25</v>
      </c>
      <c r="E231" s="32">
        <f t="shared" si="63"/>
        <v>9380.2325009030264</v>
      </c>
      <c r="F231" s="32">
        <f t="shared" si="63"/>
        <v>203293.56295652146</v>
      </c>
      <c r="G231" s="32">
        <f t="shared" si="63"/>
        <v>78984.424764889249</v>
      </c>
      <c r="H231" s="32">
        <f t="shared" si="63"/>
        <v>79677.77747471456</v>
      </c>
      <c r="I231" s="32">
        <f t="shared" si="63"/>
        <v>166791.15400011028</v>
      </c>
      <c r="J231" s="32">
        <f t="shared" si="63"/>
        <v>2729275.6487953276</v>
      </c>
      <c r="K231" s="32">
        <f t="shared" si="63"/>
        <v>895521.99591383501</v>
      </c>
      <c r="L231" s="32">
        <f t="shared" si="63"/>
        <v>59583.431546444204</v>
      </c>
      <c r="M231" s="32">
        <f t="shared" si="63"/>
        <v>99862.980525200488</v>
      </c>
      <c r="N231" s="32">
        <f t="shared" si="63"/>
        <v>364474.63257113367</v>
      </c>
      <c r="Q231" s="32">
        <f t="shared" si="64"/>
        <v>8083.8127236860228</v>
      </c>
      <c r="R231" s="32">
        <f t="shared" si="64"/>
        <v>136898.20564342878</v>
      </c>
      <c r="S231" s="32">
        <f t="shared" si="64"/>
        <v>72036.660670904923</v>
      </c>
      <c r="T231" s="32">
        <f t="shared" si="64"/>
        <v>59899.859308535873</v>
      </c>
      <c r="U231" s="32">
        <f t="shared" si="64"/>
        <v>153946.28243974774</v>
      </c>
      <c r="V231" s="32">
        <f t="shared" si="64"/>
        <v>2029374.3185792451</v>
      </c>
      <c r="W231" s="32">
        <f t="shared" si="64"/>
        <v>788332.10999874771</v>
      </c>
      <c r="X231" s="32">
        <f t="shared" si="64"/>
        <v>46158.754409778434</v>
      </c>
      <c r="Y231" s="32">
        <f t="shared" si="64"/>
        <v>82384.069151995194</v>
      </c>
      <c r="Z231" s="32">
        <f t="shared" si="64"/>
        <v>193375.14381703874</v>
      </c>
      <c r="AC231" s="32">
        <f t="shared" si="65"/>
        <v>10676.652278120027</v>
      </c>
      <c r="AD231" s="32">
        <f t="shared" si="65"/>
        <v>269688.92026961374</v>
      </c>
      <c r="AE231" s="32">
        <f t="shared" si="65"/>
        <v>99157.425586741942</v>
      </c>
      <c r="AF231" s="32">
        <f t="shared" si="65"/>
        <v>136073.48551875845</v>
      </c>
      <c r="AG231" s="32">
        <f t="shared" si="65"/>
        <v>173832.00712120449</v>
      </c>
      <c r="AH231" s="32">
        <f t="shared" si="65"/>
        <v>3429176.979011409</v>
      </c>
      <c r="AI231" s="32">
        <f t="shared" si="65"/>
        <v>1002711.8818289185</v>
      </c>
      <c r="AJ231" s="32">
        <f t="shared" si="65"/>
        <v>80000.282091191621</v>
      </c>
      <c r="AK231" s="32">
        <f t="shared" si="65"/>
        <v>113104.31019573742</v>
      </c>
      <c r="AL231" s="32">
        <f t="shared" si="65"/>
        <v>539220.24541943322</v>
      </c>
    </row>
    <row r="232" spans="4:38">
      <c r="D232" s="32">
        <f t="shared" si="62"/>
        <v>4.5</v>
      </c>
      <c r="E232" s="32">
        <f t="shared" si="63"/>
        <v>8340.6428418282867</v>
      </c>
      <c r="F232" s="32">
        <f t="shared" si="63"/>
        <v>176599.67931709194</v>
      </c>
      <c r="G232" s="32">
        <f t="shared" si="63"/>
        <v>79098.337809449557</v>
      </c>
      <c r="H232" s="32">
        <f t="shared" si="63"/>
        <v>75339.892392039634</v>
      </c>
      <c r="I232" s="32">
        <f t="shared" si="63"/>
        <v>169740.68374287419</v>
      </c>
      <c r="J232" s="32">
        <f t="shared" si="63"/>
        <v>2884135.0011463314</v>
      </c>
      <c r="K232" s="32">
        <f t="shared" si="63"/>
        <v>918538.833976964</v>
      </c>
      <c r="L232" s="32">
        <f t="shared" si="63"/>
        <v>60605.328756351424</v>
      </c>
      <c r="M232" s="32">
        <f t="shared" si="63"/>
        <v>102928.12575177611</v>
      </c>
      <c r="N232" s="32">
        <f t="shared" si="63"/>
        <v>373697.5700038533</v>
      </c>
      <c r="Q232" s="32">
        <f t="shared" si="64"/>
        <v>7153.1820512173917</v>
      </c>
      <c r="R232" s="32">
        <f t="shared" si="64"/>
        <v>114214.00693464893</v>
      </c>
      <c r="S232" s="32">
        <f t="shared" si="64"/>
        <v>68958.151940071606</v>
      </c>
      <c r="T232" s="32">
        <f t="shared" si="64"/>
        <v>57654.662466711503</v>
      </c>
      <c r="U232" s="32">
        <f t="shared" si="64"/>
        <v>158751.66121137436</v>
      </c>
      <c r="V232" s="32">
        <f t="shared" si="64"/>
        <v>2149314.9681909117</v>
      </c>
      <c r="W232" s="32">
        <f t="shared" si="64"/>
        <v>813808.59608238144</v>
      </c>
      <c r="X232" s="32">
        <f t="shared" si="64"/>
        <v>47484.738054476868</v>
      </c>
      <c r="Y232" s="32">
        <f t="shared" si="64"/>
        <v>85729.705464398168</v>
      </c>
      <c r="Z232" s="32">
        <f t="shared" si="64"/>
        <v>204762.03755196388</v>
      </c>
      <c r="AC232" s="32">
        <f t="shared" si="65"/>
        <v>9528.1036324391789</v>
      </c>
      <c r="AD232" s="32">
        <f t="shared" si="65"/>
        <v>238985.35169953451</v>
      </c>
      <c r="AE232" s="32">
        <f t="shared" si="65"/>
        <v>100409.82308598356</v>
      </c>
      <c r="AF232" s="32">
        <f t="shared" si="65"/>
        <v>123524.64821497309</v>
      </c>
      <c r="AG232" s="32">
        <f t="shared" si="65"/>
        <v>174655.89607197166</v>
      </c>
      <c r="AH232" s="32">
        <f t="shared" si="65"/>
        <v>3618955.0341017465</v>
      </c>
      <c r="AI232" s="32">
        <f t="shared" si="65"/>
        <v>1023269.0718715467</v>
      </c>
      <c r="AJ232" s="32">
        <f t="shared" si="65"/>
        <v>79606.284299628271</v>
      </c>
      <c r="AK232" s="32">
        <f t="shared" si="65"/>
        <v>116330.90740575823</v>
      </c>
      <c r="AL232" s="32">
        <f t="shared" si="65"/>
        <v>545169.0680158023</v>
      </c>
    </row>
    <row r="233" spans="4:38">
      <c r="D233" s="32">
        <f t="shared" si="62"/>
        <v>4.75</v>
      </c>
      <c r="E233" s="32">
        <f t="shared" si="63"/>
        <v>7348.5269498406678</v>
      </c>
      <c r="F233" s="32">
        <f t="shared" si="63"/>
        <v>149476.1768677216</v>
      </c>
      <c r="G233" s="32">
        <f t="shared" si="63"/>
        <v>79271.332838628019</v>
      </c>
      <c r="H233" s="32">
        <f t="shared" si="63"/>
        <v>71476.652160568032</v>
      </c>
      <c r="I233" s="32">
        <f t="shared" si="63"/>
        <v>172399.11677027939</v>
      </c>
      <c r="J233" s="32">
        <f t="shared" si="63"/>
        <v>3036211.9937584493</v>
      </c>
      <c r="K233" s="32">
        <f t="shared" si="63"/>
        <v>940798.12056571653</v>
      </c>
      <c r="L233" s="32">
        <f t="shared" si="63"/>
        <v>61568.953528835496</v>
      </c>
      <c r="M233" s="32">
        <f t="shared" si="63"/>
        <v>105790.58193567567</v>
      </c>
      <c r="N233" s="32">
        <f t="shared" si="63"/>
        <v>382086.52089411765</v>
      </c>
      <c r="Q233" s="32">
        <f t="shared" si="64"/>
        <v>6262.5346675020091</v>
      </c>
      <c r="R233" s="32">
        <f t="shared" si="64"/>
        <v>91140.717943332333</v>
      </c>
      <c r="S233" s="32">
        <f t="shared" si="64"/>
        <v>65899.13448700642</v>
      </c>
      <c r="T233" s="32">
        <f t="shared" si="64"/>
        <v>55702.545291389208</v>
      </c>
      <c r="U233" s="32">
        <f t="shared" si="64"/>
        <v>163189.75675511509</v>
      </c>
      <c r="V233" s="32">
        <f t="shared" si="64"/>
        <v>2266885.9734521336</v>
      </c>
      <c r="W233" s="32">
        <f t="shared" si="64"/>
        <v>838633.4954627445</v>
      </c>
      <c r="X233" s="32">
        <f t="shared" si="64"/>
        <v>48844.802581450975</v>
      </c>
      <c r="Y233" s="32">
        <f t="shared" si="64"/>
        <v>89032.851557044458</v>
      </c>
      <c r="Z233" s="32">
        <f t="shared" si="64"/>
        <v>215925.76902839789</v>
      </c>
      <c r="AC233" s="32">
        <f t="shared" si="65"/>
        <v>8434.5192321793675</v>
      </c>
      <c r="AD233" s="32">
        <f t="shared" si="65"/>
        <v>207811.63579211041</v>
      </c>
      <c r="AE233" s="32">
        <f t="shared" si="65"/>
        <v>101535.95697023706</v>
      </c>
      <c r="AF233" s="32">
        <f t="shared" si="65"/>
        <v>111063.64619201116</v>
      </c>
      <c r="AG233" s="32">
        <f t="shared" si="65"/>
        <v>175511.35806149413</v>
      </c>
      <c r="AH233" s="32">
        <f t="shared" si="65"/>
        <v>3805538.0140647651</v>
      </c>
      <c r="AI233" s="32">
        <f t="shared" si="65"/>
        <v>1042962.7456686883</v>
      </c>
      <c r="AJ233" s="32">
        <f t="shared" si="65"/>
        <v>78946.004043788242</v>
      </c>
      <c r="AK233" s="32">
        <f t="shared" si="65"/>
        <v>119293.96441344313</v>
      </c>
      <c r="AL233" s="32">
        <f t="shared" si="65"/>
        <v>549709.09510489949</v>
      </c>
    </row>
    <row r="234" spans="4:38">
      <c r="D234" s="32">
        <f t="shared" si="62"/>
        <v>5</v>
      </c>
      <c r="E234" s="32">
        <f t="shared" si="63"/>
        <v>6429.8507442043565</v>
      </c>
      <c r="F234" s="32">
        <f t="shared" si="63"/>
        <v>123388.7930869035</v>
      </c>
      <c r="G234" s="32">
        <f t="shared" si="63"/>
        <v>79562.814336568859</v>
      </c>
      <c r="H234" s="32">
        <f t="shared" si="63"/>
        <v>68295.804884643716</v>
      </c>
      <c r="I234" s="32">
        <f t="shared" si="63"/>
        <v>174756.52902430567</v>
      </c>
      <c r="J234" s="32">
        <f t="shared" si="63"/>
        <v>3185120.0953832576</v>
      </c>
      <c r="K234" s="32">
        <f t="shared" si="63"/>
        <v>963245.49000125926</v>
      </c>
      <c r="L234" s="32">
        <f t="shared" si="63"/>
        <v>62512.060249407943</v>
      </c>
      <c r="M234" s="32">
        <f t="shared" si="63"/>
        <v>108501.63972948909</v>
      </c>
      <c r="N234" s="32">
        <f t="shared" si="63"/>
        <v>389832.8040794094</v>
      </c>
      <c r="Q234" s="32">
        <f t="shared" si="64"/>
        <v>5434.2418193974354</v>
      </c>
      <c r="R234" s="32">
        <f t="shared" si="64"/>
        <v>68832.419808750332</v>
      </c>
      <c r="S234" s="32">
        <f t="shared" si="64"/>
        <v>63113.078119752994</v>
      </c>
      <c r="T234" s="32">
        <f t="shared" si="64"/>
        <v>54174.569387825082</v>
      </c>
      <c r="U234" s="32">
        <f t="shared" si="64"/>
        <v>167208.83585908695</v>
      </c>
      <c r="V234" s="32">
        <f t="shared" si="64"/>
        <v>2381681.4011235368</v>
      </c>
      <c r="W234" s="32">
        <f t="shared" si="64"/>
        <v>863427.27316383622</v>
      </c>
      <c r="X234" s="32">
        <f t="shared" si="64"/>
        <v>50264.381669464936</v>
      </c>
      <c r="Y234" s="32">
        <f t="shared" si="64"/>
        <v>92315.065823072131</v>
      </c>
      <c r="Z234" s="32">
        <f t="shared" si="64"/>
        <v>226828.69654714063</v>
      </c>
      <c r="AC234" s="32">
        <f t="shared" si="65"/>
        <v>7425.4596690112776</v>
      </c>
      <c r="AD234" s="32">
        <f t="shared" si="65"/>
        <v>177945.16636505621</v>
      </c>
      <c r="AE234" s="32">
        <f t="shared" si="65"/>
        <v>102546.58664217044</v>
      </c>
      <c r="AF234" s="32">
        <f t="shared" si="65"/>
        <v>99425.844143196591</v>
      </c>
      <c r="AG234" s="32">
        <f t="shared" si="65"/>
        <v>176497.57947089861</v>
      </c>
      <c r="AH234" s="32">
        <f t="shared" si="65"/>
        <v>3988558.7896429831</v>
      </c>
      <c r="AI234" s="32">
        <f t="shared" si="65"/>
        <v>1063063.7068386825</v>
      </c>
      <c r="AJ234" s="32">
        <f t="shared" si="65"/>
        <v>78149.298901195973</v>
      </c>
      <c r="AK234" s="32">
        <f t="shared" si="65"/>
        <v>122052.11077606978</v>
      </c>
      <c r="AL234" s="32">
        <f t="shared" si="65"/>
        <v>553347.21401828481</v>
      </c>
    </row>
    <row r="235" spans="4:38">
      <c r="D235" s="32">
        <f t="shared" si="62"/>
        <v>5.25</v>
      </c>
      <c r="E235" s="32">
        <f t="shared" si="63"/>
        <v>5608.8959729150456</v>
      </c>
      <c r="F235" s="32">
        <f t="shared" si="63"/>
        <v>99952.950896537703</v>
      </c>
      <c r="G235" s="32">
        <f t="shared" si="63"/>
        <v>80027.618604077448</v>
      </c>
      <c r="H235" s="32">
        <f t="shared" si="63"/>
        <v>66000.458784237926</v>
      </c>
      <c r="I235" s="32">
        <f t="shared" si="63"/>
        <v>176790.15824803986</v>
      </c>
      <c r="J235" s="32">
        <f t="shared" si="63"/>
        <v>3330497.6786838546</v>
      </c>
      <c r="K235" s="32">
        <f t="shared" si="63"/>
        <v>986930.647061939</v>
      </c>
      <c r="L235" s="32">
        <f t="shared" si="63"/>
        <v>63473.592113890139</v>
      </c>
      <c r="M235" s="32">
        <f t="shared" si="63"/>
        <v>111119.71521408572</v>
      </c>
      <c r="N235" s="32">
        <f t="shared" si="63"/>
        <v>397151.0731301998</v>
      </c>
      <c r="Q235" s="32">
        <f t="shared" si="64"/>
        <v>4689.1412275846233</v>
      </c>
      <c r="R235" s="32">
        <f t="shared" si="64"/>
        <v>48561.318541055683</v>
      </c>
      <c r="S235" s="32">
        <f t="shared" si="64"/>
        <v>60875.082045887983</v>
      </c>
      <c r="T235" s="32">
        <f t="shared" si="64"/>
        <v>53198.923681428103</v>
      </c>
      <c r="U235" s="32">
        <f t="shared" si="64"/>
        <v>170747.20866597228</v>
      </c>
      <c r="V235" s="32">
        <f t="shared" si="64"/>
        <v>2493316.7396648964</v>
      </c>
      <c r="W235" s="32">
        <f t="shared" si="64"/>
        <v>888880.86256327562</v>
      </c>
      <c r="X235" s="32">
        <f t="shared" si="64"/>
        <v>51768.546805423022</v>
      </c>
      <c r="Y235" s="32">
        <f t="shared" si="64"/>
        <v>95599.122360643494</v>
      </c>
      <c r="Z235" s="32">
        <f t="shared" si="64"/>
        <v>237435.19418532823</v>
      </c>
      <c r="AC235" s="32">
        <f t="shared" si="65"/>
        <v>6528.6507182454579</v>
      </c>
      <c r="AD235" s="32">
        <f t="shared" si="65"/>
        <v>151344.58325201925</v>
      </c>
      <c r="AE235" s="32">
        <f t="shared" si="65"/>
        <v>103444.83732635227</v>
      </c>
      <c r="AF235" s="32">
        <f t="shared" si="65"/>
        <v>89409.747249257794</v>
      </c>
      <c r="AG235" s="32">
        <f t="shared" si="65"/>
        <v>177702.81182949574</v>
      </c>
      <c r="AH235" s="32">
        <f t="shared" si="65"/>
        <v>4167678.6177028175</v>
      </c>
      <c r="AI235" s="32">
        <f t="shared" si="65"/>
        <v>1084980.4315606023</v>
      </c>
      <c r="AJ235" s="32">
        <f t="shared" si="65"/>
        <v>77361.326141582336</v>
      </c>
      <c r="AK235" s="32">
        <f t="shared" si="65"/>
        <v>124672.35636769829</v>
      </c>
      <c r="AL235" s="32">
        <f t="shared" si="65"/>
        <v>556644.93167274038</v>
      </c>
    </row>
    <row r="236" spans="4:38">
      <c r="D236" s="32">
        <f t="shared" si="62"/>
        <v>5.5</v>
      </c>
      <c r="E236" s="32">
        <f t="shared" si="63"/>
        <v>4908.1996186507831</v>
      </c>
      <c r="F236" s="32">
        <f t="shared" si="63"/>
        <v>80924.750922222796</v>
      </c>
      <c r="G236" s="32">
        <f t="shared" si="63"/>
        <v>80715.856657283904</v>
      </c>
      <c r="H236" s="32">
        <f t="shared" si="63"/>
        <v>64788.425091430268</v>
      </c>
      <c r="I236" s="32">
        <f t="shared" si="63"/>
        <v>178464.59071388491</v>
      </c>
      <c r="J236" s="32">
        <f t="shared" si="63"/>
        <v>3472007.3189044651</v>
      </c>
      <c r="K236" s="32">
        <f t="shared" si="63"/>
        <v>1013000.981493764</v>
      </c>
      <c r="L236" s="32">
        <f t="shared" si="63"/>
        <v>64493.473725460564</v>
      </c>
      <c r="M236" s="32">
        <f t="shared" si="63"/>
        <v>113709.92155258972</v>
      </c>
      <c r="N236" s="32">
        <f t="shared" si="63"/>
        <v>404277.77698082378</v>
      </c>
      <c r="Q236" s="32">
        <f t="shared" si="64"/>
        <v>4046.4864647601771</v>
      </c>
      <c r="R236" s="32">
        <f t="shared" si="64"/>
        <v>31710.648002296017</v>
      </c>
      <c r="S236" s="32">
        <f t="shared" si="64"/>
        <v>59480.40780974229</v>
      </c>
      <c r="T236" s="32">
        <f t="shared" si="64"/>
        <v>52900.503431126061</v>
      </c>
      <c r="U236" s="32">
        <f t="shared" si="64"/>
        <v>173733.50844087292</v>
      </c>
      <c r="V236" s="32">
        <f t="shared" si="64"/>
        <v>2601428.7222542083</v>
      </c>
      <c r="W236" s="32">
        <f t="shared" si="64"/>
        <v>915751.31533916143</v>
      </c>
      <c r="X236" s="32">
        <f t="shared" si="64"/>
        <v>53381.90249814772</v>
      </c>
      <c r="Y236" s="32">
        <f t="shared" si="64"/>
        <v>98908.858632152434</v>
      </c>
      <c r="Z236" s="32">
        <f t="shared" si="64"/>
        <v>247711.63191266882</v>
      </c>
      <c r="AC236" s="32">
        <f t="shared" si="65"/>
        <v>5769.9127725414137</v>
      </c>
      <c r="AD236" s="32">
        <f t="shared" si="65"/>
        <v>130138.85384214912</v>
      </c>
      <c r="AE236" s="32">
        <f t="shared" si="65"/>
        <v>104226.25485280686</v>
      </c>
      <c r="AF236" s="32">
        <f t="shared" si="65"/>
        <v>81872.773763159043</v>
      </c>
      <c r="AG236" s="32">
        <f t="shared" si="65"/>
        <v>179204.14954669788</v>
      </c>
      <c r="AH236" s="32">
        <f t="shared" si="65"/>
        <v>4342585.9155547218</v>
      </c>
      <c r="AI236" s="32">
        <f t="shared" si="65"/>
        <v>1110250.6476483613</v>
      </c>
      <c r="AJ236" s="32">
        <f t="shared" si="65"/>
        <v>76741.634515266924</v>
      </c>
      <c r="AK236" s="32">
        <f t="shared" si="65"/>
        <v>127229.59160416415</v>
      </c>
      <c r="AL236" s="32">
        <f t="shared" si="65"/>
        <v>560214.7741672711</v>
      </c>
    </row>
    <row r="237" spans="4:38">
      <c r="D237" s="32">
        <f t="shared" si="62"/>
        <v>5.75</v>
      </c>
      <c r="E237" s="32">
        <f t="shared" si="63"/>
        <v>4348.516167102036</v>
      </c>
      <c r="F237" s="32">
        <f t="shared" si="63"/>
        <v>68191.967409063247</v>
      </c>
      <c r="G237" s="32">
        <f t="shared" si="63"/>
        <v>81672.818131590087</v>
      </c>
      <c r="H237" s="32">
        <f t="shared" si="63"/>
        <v>64851.69323383439</v>
      </c>
      <c r="I237" s="32">
        <f t="shared" si="63"/>
        <v>179732.03058074712</v>
      </c>
      <c r="J237" s="32">
        <f t="shared" si="63"/>
        <v>3609334.9812326576</v>
      </c>
      <c r="K237" s="32">
        <f t="shared" si="63"/>
        <v>1042695.2026315301</v>
      </c>
      <c r="L237" s="32">
        <f t="shared" si="63"/>
        <v>65612.42295626986</v>
      </c>
      <c r="M237" s="32">
        <f t="shared" si="63"/>
        <v>116343.64079530921</v>
      </c>
      <c r="N237" s="32">
        <f t="shared" si="63"/>
        <v>411469.64040431188</v>
      </c>
      <c r="Q237" s="32">
        <f t="shared" si="64"/>
        <v>3523.9165076279528</v>
      </c>
      <c r="R237" s="32">
        <f t="shared" si="64"/>
        <v>19767.574150530643</v>
      </c>
      <c r="S237" s="32">
        <f t="shared" si="64"/>
        <v>59243.036159135314</v>
      </c>
      <c r="T237" s="32">
        <f t="shared" si="64"/>
        <v>53400.573149689088</v>
      </c>
      <c r="U237" s="32">
        <f t="shared" si="64"/>
        <v>176087.01635571485</v>
      </c>
      <c r="V237" s="32">
        <f t="shared" si="64"/>
        <v>2705674.993700495</v>
      </c>
      <c r="W237" s="32">
        <f t="shared" si="64"/>
        <v>944857.46880731138</v>
      </c>
      <c r="X237" s="32">
        <f t="shared" si="64"/>
        <v>55128.499393136146</v>
      </c>
      <c r="Y237" s="32">
        <f t="shared" si="64"/>
        <v>102269.03437394123</v>
      </c>
      <c r="Z237" s="32">
        <f t="shared" si="64"/>
        <v>257626.34147547846</v>
      </c>
      <c r="AC237" s="32">
        <f t="shared" si="65"/>
        <v>5173.1158265761715</v>
      </c>
      <c r="AD237" s="32">
        <f t="shared" si="65"/>
        <v>116616.36066759647</v>
      </c>
      <c r="AE237" s="32">
        <f t="shared" si="65"/>
        <v>104878.91752668019</v>
      </c>
      <c r="AF237" s="32">
        <f t="shared" si="65"/>
        <v>77727.089619235092</v>
      </c>
      <c r="AG237" s="32">
        <f t="shared" si="65"/>
        <v>181067.43193018975</v>
      </c>
      <c r="AH237" s="32">
        <f t="shared" si="65"/>
        <v>4512994.9687648211</v>
      </c>
      <c r="AI237" s="32">
        <f t="shared" si="65"/>
        <v>1140532.9364557541</v>
      </c>
      <c r="AJ237" s="32">
        <f t="shared" si="65"/>
        <v>76463.25468736756</v>
      </c>
      <c r="AK237" s="32">
        <f t="shared" si="65"/>
        <v>129806.08728078126</v>
      </c>
      <c r="AL237" s="32">
        <f t="shared" si="65"/>
        <v>564716.73230475723</v>
      </c>
    </row>
    <row r="238" spans="4:38">
      <c r="D238" s="32">
        <f t="shared" si="62"/>
        <v>6</v>
      </c>
      <c r="E238" s="32">
        <f t="shared" si="63"/>
        <v>3948.7996643758688</v>
      </c>
      <c r="F238" s="32">
        <f t="shared" si="63"/>
        <v>63765.15129377049</v>
      </c>
      <c r="G238" s="32">
        <f t="shared" si="63"/>
        <v>82938.928010636737</v>
      </c>
      <c r="H238" s="32">
        <f t="shared" si="63"/>
        <v>66376.024105046425</v>
      </c>
      <c r="I238" s="32">
        <f t="shared" si="63"/>
        <v>180532.63625664843</v>
      </c>
      <c r="J238" s="32">
        <f t="shared" si="63"/>
        <v>3742189.1271336223</v>
      </c>
      <c r="K238" s="32">
        <f t="shared" si="63"/>
        <v>1077337.065651085</v>
      </c>
      <c r="L238" s="32">
        <f t="shared" si="63"/>
        <v>66871.781354333725</v>
      </c>
      <c r="M238" s="32">
        <f t="shared" si="63"/>
        <v>119098.10087921268</v>
      </c>
      <c r="N238" s="32">
        <f t="shared" si="63"/>
        <v>419002.17925939336</v>
      </c>
      <c r="Q238" s="32">
        <f t="shared" si="64"/>
        <v>3137.4427175831797</v>
      </c>
      <c r="R238" s="32">
        <f t="shared" si="64"/>
        <v>14316.182324369209</v>
      </c>
      <c r="S238" s="32">
        <f t="shared" si="64"/>
        <v>60494.26089377459</v>
      </c>
      <c r="T238" s="32">
        <f t="shared" si="64"/>
        <v>54816.50448566048</v>
      </c>
      <c r="U238" s="32">
        <f t="shared" si="64"/>
        <v>177718.02080322447</v>
      </c>
      <c r="V238" s="32">
        <f t="shared" si="64"/>
        <v>2805733.6519272453</v>
      </c>
      <c r="W238" s="32">
        <f t="shared" si="64"/>
        <v>977075.6790079592</v>
      </c>
      <c r="X238" s="32">
        <f t="shared" si="64"/>
        <v>57031.763598677506</v>
      </c>
      <c r="Y238" s="32">
        <f t="shared" si="64"/>
        <v>105705.20176434011</v>
      </c>
      <c r="Z238" s="32">
        <f t="shared" si="64"/>
        <v>267149.57090011379</v>
      </c>
      <c r="AC238" s="32">
        <f t="shared" si="65"/>
        <v>4760.1566111685634</v>
      </c>
      <c r="AD238" s="32">
        <f t="shared" si="65"/>
        <v>113214.12026317183</v>
      </c>
      <c r="AE238" s="32">
        <f t="shared" si="65"/>
        <v>105383.59512749888</v>
      </c>
      <c r="AF238" s="32">
        <f t="shared" si="65"/>
        <v>77935.543724432384</v>
      </c>
      <c r="AG238" s="32">
        <f t="shared" si="65"/>
        <v>183347.25171007178</v>
      </c>
      <c r="AH238" s="32">
        <f t="shared" si="65"/>
        <v>4678644.6023399942</v>
      </c>
      <c r="AI238" s="32">
        <f t="shared" si="65"/>
        <v>1177598.4522942051</v>
      </c>
      <c r="AJ238" s="32">
        <f t="shared" si="65"/>
        <v>76711.799109989952</v>
      </c>
      <c r="AK238" s="32">
        <f t="shared" si="65"/>
        <v>132490.99999408578</v>
      </c>
      <c r="AL238" s="32">
        <f t="shared" si="65"/>
        <v>570854.78761867562</v>
      </c>
    </row>
    <row r="239" spans="4:38">
      <c r="D239" s="32">
        <f t="shared" si="62"/>
        <v>6.25</v>
      </c>
      <c r="E239" s="32">
        <f t="shared" si="63"/>
        <v>3632.5748060628653</v>
      </c>
      <c r="F239" s="32">
        <f t="shared" si="63"/>
        <v>64164.467559760269</v>
      </c>
      <c r="G239" s="32">
        <f t="shared" si="63"/>
        <v>84340.01800630214</v>
      </c>
      <c r="H239" s="32">
        <f t="shared" si="63"/>
        <v>68703.333723064716</v>
      </c>
      <c r="I239" s="32">
        <f t="shared" si="63"/>
        <v>181001.93309020548</v>
      </c>
      <c r="J239" s="32">
        <f t="shared" si="63"/>
        <v>3868588.7678898657</v>
      </c>
      <c r="K239" s="32">
        <f t="shared" si="63"/>
        <v>1114688.3593360956</v>
      </c>
      <c r="L239" s="32">
        <f t="shared" si="63"/>
        <v>68189.983109213004</v>
      </c>
      <c r="M239" s="32">
        <f t="shared" si="63"/>
        <v>121895.90455506775</v>
      </c>
      <c r="N239" s="32">
        <f t="shared" si="63"/>
        <v>426561.23546241526</v>
      </c>
      <c r="Q239" s="32">
        <f t="shared" si="64"/>
        <v>2821.9314491642995</v>
      </c>
      <c r="R239" s="32">
        <f t="shared" si="64"/>
        <v>12651.818751908415</v>
      </c>
      <c r="S239" s="32">
        <f t="shared" si="64"/>
        <v>62594.163741517506</v>
      </c>
      <c r="T239" s="32">
        <f t="shared" si="64"/>
        <v>56722.793825727669</v>
      </c>
      <c r="U239" s="32">
        <f t="shared" si="64"/>
        <v>178797.65029608941</v>
      </c>
      <c r="V239" s="32">
        <f t="shared" si="64"/>
        <v>2899601.993037866</v>
      </c>
      <c r="W239" s="32">
        <f t="shared" si="64"/>
        <v>1010895.6959524143</v>
      </c>
      <c r="X239" s="32">
        <f t="shared" si="64"/>
        <v>59005.220529943792</v>
      </c>
      <c r="Y239" s="32">
        <f t="shared" si="64"/>
        <v>109151.11407103998</v>
      </c>
      <c r="Z239" s="32">
        <f t="shared" si="64"/>
        <v>276146.68984305416</v>
      </c>
      <c r="AC239" s="32">
        <f t="shared" si="65"/>
        <v>4443.2181629614361</v>
      </c>
      <c r="AD239" s="32">
        <f t="shared" si="65"/>
        <v>115677.11636761234</v>
      </c>
      <c r="AE239" s="32">
        <f t="shared" si="65"/>
        <v>105762.52649083099</v>
      </c>
      <c r="AF239" s="32">
        <f t="shared" si="65"/>
        <v>80683.873620402315</v>
      </c>
      <c r="AG239" s="32">
        <f t="shared" si="65"/>
        <v>185778.86566514274</v>
      </c>
      <c r="AH239" s="32">
        <f t="shared" si="65"/>
        <v>4837575.5427418668</v>
      </c>
      <c r="AI239" s="32">
        <f t="shared" si="65"/>
        <v>1218481.0227197772</v>
      </c>
      <c r="AJ239" s="32">
        <f t="shared" si="65"/>
        <v>77257.533739842605</v>
      </c>
      <c r="AK239" s="32">
        <f t="shared" si="65"/>
        <v>135192.95778766595</v>
      </c>
      <c r="AL239" s="32">
        <f t="shared" si="65"/>
        <v>577830.77148746606</v>
      </c>
    </row>
    <row r="240" spans="4:38">
      <c r="D240" s="32">
        <f t="shared" si="62"/>
        <v>6.5</v>
      </c>
      <c r="E240" s="32">
        <f t="shared" ref="E240:N255" si="66">E136*2220*$AP136</f>
        <v>3314.1527020537069</v>
      </c>
      <c r="F240" s="32">
        <f t="shared" si="66"/>
        <v>64521.659505661766</v>
      </c>
      <c r="G240" s="32">
        <f t="shared" si="66"/>
        <v>85685.253297481555</v>
      </c>
      <c r="H240" s="32">
        <f t="shared" si="66"/>
        <v>71059.242741049544</v>
      </c>
      <c r="I240" s="32">
        <f t="shared" si="66"/>
        <v>181352.76493182508</v>
      </c>
      <c r="J240" s="32">
        <f t="shared" si="66"/>
        <v>3986510.9527574056</v>
      </c>
      <c r="K240" s="32">
        <f t="shared" si="66"/>
        <v>1151602.8369584349</v>
      </c>
      <c r="L240" s="32">
        <f t="shared" si="66"/>
        <v>69462.922992127715</v>
      </c>
      <c r="M240" s="32">
        <f t="shared" si="66"/>
        <v>124612.25857149794</v>
      </c>
      <c r="N240" s="32">
        <f t="shared" si="66"/>
        <v>433666.14612459345</v>
      </c>
      <c r="Q240" s="32">
        <f t="shared" ref="Q240:Z255" si="67">Q136*$AP136*2220</f>
        <v>2504.751939203808</v>
      </c>
      <c r="R240" s="32">
        <f t="shared" si="67"/>
        <v>10980.114080398405</v>
      </c>
      <c r="S240" s="32">
        <f t="shared" si="67"/>
        <v>64675.006022977424</v>
      </c>
      <c r="T240" s="32">
        <f t="shared" si="67"/>
        <v>58619.216684758299</v>
      </c>
      <c r="U240" s="32">
        <f t="shared" si="67"/>
        <v>179577.08286541907</v>
      </c>
      <c r="V240" s="32">
        <f t="shared" si="67"/>
        <v>2985234.4330507959</v>
      </c>
      <c r="W240" s="32">
        <f t="shared" si="67"/>
        <v>1044201.8990404982</v>
      </c>
      <c r="X240" s="32">
        <f t="shared" si="67"/>
        <v>60947.381123471983</v>
      </c>
      <c r="Y240" s="32">
        <f t="shared" si="67"/>
        <v>112523.83662028097</v>
      </c>
      <c r="Z240" s="32">
        <f t="shared" si="67"/>
        <v>284481.40635393467</v>
      </c>
      <c r="AC240" s="32">
        <f t="shared" ref="AC240:AL255" si="68">AC136*$AP136*2220</f>
        <v>4123.5534649036008</v>
      </c>
      <c r="AD240" s="32">
        <f t="shared" si="68"/>
        <v>118063.20493092533</v>
      </c>
      <c r="AE240" s="32">
        <f t="shared" si="68"/>
        <v>106072.1787686949</v>
      </c>
      <c r="AF240" s="32">
        <f t="shared" si="68"/>
        <v>83499.26879734025</v>
      </c>
      <c r="AG240" s="32">
        <f t="shared" si="68"/>
        <v>188087.80876676738</v>
      </c>
      <c r="AH240" s="32">
        <f t="shared" si="68"/>
        <v>4987787.4724640213</v>
      </c>
      <c r="AI240" s="32">
        <f t="shared" si="68"/>
        <v>1259003.7748763778</v>
      </c>
      <c r="AJ240" s="32">
        <f t="shared" si="68"/>
        <v>77752.512435688273</v>
      </c>
      <c r="AK240" s="32">
        <f t="shared" si="68"/>
        <v>137765.29133055432</v>
      </c>
      <c r="AL240" s="32">
        <f t="shared" si="68"/>
        <v>584425.53536298219</v>
      </c>
    </row>
    <row r="241" spans="4:38">
      <c r="D241" s="32">
        <f t="shared" si="62"/>
        <v>6.75</v>
      </c>
      <c r="E241" s="32">
        <f t="shared" si="66"/>
        <v>2997.2397773297748</v>
      </c>
      <c r="F241" s="32">
        <f t="shared" si="66"/>
        <v>64851.28042262268</v>
      </c>
      <c r="G241" s="32">
        <f t="shared" si="66"/>
        <v>86986.309092699492</v>
      </c>
      <c r="H241" s="32">
        <f t="shared" si="66"/>
        <v>73450.128971798607</v>
      </c>
      <c r="I241" s="32">
        <f t="shared" si="66"/>
        <v>181631.77565141601</v>
      </c>
      <c r="J241" s="32">
        <f t="shared" si="66"/>
        <v>4095664.9044359229</v>
      </c>
      <c r="K241" s="32">
        <f t="shared" si="66"/>
        <v>1188103.6006176523</v>
      </c>
      <c r="L241" s="32">
        <f t="shared" si="66"/>
        <v>70698.463299188297</v>
      </c>
      <c r="M241" s="32">
        <f t="shared" si="66"/>
        <v>127257.43495714155</v>
      </c>
      <c r="N241" s="32">
        <f t="shared" si="66"/>
        <v>440355.98818584526</v>
      </c>
      <c r="Q241" s="32">
        <f t="shared" si="67"/>
        <v>2189.377760120015</v>
      </c>
      <c r="R241" s="32">
        <f t="shared" si="67"/>
        <v>9318.7668212948356</v>
      </c>
      <c r="S241" s="32">
        <f t="shared" si="67"/>
        <v>66738.572923362924</v>
      </c>
      <c r="T241" s="32">
        <f t="shared" si="67"/>
        <v>60508.051606278234</v>
      </c>
      <c r="U241" s="32">
        <f t="shared" si="67"/>
        <v>180080.13926499686</v>
      </c>
      <c r="V241" s="32">
        <f t="shared" si="67"/>
        <v>3062306.2792417812</v>
      </c>
      <c r="W241" s="32">
        <f t="shared" si="67"/>
        <v>1077004.7401523406</v>
      </c>
      <c r="X241" s="32">
        <f t="shared" si="67"/>
        <v>62858.738973812098</v>
      </c>
      <c r="Y241" s="32">
        <f t="shared" si="67"/>
        <v>115824.58992023792</v>
      </c>
      <c r="Z241" s="32">
        <f t="shared" si="67"/>
        <v>292126.28380271606</v>
      </c>
      <c r="AC241" s="32">
        <f t="shared" si="68"/>
        <v>3805.1017945395279</v>
      </c>
      <c r="AD241" s="32">
        <f t="shared" si="68"/>
        <v>120383.79402395111</v>
      </c>
      <c r="AE241" s="32">
        <f t="shared" si="68"/>
        <v>106338.91595487912</v>
      </c>
      <c r="AF241" s="32">
        <f t="shared" si="68"/>
        <v>86392.206337319003</v>
      </c>
      <c r="AG241" s="32">
        <f t="shared" si="68"/>
        <v>190305.36740723214</v>
      </c>
      <c r="AH241" s="32">
        <f t="shared" si="68"/>
        <v>5129023.529630065</v>
      </c>
      <c r="AI241" s="32">
        <f t="shared" si="68"/>
        <v>1299202.4610829579</v>
      </c>
      <c r="AJ241" s="32">
        <f t="shared" si="68"/>
        <v>78213.705733095368</v>
      </c>
      <c r="AK241" s="32">
        <f t="shared" si="68"/>
        <v>140219.12806222017</v>
      </c>
      <c r="AL241" s="32">
        <f t="shared" si="68"/>
        <v>590741.38437222282</v>
      </c>
    </row>
    <row r="242" spans="4:38">
      <c r="D242" s="32">
        <f t="shared" si="62"/>
        <v>7</v>
      </c>
      <c r="E242" s="32">
        <f t="shared" si="66"/>
        <v>2685.4368837670399</v>
      </c>
      <c r="F242" s="32">
        <f t="shared" si="66"/>
        <v>65167.582889684505</v>
      </c>
      <c r="G242" s="32">
        <f t="shared" si="66"/>
        <v>88254.694320077208</v>
      </c>
      <c r="H242" s="32">
        <f t="shared" si="66"/>
        <v>75882.250424907907</v>
      </c>
      <c r="I242" s="32">
        <f t="shared" si="66"/>
        <v>181884.58910506091</v>
      </c>
      <c r="J242" s="32">
        <f t="shared" si="66"/>
        <v>4195821.0058169868</v>
      </c>
      <c r="K242" s="32">
        <f t="shared" si="66"/>
        <v>1224215.2491079462</v>
      </c>
      <c r="L242" s="32">
        <f t="shared" si="66"/>
        <v>71904.3803389651</v>
      </c>
      <c r="M242" s="32">
        <f t="shared" si="66"/>
        <v>129841.6685459181</v>
      </c>
      <c r="N242" s="32">
        <f t="shared" si="66"/>
        <v>446669.79589279147</v>
      </c>
      <c r="Q242" s="32">
        <f t="shared" si="67"/>
        <v>1879.1822152705629</v>
      </c>
      <c r="R242" s="32">
        <f t="shared" si="67"/>
        <v>7684.9606582063525</v>
      </c>
      <c r="S242" s="32">
        <f t="shared" si="67"/>
        <v>68786.712788328834</v>
      </c>
      <c r="T242" s="32">
        <f t="shared" si="67"/>
        <v>62391.606083998464</v>
      </c>
      <c r="U242" s="32">
        <f t="shared" si="67"/>
        <v>180330.51341857392</v>
      </c>
      <c r="V242" s="32">
        <f t="shared" si="67"/>
        <v>3130553.0489140023</v>
      </c>
      <c r="W242" s="32">
        <f t="shared" si="67"/>
        <v>1109316.4779110188</v>
      </c>
      <c r="X242" s="32">
        <f t="shared" si="67"/>
        <v>64739.898119369209</v>
      </c>
      <c r="Y242" s="32">
        <f t="shared" si="67"/>
        <v>119054.80595209244</v>
      </c>
      <c r="Z242" s="32">
        <f t="shared" si="67"/>
        <v>299058.28552354634</v>
      </c>
      <c r="AC242" s="32">
        <f t="shared" si="68"/>
        <v>3491.6915522635113</v>
      </c>
      <c r="AD242" s="32">
        <f t="shared" si="68"/>
        <v>122650.20512116284</v>
      </c>
      <c r="AE242" s="32">
        <f t="shared" si="68"/>
        <v>106588.53339692357</v>
      </c>
      <c r="AF242" s="32">
        <f t="shared" si="68"/>
        <v>89372.894765817968</v>
      </c>
      <c r="AG242" s="32">
        <f t="shared" si="68"/>
        <v>192462.29063171288</v>
      </c>
      <c r="AH242" s="32">
        <f t="shared" si="68"/>
        <v>5261088.9627199713</v>
      </c>
      <c r="AI242" s="32">
        <f t="shared" si="68"/>
        <v>1339114.0203048794</v>
      </c>
      <c r="AJ242" s="32">
        <f t="shared" si="68"/>
        <v>78657.739063865811</v>
      </c>
      <c r="AK242" s="32">
        <f t="shared" si="68"/>
        <v>142565.60490925284</v>
      </c>
      <c r="AL242" s="32">
        <f t="shared" si="68"/>
        <v>596878.79889304074</v>
      </c>
    </row>
    <row r="243" spans="4:38">
      <c r="D243" s="32">
        <f t="shared" si="62"/>
        <v>7.25</v>
      </c>
      <c r="E243" s="32">
        <f t="shared" si="66"/>
        <v>2382.2334684354419</v>
      </c>
      <c r="F243" s="32">
        <f t="shared" si="66"/>
        <v>65484.482627895821</v>
      </c>
      <c r="G243" s="32">
        <f t="shared" si="66"/>
        <v>89501.713904805263</v>
      </c>
      <c r="H243" s="32">
        <f t="shared" si="66"/>
        <v>78361.728069306861</v>
      </c>
      <c r="I243" s="32">
        <f t="shared" si="66"/>
        <v>182155.6998294644</v>
      </c>
      <c r="J243" s="32">
        <f t="shared" si="66"/>
        <v>4286808.1574670738</v>
      </c>
      <c r="K243" s="32">
        <f t="shared" si="66"/>
        <v>1259963.5907685333</v>
      </c>
      <c r="L243" s="32">
        <f t="shared" si="66"/>
        <v>73088.336004619821</v>
      </c>
      <c r="M243" s="32">
        <f t="shared" si="66"/>
        <v>132375.1110898164</v>
      </c>
      <c r="N243" s="32">
        <f t="shared" si="66"/>
        <v>452646.3747402546</v>
      </c>
      <c r="Q243" s="32">
        <f t="shared" si="67"/>
        <v>1577.4330282456476</v>
      </c>
      <c r="R243" s="32">
        <f t="shared" si="67"/>
        <v>6095.3378461720222</v>
      </c>
      <c r="S243" s="32">
        <f t="shared" si="67"/>
        <v>70821.321044775759</v>
      </c>
      <c r="T243" s="32">
        <f t="shared" si="67"/>
        <v>64272.202052335051</v>
      </c>
      <c r="U243" s="32">
        <f t="shared" si="67"/>
        <v>180351.67073659794</v>
      </c>
      <c r="V243" s="32">
        <f t="shared" si="67"/>
        <v>3189768.0849070027</v>
      </c>
      <c r="W243" s="32">
        <f t="shared" si="67"/>
        <v>1141150.9162936513</v>
      </c>
      <c r="X243" s="32">
        <f t="shared" si="67"/>
        <v>66591.557774491594</v>
      </c>
      <c r="Y243" s="32">
        <f t="shared" si="67"/>
        <v>122216.09758994484</v>
      </c>
      <c r="Z243" s="32">
        <f t="shared" si="67"/>
        <v>305258.59568412689</v>
      </c>
      <c r="AC243" s="32">
        <f t="shared" si="68"/>
        <v>3187.0339086252357</v>
      </c>
      <c r="AD243" s="32">
        <f t="shared" si="68"/>
        <v>124873.62740961979</v>
      </c>
      <c r="AE243" s="32">
        <f t="shared" si="68"/>
        <v>106846.1950968513</v>
      </c>
      <c r="AF243" s="32">
        <f t="shared" si="68"/>
        <v>92451.254086278655</v>
      </c>
      <c r="AG243" s="32">
        <f t="shared" si="68"/>
        <v>194588.69973221302</v>
      </c>
      <c r="AH243" s="32">
        <f t="shared" si="68"/>
        <v>5383848.2300271457</v>
      </c>
      <c r="AI243" s="32">
        <f t="shared" si="68"/>
        <v>1378776.2652434218</v>
      </c>
      <c r="AJ243" s="32">
        <f t="shared" si="68"/>
        <v>79100.849959856758</v>
      </c>
      <c r="AK243" s="32">
        <f t="shared" si="68"/>
        <v>144815.81278436523</v>
      </c>
      <c r="AL243" s="32">
        <f t="shared" si="68"/>
        <v>602936.14680383634</v>
      </c>
    </row>
    <row r="244" spans="4:38">
      <c r="D244" s="32">
        <f t="shared" si="62"/>
        <v>7.5</v>
      </c>
      <c r="E244" s="32">
        <f t="shared" si="66"/>
        <v>2091.0033060000392</v>
      </c>
      <c r="F244" s="32">
        <f t="shared" si="66"/>
        <v>65815.5294101248</v>
      </c>
      <c r="G244" s="32">
        <f t="shared" si="66"/>
        <v>90738.437309090965</v>
      </c>
      <c r="H244" s="32">
        <f t="shared" si="66"/>
        <v>80894.531691913027</v>
      </c>
      <c r="I244" s="32">
        <f t="shared" si="66"/>
        <v>182488.38589862559</v>
      </c>
      <c r="J244" s="32">
        <f t="shared" si="66"/>
        <v>4368511.056355482</v>
      </c>
      <c r="K244" s="32">
        <f t="shared" si="66"/>
        <v>1295375.3830058896</v>
      </c>
      <c r="L244" s="32">
        <f t="shared" si="66"/>
        <v>74257.85377205089</v>
      </c>
      <c r="M244" s="32">
        <f t="shared" si="66"/>
        <v>134867.79175819867</v>
      </c>
      <c r="N244" s="32">
        <f t="shared" si="66"/>
        <v>458324.14071199688</v>
      </c>
      <c r="Q244" s="32">
        <f t="shared" si="67"/>
        <v>1287.2884873289954</v>
      </c>
      <c r="R244" s="32">
        <f t="shared" si="67"/>
        <v>4565.9799936648305</v>
      </c>
      <c r="S244" s="32">
        <f t="shared" si="67"/>
        <v>72844.32576241724</v>
      </c>
      <c r="T244" s="32">
        <f t="shared" si="67"/>
        <v>66152.163057496437</v>
      </c>
      <c r="U244" s="32">
        <f t="shared" si="67"/>
        <v>180166.76114193851</v>
      </c>
      <c r="V244" s="32">
        <f t="shared" si="67"/>
        <v>3239800.0654864358</v>
      </c>
      <c r="W244" s="32">
        <f t="shared" si="67"/>
        <v>1172523.1643531916</v>
      </c>
      <c r="X244" s="32">
        <f t="shared" si="67"/>
        <v>68414.498259636486</v>
      </c>
      <c r="Y244" s="32">
        <f t="shared" si="67"/>
        <v>125310.23051363687</v>
      </c>
      <c r="Z244" s="32">
        <f t="shared" si="67"/>
        <v>310712.43296801712</v>
      </c>
      <c r="AC244" s="32">
        <f t="shared" si="68"/>
        <v>2894.7181246710888</v>
      </c>
      <c r="AD244" s="32">
        <f t="shared" si="68"/>
        <v>127065.07882658533</v>
      </c>
      <c r="AE244" s="32">
        <f t="shared" si="68"/>
        <v>107136.38360173703</v>
      </c>
      <c r="AF244" s="32">
        <f t="shared" si="68"/>
        <v>95636.900326329618</v>
      </c>
      <c r="AG244" s="32">
        <f t="shared" si="68"/>
        <v>196714.0138861716</v>
      </c>
      <c r="AH244" s="32">
        <f t="shared" si="68"/>
        <v>5497222.0472245356</v>
      </c>
      <c r="AI244" s="32">
        <f t="shared" si="68"/>
        <v>1418227.6016585806</v>
      </c>
      <c r="AJ244" s="32">
        <f t="shared" si="68"/>
        <v>79558.853529049389</v>
      </c>
      <c r="AK244" s="32">
        <f t="shared" si="68"/>
        <v>146980.74845233752</v>
      </c>
      <c r="AL244" s="32">
        <f t="shared" si="68"/>
        <v>609009.44765526475</v>
      </c>
    </row>
    <row r="245" spans="4:38">
      <c r="D245" s="32">
        <f t="shared" si="62"/>
        <v>7.75</v>
      </c>
      <c r="E245" s="32">
        <f t="shared" si="66"/>
        <v>1815.0016093743463</v>
      </c>
      <c r="F245" s="32">
        <f t="shared" si="66"/>
        <v>66173.884474452774</v>
      </c>
      <c r="G245" s="32">
        <f t="shared" si="66"/>
        <v>91975.673008629266</v>
      </c>
      <c r="H245" s="32">
        <f t="shared" si="66"/>
        <v>83486.46878914391</v>
      </c>
      <c r="I245" s="32">
        <f t="shared" si="66"/>
        <v>182924.64208543731</v>
      </c>
      <c r="J245" s="32">
        <f t="shared" si="66"/>
        <v>4440867.4497031104</v>
      </c>
      <c r="K245" s="32">
        <f t="shared" si="66"/>
        <v>1330478.1013595709</v>
      </c>
      <c r="L245" s="32">
        <f t="shared" si="66"/>
        <v>75420.298945112852</v>
      </c>
      <c r="M245" s="32">
        <f t="shared" si="66"/>
        <v>137329.58390649199</v>
      </c>
      <c r="N245" s="32">
        <f t="shared" si="66"/>
        <v>463740.98416485341</v>
      </c>
      <c r="Q245" s="32">
        <f t="shared" si="67"/>
        <v>1011.7948688796889</v>
      </c>
      <c r="R245" s="32">
        <f t="shared" si="67"/>
        <v>3112.3953231636779</v>
      </c>
      <c r="S245" s="32">
        <f t="shared" si="67"/>
        <v>74857.674993691195</v>
      </c>
      <c r="T245" s="32">
        <f t="shared" si="67"/>
        <v>68033.803201772709</v>
      </c>
      <c r="U245" s="32">
        <f t="shared" si="67"/>
        <v>179798.54607980227</v>
      </c>
      <c r="V245" s="32">
        <f t="shared" si="67"/>
        <v>3280550.4605091289</v>
      </c>
      <c r="W245" s="32">
        <f t="shared" si="67"/>
        <v>1203449.4201643376</v>
      </c>
      <c r="X245" s="32">
        <f t="shared" si="67"/>
        <v>70209.568316975987</v>
      </c>
      <c r="Y245" s="32">
        <f t="shared" si="67"/>
        <v>128339.09793755846</v>
      </c>
      <c r="Z245" s="32">
        <f t="shared" si="67"/>
        <v>315408.86107688426</v>
      </c>
      <c r="AC245" s="32">
        <f t="shared" si="68"/>
        <v>2618.2083498690099</v>
      </c>
      <c r="AD245" s="32">
        <f t="shared" si="68"/>
        <v>129235.37362574133</v>
      </c>
      <c r="AE245" s="32">
        <f t="shared" si="68"/>
        <v>107482.86144664366</v>
      </c>
      <c r="AF245" s="32">
        <f t="shared" si="68"/>
        <v>98939.134376515096</v>
      </c>
      <c r="AG245" s="32">
        <f t="shared" si="68"/>
        <v>198866.89082312179</v>
      </c>
      <c r="AH245" s="32">
        <f t="shared" si="68"/>
        <v>5601184.4388970938</v>
      </c>
      <c r="AI245" s="32">
        <f t="shared" si="68"/>
        <v>1457506.7825548039</v>
      </c>
      <c r="AJ245" s="32">
        <f t="shared" si="68"/>
        <v>80047.115568715439</v>
      </c>
      <c r="AK245" s="32">
        <f t="shared" si="68"/>
        <v>149071.27362910478</v>
      </c>
      <c r="AL245" s="32">
        <f t="shared" si="68"/>
        <v>615192.18533406523</v>
      </c>
    </row>
    <row r="246" spans="4:38">
      <c r="D246" s="32">
        <f t="shared" si="62"/>
        <v>8</v>
      </c>
      <c r="E246" s="32">
        <f t="shared" si="66"/>
        <v>1557.36333021462</v>
      </c>
      <c r="F246" s="32">
        <f t="shared" si="66"/>
        <v>66572.303544462542</v>
      </c>
      <c r="G246" s="32">
        <f t="shared" si="66"/>
        <v>93223.948082922798</v>
      </c>
      <c r="H246" s="32">
        <f t="shared" si="66"/>
        <v>86143.175999437342</v>
      </c>
      <c r="I246" s="32">
        <f t="shared" si="66"/>
        <v>183505.13053179067</v>
      </c>
      <c r="J246" s="32">
        <f t="shared" si="66"/>
        <v>4503865.3864549045</v>
      </c>
      <c r="K246" s="32">
        <f t="shared" si="66"/>
        <v>1365299.733623541</v>
      </c>
      <c r="L246" s="32">
        <f t="shared" si="66"/>
        <v>76582.862558065215</v>
      </c>
      <c r="M246" s="32">
        <f t="shared" si="66"/>
        <v>139770.17724037109</v>
      </c>
      <c r="N246" s="32">
        <f t="shared" si="66"/>
        <v>468934.15508326411</v>
      </c>
      <c r="Q246" s="32">
        <f t="shared" si="67"/>
        <v>753.88496489158547</v>
      </c>
      <c r="R246" s="32">
        <f t="shared" si="67"/>
        <v>1749.5115253718386</v>
      </c>
      <c r="S246" s="32">
        <f t="shared" si="67"/>
        <v>76863.325618813018</v>
      </c>
      <c r="T246" s="32">
        <f t="shared" si="67"/>
        <v>69919.417584732204</v>
      </c>
      <c r="U246" s="32">
        <f t="shared" si="67"/>
        <v>179269.33774194217</v>
      </c>
      <c r="V246" s="32">
        <f t="shared" si="67"/>
        <v>3311970.960736719</v>
      </c>
      <c r="W246" s="32">
        <f t="shared" si="67"/>
        <v>1233946.775379444</v>
      </c>
      <c r="X246" s="32">
        <f t="shared" si="67"/>
        <v>71977.67360557073</v>
      </c>
      <c r="Y246" s="32">
        <f t="shared" si="67"/>
        <v>131304.69775396911</v>
      </c>
      <c r="Z246" s="32">
        <f t="shared" si="67"/>
        <v>319340.59781131073</v>
      </c>
      <c r="AC246" s="32">
        <f t="shared" si="68"/>
        <v>2360.8416955376479</v>
      </c>
      <c r="AD246" s="32">
        <f t="shared" si="68"/>
        <v>131395.09556355333</v>
      </c>
      <c r="AE246" s="32">
        <f t="shared" si="68"/>
        <v>107908.64255845794</v>
      </c>
      <c r="AF246" s="32">
        <f t="shared" si="68"/>
        <v>102366.93441414181</v>
      </c>
      <c r="AG246" s="32">
        <f t="shared" si="68"/>
        <v>201075.18044128211</v>
      </c>
      <c r="AH246" s="32">
        <f t="shared" si="68"/>
        <v>5695759.8121730909</v>
      </c>
      <c r="AI246" s="32">
        <f t="shared" si="68"/>
        <v>1496652.6918676307</v>
      </c>
      <c r="AJ246" s="32">
        <f t="shared" si="68"/>
        <v>80580.532262389126</v>
      </c>
      <c r="AK246" s="32">
        <f t="shared" si="68"/>
        <v>151098.0803422757</v>
      </c>
      <c r="AL246" s="32">
        <f t="shared" si="68"/>
        <v>621575.16251691768</v>
      </c>
    </row>
    <row r="247" spans="4:38">
      <c r="D247" s="32">
        <f t="shared" si="62"/>
        <v>8.25</v>
      </c>
      <c r="E247" s="32">
        <f t="shared" si="66"/>
        <v>1321.1024856405838</v>
      </c>
      <c r="F247" s="32">
        <f t="shared" si="66"/>
        <v>67023.124797048542</v>
      </c>
      <c r="G247" s="32">
        <f t="shared" si="66"/>
        <v>94493.492379304153</v>
      </c>
      <c r="H247" s="32">
        <f t="shared" si="66"/>
        <v>88870.112810311664</v>
      </c>
      <c r="I247" s="32">
        <f t="shared" si="66"/>
        <v>184269.14682221881</v>
      </c>
      <c r="J247" s="32">
        <f t="shared" si="66"/>
        <v>4557540.4946481204</v>
      </c>
      <c r="K247" s="32">
        <f t="shared" si="66"/>
        <v>1399868.59778365</v>
      </c>
      <c r="L247" s="32">
        <f t="shared" si="66"/>
        <v>77752.548567660298</v>
      </c>
      <c r="M247" s="32">
        <f t="shared" si="66"/>
        <v>142199.0548839031</v>
      </c>
      <c r="N247" s="32">
        <f t="shared" si="66"/>
        <v>473940.16776422225</v>
      </c>
      <c r="Q247" s="32">
        <f t="shared" si="67"/>
        <v>516.37756159243531</v>
      </c>
      <c r="R247" s="32">
        <f t="shared" si="67"/>
        <v>491.67342740163883</v>
      </c>
      <c r="S247" s="32">
        <f t="shared" si="67"/>
        <v>78863.233607640199</v>
      </c>
      <c r="T247" s="32">
        <f t="shared" si="67"/>
        <v>71811.274135940039</v>
      </c>
      <c r="U247" s="32">
        <f t="shared" si="67"/>
        <v>178600.94931213881</v>
      </c>
      <c r="V247" s="32">
        <f t="shared" si="67"/>
        <v>3334060.9100675005</v>
      </c>
      <c r="W247" s="32">
        <f t="shared" si="67"/>
        <v>1264033.0396735647</v>
      </c>
      <c r="X247" s="32">
        <f t="shared" si="67"/>
        <v>73719.766338478832</v>
      </c>
      <c r="Y247" s="32">
        <f t="shared" si="67"/>
        <v>134209.11200031286</v>
      </c>
      <c r="Z247" s="32">
        <f t="shared" si="67"/>
        <v>322503.82488945732</v>
      </c>
      <c r="AC247" s="32">
        <f t="shared" si="68"/>
        <v>2125.8274096887312</v>
      </c>
      <c r="AD247" s="32">
        <f t="shared" si="68"/>
        <v>133554.57616669551</v>
      </c>
      <c r="AE247" s="32">
        <f t="shared" si="68"/>
        <v>108435.97242970495</v>
      </c>
      <c r="AF247" s="32">
        <f t="shared" si="68"/>
        <v>105928.95148468328</v>
      </c>
      <c r="AG247" s="32">
        <f t="shared" si="68"/>
        <v>203365.88994034246</v>
      </c>
      <c r="AH247" s="32">
        <f t="shared" si="68"/>
        <v>5781020.0792287458</v>
      </c>
      <c r="AI247" s="32">
        <f t="shared" si="68"/>
        <v>1535704.1558937354</v>
      </c>
      <c r="AJ247" s="32">
        <f t="shared" si="68"/>
        <v>81173.515690936605</v>
      </c>
      <c r="AK247" s="32">
        <f t="shared" si="68"/>
        <v>153071.662000335</v>
      </c>
      <c r="AL247" s="32">
        <f t="shared" si="68"/>
        <v>628246.39223612659</v>
      </c>
    </row>
    <row r="248" spans="4:38">
      <c r="D248" s="32">
        <f t="shared" si="62"/>
        <v>8.5</v>
      </c>
      <c r="E248" s="32">
        <f t="shared" si="66"/>
        <v>1109.112361338528</v>
      </c>
      <c r="F248" s="32">
        <f t="shared" si="66"/>
        <v>67538.261131311869</v>
      </c>
      <c r="G248" s="32">
        <f t="shared" si="66"/>
        <v>95794.226693831137</v>
      </c>
      <c r="H248" s="32">
        <f t="shared" si="66"/>
        <v>91672.557246102646</v>
      </c>
      <c r="I248" s="32">
        <f t="shared" si="66"/>
        <v>185254.59941794618</v>
      </c>
      <c r="J248" s="32">
        <f t="shared" si="66"/>
        <v>4601973.3052438516</v>
      </c>
      <c r="K248" s="32">
        <f t="shared" si="66"/>
        <v>1434213.1817195818</v>
      </c>
      <c r="L248" s="32">
        <f t="shared" si="66"/>
        <v>78936.163946620174</v>
      </c>
      <c r="M248" s="32">
        <f t="shared" si="66"/>
        <v>144625.47480607897</v>
      </c>
      <c r="N248" s="32">
        <f t="shared" si="66"/>
        <v>478794.72281702008</v>
      </c>
      <c r="Q248" s="32">
        <f t="shared" si="67"/>
        <v>301.9777293301579</v>
      </c>
      <c r="R248" s="32">
        <f t="shared" si="67"/>
        <v>-647.35523513140708</v>
      </c>
      <c r="S248" s="32">
        <f t="shared" si="67"/>
        <v>80859.345566655727</v>
      </c>
      <c r="T248" s="32">
        <f t="shared" si="67"/>
        <v>73711.606697510768</v>
      </c>
      <c r="U248" s="32">
        <f t="shared" si="67"/>
        <v>177814.65499940937</v>
      </c>
      <c r="V248" s="32">
        <f t="shared" si="67"/>
        <v>3346864.7634139471</v>
      </c>
      <c r="W248" s="32">
        <f t="shared" si="67"/>
        <v>1293726.5835724878</v>
      </c>
      <c r="X248" s="32">
        <f t="shared" si="67"/>
        <v>75436.835977849187</v>
      </c>
      <c r="Y248" s="32">
        <f t="shared" si="67"/>
        <v>137054.48847556362</v>
      </c>
      <c r="Z248" s="32">
        <f t="shared" si="67"/>
        <v>324898.00010232365</v>
      </c>
      <c r="AC248" s="32">
        <f t="shared" si="68"/>
        <v>1916.2469933468931</v>
      </c>
      <c r="AD248" s="32">
        <f t="shared" si="68"/>
        <v>135723.87749775482</v>
      </c>
      <c r="AE248" s="32">
        <f t="shared" si="68"/>
        <v>109086.31590347245</v>
      </c>
      <c r="AF248" s="32">
        <f t="shared" si="68"/>
        <v>109633.50779469449</v>
      </c>
      <c r="AG248" s="32">
        <f t="shared" si="68"/>
        <v>205765.15902508583</v>
      </c>
      <c r="AH248" s="32">
        <f t="shared" si="68"/>
        <v>5857081.8470737627</v>
      </c>
      <c r="AI248" s="32">
        <f t="shared" si="68"/>
        <v>1574699.7798666826</v>
      </c>
      <c r="AJ248" s="32">
        <f t="shared" si="68"/>
        <v>81839.984401078866</v>
      </c>
      <c r="AK248" s="32">
        <f t="shared" si="68"/>
        <v>155002.28955652763</v>
      </c>
      <c r="AL248" s="32">
        <f t="shared" si="68"/>
        <v>635291.02186538093</v>
      </c>
    </row>
    <row r="249" spans="4:38">
      <c r="D249" s="32">
        <f t="shared" si="62"/>
        <v>8.75</v>
      </c>
      <c r="E249" s="32">
        <f t="shared" si="66"/>
        <v>924.16645667333819</v>
      </c>
      <c r="F249" s="32">
        <f t="shared" si="66"/>
        <v>68129.196156699967</v>
      </c>
      <c r="G249" s="32">
        <f t="shared" si="66"/>
        <v>97135.754466566155</v>
      </c>
      <c r="H249" s="32">
        <f t="shared" si="66"/>
        <v>94555.603274937472</v>
      </c>
      <c r="I249" s="32">
        <f t="shared" si="66"/>
        <v>186498.00061325921</v>
      </c>
      <c r="J249" s="32">
        <f t="shared" si="66"/>
        <v>4637286.6392355459</v>
      </c>
      <c r="K249" s="32">
        <f t="shared" si="66"/>
        <v>1468362.0028038379</v>
      </c>
      <c r="L249" s="32">
        <f t="shared" si="66"/>
        <v>80140.311327730669</v>
      </c>
      <c r="M249" s="32">
        <f t="shared" si="66"/>
        <v>147058.45511166911</v>
      </c>
      <c r="N249" s="32">
        <f t="shared" si="66"/>
        <v>483532.64455280063</v>
      </c>
      <c r="Q249" s="32">
        <f t="shared" si="67"/>
        <v>113.2777984477887</v>
      </c>
      <c r="R249" s="32">
        <f t="shared" si="67"/>
        <v>-1654.3865786488004</v>
      </c>
      <c r="S249" s="32">
        <f t="shared" si="67"/>
        <v>82853.591451797489</v>
      </c>
      <c r="T249" s="32">
        <f t="shared" si="67"/>
        <v>75622.609228898233</v>
      </c>
      <c r="U249" s="32">
        <f t="shared" si="67"/>
        <v>176931.1587342842</v>
      </c>
      <c r="V249" s="32">
        <f t="shared" si="67"/>
        <v>3350469.5889972565</v>
      </c>
      <c r="W249" s="32">
        <f t="shared" si="67"/>
        <v>1323046.1982806285</v>
      </c>
      <c r="X249" s="32">
        <f t="shared" si="67"/>
        <v>77129.900910687007</v>
      </c>
      <c r="Y249" s="32">
        <f t="shared" si="67"/>
        <v>139843.02434402306</v>
      </c>
      <c r="Z249" s="32">
        <f t="shared" si="67"/>
        <v>326525.67312568444</v>
      </c>
      <c r="AC249" s="32">
        <f t="shared" si="68"/>
        <v>1735.0551148988811</v>
      </c>
      <c r="AD249" s="32">
        <f t="shared" si="68"/>
        <v>137912.77889204907</v>
      </c>
      <c r="AE249" s="32">
        <f t="shared" si="68"/>
        <v>109880.35152679712</v>
      </c>
      <c r="AF249" s="32">
        <f t="shared" si="68"/>
        <v>113488.59732097744</v>
      </c>
      <c r="AG249" s="32">
        <f t="shared" si="68"/>
        <v>208298.24387701578</v>
      </c>
      <c r="AH249" s="32">
        <f t="shared" si="68"/>
        <v>5924103.6894738255</v>
      </c>
      <c r="AI249" s="32">
        <f t="shared" si="68"/>
        <v>1613677.8073270544</v>
      </c>
      <c r="AJ249" s="32">
        <f t="shared" si="68"/>
        <v>82593.358350235634</v>
      </c>
      <c r="AK249" s="32">
        <f t="shared" si="68"/>
        <v>156899.99220886282</v>
      </c>
      <c r="AL249" s="32">
        <f t="shared" si="68"/>
        <v>642791.28529763536</v>
      </c>
    </row>
    <row r="250" spans="4:38">
      <c r="D250" s="32">
        <f t="shared" si="62"/>
        <v>9</v>
      </c>
      <c r="E250" s="32">
        <f t="shared" si="66"/>
        <v>768.92005173022949</v>
      </c>
      <c r="F250" s="32">
        <f t="shared" si="66"/>
        <v>68806.983373519324</v>
      </c>
      <c r="G250" s="32">
        <f t="shared" si="66"/>
        <v>98527.356532086051</v>
      </c>
      <c r="H250" s="32">
        <f t="shared" si="66"/>
        <v>97524.159696587914</v>
      </c>
      <c r="I250" s="32">
        <f t="shared" si="66"/>
        <v>188034.46735294472</v>
      </c>
      <c r="J250" s="32">
        <f t="shared" si="66"/>
        <v>4663643.0711729499</v>
      </c>
      <c r="K250" s="32">
        <f t="shared" si="66"/>
        <v>1502343.4855943157</v>
      </c>
      <c r="L250" s="32">
        <f t="shared" si="66"/>
        <v>81371.383876722437</v>
      </c>
      <c r="M250" s="32">
        <f t="shared" si="66"/>
        <v>149506.76273935594</v>
      </c>
      <c r="N250" s="32">
        <f t="shared" si="66"/>
        <v>488187.83198093192</v>
      </c>
      <c r="Q250" s="32">
        <f>Q146*$AP146*2220</f>
        <v>-47.241090742107566</v>
      </c>
      <c r="R250" s="32">
        <f t="shared" si="67"/>
        <v>-2516.8004329638852</v>
      </c>
      <c r="S250" s="32">
        <f t="shared" si="67"/>
        <v>84847.878333328234</v>
      </c>
      <c r="T250" s="32">
        <f t="shared" si="67"/>
        <v>77546.431013827227</v>
      </c>
      <c r="U250" s="32">
        <f t="shared" si="67"/>
        <v>175970.57049205821</v>
      </c>
      <c r="V250" s="32">
        <f t="shared" si="67"/>
        <v>3345002.6300609461</v>
      </c>
      <c r="W250" s="32">
        <f t="shared" si="67"/>
        <v>1352010.9711426802</v>
      </c>
      <c r="X250" s="32">
        <f t="shared" si="67"/>
        <v>78800.001028553204</v>
      </c>
      <c r="Y250" s="32">
        <f t="shared" si="67"/>
        <v>142576.95156724675</v>
      </c>
      <c r="Z250" s="32">
        <f t="shared" si="67"/>
        <v>327392.30603609461</v>
      </c>
      <c r="AC250" s="32">
        <f t="shared" si="68"/>
        <v>1585.0811942025728</v>
      </c>
      <c r="AD250" s="32">
        <f t="shared" si="68"/>
        <v>140130.76718000224</v>
      </c>
      <c r="AE250" s="32">
        <f t="shared" si="68"/>
        <v>110837.97152968985</v>
      </c>
      <c r="AF250" s="32">
        <f t="shared" si="68"/>
        <v>117501.88837934859</v>
      </c>
      <c r="AG250" s="32">
        <f t="shared" si="68"/>
        <v>210989.50870824946</v>
      </c>
      <c r="AH250" s="32">
        <f t="shared" si="68"/>
        <v>5982283.5122849476</v>
      </c>
      <c r="AI250" s="32">
        <f t="shared" si="68"/>
        <v>1652676.0000459508</v>
      </c>
      <c r="AJ250" s="32">
        <f t="shared" si="68"/>
        <v>83446.557610608041</v>
      </c>
      <c r="AK250" s="32">
        <f t="shared" si="68"/>
        <v>158774.54211778764</v>
      </c>
      <c r="AL250" s="32">
        <f t="shared" si="68"/>
        <v>650826.47947069479</v>
      </c>
    </row>
    <row r="251" spans="4:38">
      <c r="D251" s="32">
        <f t="shared" si="62"/>
        <v>9.25</v>
      </c>
      <c r="E251" s="32">
        <f t="shared" si="66"/>
        <v>645.43012306562923</v>
      </c>
      <c r="F251" s="32">
        <f t="shared" si="66"/>
        <v>69530.305680220161</v>
      </c>
      <c r="G251" s="32">
        <f t="shared" si="66"/>
        <v>99903.356027423142</v>
      </c>
      <c r="H251" s="32">
        <f t="shared" si="66"/>
        <v>100507.86621688967</v>
      </c>
      <c r="I251" s="32">
        <f t="shared" si="66"/>
        <v>189755.97382778383</v>
      </c>
      <c r="J251" s="32">
        <f t="shared" si="66"/>
        <v>4677747.9825057201</v>
      </c>
      <c r="K251" s="32">
        <f t="shared" si="66"/>
        <v>1535039.1098678876</v>
      </c>
      <c r="L251" s="32">
        <f t="shared" si="66"/>
        <v>82573.875552330108</v>
      </c>
      <c r="M251" s="32">
        <f t="shared" si="66"/>
        <v>151865.45454786968</v>
      </c>
      <c r="N251" s="32">
        <f t="shared" si="66"/>
        <v>492425.35699308664</v>
      </c>
      <c r="Q251" s="32">
        <f t="shared" si="67"/>
        <v>-177.07468018562551</v>
      </c>
      <c r="R251" s="32">
        <f t="shared" si="67"/>
        <v>-3220.1282214279559</v>
      </c>
      <c r="S251" s="32">
        <f t="shared" si="67"/>
        <v>86779.25694039739</v>
      </c>
      <c r="T251" s="32">
        <f t="shared" si="67"/>
        <v>79425.837940449725</v>
      </c>
      <c r="U251" s="32">
        <f t="shared" si="67"/>
        <v>174821.78923943389</v>
      </c>
      <c r="V251" s="32">
        <f t="shared" si="67"/>
        <v>3328142.6594813927</v>
      </c>
      <c r="W251" s="32">
        <f t="shared" si="67"/>
        <v>1379609.5425382683</v>
      </c>
      <c r="X251" s="32">
        <f t="shared" si="67"/>
        <v>80388.137436681063</v>
      </c>
      <c r="Y251" s="32">
        <f t="shared" si="67"/>
        <v>145150.09010128863</v>
      </c>
      <c r="Z251" s="32">
        <f t="shared" si="67"/>
        <v>327261.61960335163</v>
      </c>
      <c r="AC251" s="32">
        <f t="shared" si="68"/>
        <v>1467.9349263168799</v>
      </c>
      <c r="AD251" s="32">
        <f t="shared" si="68"/>
        <v>142280.7395818684</v>
      </c>
      <c r="AE251" s="32">
        <f t="shared" si="68"/>
        <v>111894.69600928191</v>
      </c>
      <c r="AF251" s="32">
        <f t="shared" si="68"/>
        <v>121589.89449332962</v>
      </c>
      <c r="AG251" s="32">
        <f t="shared" si="68"/>
        <v>213702.7778519789</v>
      </c>
      <c r="AH251" s="32">
        <f t="shared" si="68"/>
        <v>6027353.3055300545</v>
      </c>
      <c r="AI251" s="32">
        <f t="shared" si="68"/>
        <v>1690468.6771974992</v>
      </c>
      <c r="AJ251" s="32">
        <f t="shared" si="68"/>
        <v>84348.991633726269</v>
      </c>
      <c r="AK251" s="32">
        <f t="shared" si="68"/>
        <v>160515.53005328384</v>
      </c>
      <c r="AL251" s="32">
        <f t="shared" si="68"/>
        <v>658980.67237343779</v>
      </c>
    </row>
    <row r="252" spans="4:38">
      <c r="D252" s="32">
        <f t="shared" si="62"/>
        <v>9.5</v>
      </c>
      <c r="E252" s="32">
        <f t="shared" si="66"/>
        <v>557.56868009934294</v>
      </c>
      <c r="F252" s="32">
        <f t="shared" si="66"/>
        <v>70465.191625517342</v>
      </c>
      <c r="G252" s="32">
        <f t="shared" si="66"/>
        <v>101496.28059672895</v>
      </c>
      <c r="H252" s="32">
        <f t="shared" si="66"/>
        <v>103736.51521482227</v>
      </c>
      <c r="I252" s="32">
        <f t="shared" si="66"/>
        <v>192120.15092722265</v>
      </c>
      <c r="J252" s="32">
        <f t="shared" si="66"/>
        <v>4690319.6951046903</v>
      </c>
      <c r="K252" s="32">
        <f t="shared" si="66"/>
        <v>1569917.051900239</v>
      </c>
      <c r="L252" s="32">
        <f t="shared" si="66"/>
        <v>83938.812448852288</v>
      </c>
      <c r="M252" s="32">
        <f t="shared" si="66"/>
        <v>154483.12483110803</v>
      </c>
      <c r="N252" s="32">
        <f t="shared" si="66"/>
        <v>497380.76242670306</v>
      </c>
      <c r="Q252" s="32">
        <f t="shared" si="67"/>
        <v>-274.3545982300509</v>
      </c>
      <c r="R252" s="32">
        <f t="shared" si="67"/>
        <v>-3760.0684159981865</v>
      </c>
      <c r="S252" s="32">
        <f t="shared" si="67"/>
        <v>88844.058169611249</v>
      </c>
      <c r="T252" s="32">
        <f t="shared" si="67"/>
        <v>81440.883588834709</v>
      </c>
      <c r="U252" s="32">
        <f t="shared" si="67"/>
        <v>173895.49228717195</v>
      </c>
      <c r="V252" s="32">
        <f t="shared" si="67"/>
        <v>3307549.0890192389</v>
      </c>
      <c r="W252" s="32">
        <f t="shared" si="67"/>
        <v>1408953.1751198762</v>
      </c>
      <c r="X252" s="32">
        <f t="shared" si="67"/>
        <v>82075.535238369106</v>
      </c>
      <c r="Y252" s="32">
        <f t="shared" si="67"/>
        <v>147890.00628543741</v>
      </c>
      <c r="Z252" s="32">
        <f t="shared" si="67"/>
        <v>326877.82463856769</v>
      </c>
      <c r="AC252" s="32">
        <f t="shared" si="68"/>
        <v>1389.4919584287338</v>
      </c>
      <c r="AD252" s="32">
        <f t="shared" si="68"/>
        <v>144690.45166703305</v>
      </c>
      <c r="AE252" s="32">
        <f t="shared" si="68"/>
        <v>113319.63473799361</v>
      </c>
      <c r="AF252" s="32">
        <f t="shared" si="68"/>
        <v>126032.14684080982</v>
      </c>
      <c r="AG252" s="32">
        <f t="shared" si="68"/>
        <v>216939.56955530887</v>
      </c>
      <c r="AH252" s="32">
        <f t="shared" si="68"/>
        <v>6073090.3011901416</v>
      </c>
      <c r="AI252" s="32">
        <f t="shared" si="68"/>
        <v>1730880.9286806094</v>
      </c>
      <c r="AJ252" s="32">
        <f t="shared" si="68"/>
        <v>85501.62720433205</v>
      </c>
      <c r="AK252" s="32">
        <f t="shared" si="68"/>
        <v>162491.92004769848</v>
      </c>
      <c r="AL252" s="32">
        <f t="shared" si="68"/>
        <v>668804.16614103422</v>
      </c>
    </row>
    <row r="253" spans="4:38">
      <c r="D253" s="32">
        <f t="shared" si="62"/>
        <v>9.75</v>
      </c>
      <c r="E253" s="32">
        <f t="shared" si="66"/>
        <v>506.20393903596386</v>
      </c>
      <c r="F253" s="32">
        <f t="shared" si="66"/>
        <v>71465.597388794442</v>
      </c>
      <c r="G253" s="32">
        <f t="shared" si="66"/>
        <v>103090.53885015911</v>
      </c>
      <c r="H253" s="32">
        <f t="shared" si="66"/>
        <v>106989.2127716735</v>
      </c>
      <c r="I253" s="32">
        <f t="shared" si="66"/>
        <v>194732.74182153755</v>
      </c>
      <c r="J253" s="32">
        <f t="shared" si="66"/>
        <v>4691142.2333575888</v>
      </c>
      <c r="K253" s="32">
        <f t="shared" si="66"/>
        <v>1603564.6414839865</v>
      </c>
      <c r="L253" s="32">
        <f t="shared" si="66"/>
        <v>85286.886968112667</v>
      </c>
      <c r="M253" s="32">
        <f t="shared" si="66"/>
        <v>157027.39540350263</v>
      </c>
      <c r="N253" s="32">
        <f t="shared" si="66"/>
        <v>501981.39529370517</v>
      </c>
      <c r="Q253" s="32">
        <f t="shared" si="67"/>
        <v>-336.52280704899522</v>
      </c>
      <c r="R253" s="32">
        <f t="shared" si="67"/>
        <v>-4118.4166226900825</v>
      </c>
      <c r="S253" s="32">
        <f t="shared" si="67"/>
        <v>90849.607474449847</v>
      </c>
      <c r="T253" s="32">
        <f t="shared" si="67"/>
        <v>83415.55839358551</v>
      </c>
      <c r="U253" s="32">
        <f t="shared" si="67"/>
        <v>172818.12804874656</v>
      </c>
      <c r="V253" s="32">
        <f t="shared" si="67"/>
        <v>3275996.9759944822</v>
      </c>
      <c r="W253" s="32">
        <f t="shared" si="67"/>
        <v>1436969.3354746434</v>
      </c>
      <c r="X253" s="32">
        <f t="shared" si="67"/>
        <v>83683.101146162007</v>
      </c>
      <c r="Y253" s="32">
        <f t="shared" si="67"/>
        <v>150473.66333049405</v>
      </c>
      <c r="Z253" s="32">
        <f t="shared" si="67"/>
        <v>325520.66231005365</v>
      </c>
      <c r="AC253" s="32">
        <f t="shared" si="68"/>
        <v>1348.9306851209192</v>
      </c>
      <c r="AD253" s="32">
        <f t="shared" si="68"/>
        <v>147049.61140027863</v>
      </c>
      <c r="AE253" s="32">
        <f t="shared" si="68"/>
        <v>114879.59321364737</v>
      </c>
      <c r="AF253" s="32">
        <f t="shared" si="68"/>
        <v>130562.86714976073</v>
      </c>
      <c r="AG253" s="32">
        <f t="shared" si="68"/>
        <v>220242.64388147011</v>
      </c>
      <c r="AH253" s="32">
        <f t="shared" si="68"/>
        <v>6106287.4907206949</v>
      </c>
      <c r="AI253" s="32">
        <f t="shared" si="68"/>
        <v>1770159.9474933373</v>
      </c>
      <c r="AJ253" s="32">
        <f t="shared" si="68"/>
        <v>86726.868626280659</v>
      </c>
      <c r="AK253" s="32">
        <f t="shared" si="68"/>
        <v>164352.91686119945</v>
      </c>
      <c r="AL253" s="32">
        <f t="shared" si="68"/>
        <v>678890.63121202926</v>
      </c>
    </row>
    <row r="254" spans="4:38">
      <c r="D254" s="32">
        <f t="shared" si="62"/>
        <v>10</v>
      </c>
      <c r="E254" s="32">
        <f t="shared" si="66"/>
        <v>494.02509630651269</v>
      </c>
      <c r="F254" s="32">
        <f t="shared" si="66"/>
        <v>72592.838660601235</v>
      </c>
      <c r="G254" s="32">
        <f t="shared" si="66"/>
        <v>104768.74877368656</v>
      </c>
      <c r="H254" s="32">
        <f t="shared" si="66"/>
        <v>110345.22272626689</v>
      </c>
      <c r="I254" s="32">
        <f t="shared" si="66"/>
        <v>197765.19549251776</v>
      </c>
      <c r="J254" s="32">
        <f t="shared" si="66"/>
        <v>4684008.153141222</v>
      </c>
      <c r="K254" s="32">
        <f t="shared" si="66"/>
        <v>1637155.7623370222</v>
      </c>
      <c r="L254" s="32">
        <f t="shared" si="66"/>
        <v>86685.324758998555</v>
      </c>
      <c r="M254" s="32">
        <f t="shared" si="66"/>
        <v>159619.42070030441</v>
      </c>
      <c r="N254" s="32">
        <f t="shared" si="66"/>
        <v>506625.04697728244</v>
      </c>
      <c r="Q254" s="32">
        <f t="shared" si="67"/>
        <v>-361.65147071047517</v>
      </c>
      <c r="R254" s="32">
        <f t="shared" si="67"/>
        <v>-4287.106204102196</v>
      </c>
      <c r="S254" s="32">
        <f t="shared" si="67"/>
        <v>92862.503836019707</v>
      </c>
      <c r="T254" s="32">
        <f t="shared" si="67"/>
        <v>85411.136314595962</v>
      </c>
      <c r="U254" s="32">
        <f t="shared" si="67"/>
        <v>171737.91547878736</v>
      </c>
      <c r="V254" s="32">
        <f t="shared" si="67"/>
        <v>3236237.7101844903</v>
      </c>
      <c r="W254" s="32">
        <f t="shared" si="67"/>
        <v>1464707.9537652577</v>
      </c>
      <c r="X254" s="32">
        <f t="shared" si="67"/>
        <v>85271.956281481427</v>
      </c>
      <c r="Y254" s="32">
        <f t="shared" si="67"/>
        <v>153011.75225538443</v>
      </c>
      <c r="Z254" s="32">
        <f t="shared" si="67"/>
        <v>323450.04845857853</v>
      </c>
      <c r="AC254" s="32">
        <f t="shared" si="68"/>
        <v>1349.7016633235044</v>
      </c>
      <c r="AD254" s="32">
        <f t="shared" si="68"/>
        <v>149472.78352530493</v>
      </c>
      <c r="AE254" s="32">
        <f t="shared" si="68"/>
        <v>116674.9937113542</v>
      </c>
      <c r="AF254" s="32">
        <f t="shared" si="68"/>
        <v>135279.30913793779</v>
      </c>
      <c r="AG254" s="32">
        <f t="shared" si="68"/>
        <v>223792.4755062481</v>
      </c>
      <c r="AH254" s="32">
        <f t="shared" si="68"/>
        <v>6131778.5960979555</v>
      </c>
      <c r="AI254" s="32">
        <f t="shared" si="68"/>
        <v>1809603.5709087867</v>
      </c>
      <c r="AJ254" s="32">
        <f t="shared" si="68"/>
        <v>88098.693236516468</v>
      </c>
      <c r="AK254" s="32">
        <f t="shared" si="68"/>
        <v>166227.08914522518</v>
      </c>
      <c r="AL254" s="32">
        <f t="shared" si="68"/>
        <v>689800.04549598659</v>
      </c>
    </row>
    <row r="255" spans="4:38">
      <c r="D255" s="32">
        <f t="shared" si="62"/>
        <v>10.25</v>
      </c>
      <c r="E255" s="32">
        <f t="shared" si="66"/>
        <v>509.5822693387496</v>
      </c>
      <c r="F255" s="32">
        <f t="shared" si="66"/>
        <v>74878.834575358458</v>
      </c>
      <c r="G255" s="32">
        <f t="shared" si="66"/>
        <v>108067.98511861904</v>
      </c>
      <c r="H255" s="32">
        <f t="shared" si="66"/>
        <v>113820.06587910982</v>
      </c>
      <c r="I255" s="32">
        <f t="shared" si="66"/>
        <v>203992.95069976008</v>
      </c>
      <c r="J255" s="32">
        <f t="shared" si="66"/>
        <v>4831510.6299741305</v>
      </c>
      <c r="K255" s="32">
        <f t="shared" si="66"/>
        <v>1688710.8668566488</v>
      </c>
      <c r="L255" s="32">
        <f t="shared" si="66"/>
        <v>89415.102267699622</v>
      </c>
      <c r="M255" s="32">
        <f t="shared" si="66"/>
        <v>164645.9405384775</v>
      </c>
      <c r="N255" s="32">
        <f t="shared" si="66"/>
        <v>522579.00068776502</v>
      </c>
      <c r="Q255" s="32">
        <f t="shared" si="67"/>
        <v>-373.04011179221311</v>
      </c>
      <c r="R255" s="32">
        <f t="shared" si="67"/>
        <v>-4422.1099792614532</v>
      </c>
      <c r="S255" s="32">
        <f t="shared" si="67"/>
        <v>95786.804749444156</v>
      </c>
      <c r="T255" s="32">
        <f t="shared" si="67"/>
        <v>88100.788796747875</v>
      </c>
      <c r="U255" s="32">
        <f t="shared" si="67"/>
        <v>177146.05463461988</v>
      </c>
      <c r="V255" s="32">
        <f t="shared" si="67"/>
        <v>3338148.9499316174</v>
      </c>
      <c r="W255" s="32">
        <f t="shared" si="67"/>
        <v>1510832.5641317766</v>
      </c>
      <c r="X255" s="32">
        <f t="shared" si="67"/>
        <v>87957.225893463416</v>
      </c>
      <c r="Y255" s="32">
        <f t="shared" si="67"/>
        <v>157830.19229739776</v>
      </c>
      <c r="Z255" s="32">
        <f t="shared" si="67"/>
        <v>333635.70179638697</v>
      </c>
      <c r="AC255" s="32">
        <f t="shared" si="68"/>
        <v>1392.2046504697164</v>
      </c>
      <c r="AD255" s="32">
        <f t="shared" si="68"/>
        <v>154179.77912997868</v>
      </c>
      <c r="AE255" s="32">
        <f t="shared" si="68"/>
        <v>120349.16548779471</v>
      </c>
      <c r="AF255" s="32">
        <f t="shared" si="68"/>
        <v>139539.34296147179</v>
      </c>
      <c r="AG255" s="32">
        <f t="shared" si="68"/>
        <v>230839.84676490023</v>
      </c>
      <c r="AH255" s="32">
        <f t="shared" si="68"/>
        <v>6324872.3100166451</v>
      </c>
      <c r="AI255" s="32">
        <f t="shared" si="68"/>
        <v>1866589.1695815213</v>
      </c>
      <c r="AJ255" s="32">
        <f t="shared" si="68"/>
        <v>90872.978641936657</v>
      </c>
      <c r="AK255" s="32">
        <f t="shared" si="68"/>
        <v>171461.68877955808</v>
      </c>
      <c r="AL255" s="32">
        <f t="shared" si="68"/>
        <v>711522.29957914317</v>
      </c>
    </row>
    <row r="256" spans="4:38">
      <c r="D256" s="32">
        <f t="shared" si="62"/>
        <v>10.5</v>
      </c>
      <c r="E256" s="32">
        <f t="shared" ref="E256:N271" si="69">E152*2220*$AP152</f>
        <v>525.22988684832148</v>
      </c>
      <c r="F256" s="32">
        <f t="shared" si="69"/>
        <v>77178.12054643064</v>
      </c>
      <c r="G256" s="32">
        <f t="shared" si="69"/>
        <v>111386.4021788526</v>
      </c>
      <c r="H256" s="32">
        <f t="shared" si="69"/>
        <v>117315.11066962359</v>
      </c>
      <c r="I256" s="32">
        <f t="shared" si="69"/>
        <v>210256.91210356014</v>
      </c>
      <c r="J256" s="32">
        <f t="shared" si="69"/>
        <v>4979870.6394959856</v>
      </c>
      <c r="K256" s="32">
        <f t="shared" si="69"/>
        <v>1740565.6964273858</v>
      </c>
      <c r="L256" s="32">
        <f t="shared" si="69"/>
        <v>92160.749838365256</v>
      </c>
      <c r="M256" s="32">
        <f t="shared" si="69"/>
        <v>169701.68297118208</v>
      </c>
      <c r="N256" s="32">
        <f t="shared" si="69"/>
        <v>538625.70563279244</v>
      </c>
      <c r="Q256" s="32">
        <f t="shared" ref="Q256:Z271" si="70">Q152*$AP152*2220</f>
        <v>-384.49496282662398</v>
      </c>
      <c r="R256" s="32">
        <f t="shared" si="70"/>
        <v>-4557.8986236162382</v>
      </c>
      <c r="S256" s="32">
        <f t="shared" si="70"/>
        <v>98728.10662230615</v>
      </c>
      <c r="T256" s="32">
        <f t="shared" si="70"/>
        <v>90806.078066666843</v>
      </c>
      <c r="U256" s="32">
        <f t="shared" si="70"/>
        <v>182585.63499884479</v>
      </c>
      <c r="V256" s="32">
        <f t="shared" si="70"/>
        <v>3440652.6693531922</v>
      </c>
      <c r="W256" s="32">
        <f t="shared" si="70"/>
        <v>1557225.3283761388</v>
      </c>
      <c r="X256" s="32">
        <f t="shared" si="70"/>
        <v>90658.106812593265</v>
      </c>
      <c r="Y256" s="32">
        <f t="shared" si="70"/>
        <v>162676.64522390277</v>
      </c>
      <c r="Z256" s="32">
        <f t="shared" si="70"/>
        <v>343880.57129708957</v>
      </c>
      <c r="AC256" s="32">
        <f t="shared" ref="AC256:AL271" si="71">AC152*$AP152*2220</f>
        <v>1434.9547365232711</v>
      </c>
      <c r="AD256" s="32">
        <f t="shared" si="71"/>
        <v>158914.13971647777</v>
      </c>
      <c r="AE256" s="32">
        <f t="shared" si="71"/>
        <v>124044.6977353999</v>
      </c>
      <c r="AF256" s="32">
        <f t="shared" si="71"/>
        <v>143824.14327258035</v>
      </c>
      <c r="AG256" s="32">
        <f t="shared" si="71"/>
        <v>237928.18920827543</v>
      </c>
      <c r="AH256" s="32">
        <f t="shared" si="71"/>
        <v>6519088.6096387804</v>
      </c>
      <c r="AI256" s="32">
        <f t="shared" si="71"/>
        <v>1923906.064478633</v>
      </c>
      <c r="AJ256" s="32">
        <f t="shared" si="71"/>
        <v>93663.392864138033</v>
      </c>
      <c r="AK256" s="32">
        <f t="shared" si="71"/>
        <v>176726.72071846225</v>
      </c>
      <c r="AL256" s="32">
        <f t="shared" si="71"/>
        <v>733370.8399684953</v>
      </c>
    </row>
    <row r="257" spans="4:38">
      <c r="D257" s="32">
        <f t="shared" si="62"/>
        <v>10.75</v>
      </c>
      <c r="E257" s="32">
        <f t="shared" si="69"/>
        <v>540.96358802053817</v>
      </c>
      <c r="F257" s="32">
        <f t="shared" si="69"/>
        <v>79490.055788724887</v>
      </c>
      <c r="G257" s="32">
        <f t="shared" si="69"/>
        <v>114723.07514894295</v>
      </c>
      <c r="H257" s="32">
        <f t="shared" si="69"/>
        <v>120829.38306820556</v>
      </c>
      <c r="I257" s="32">
        <f t="shared" si="69"/>
        <v>216555.33400845405</v>
      </c>
      <c r="J257" s="32">
        <f t="shared" si="69"/>
        <v>5129046.8354437845</v>
      </c>
      <c r="K257" s="32">
        <f t="shared" si="69"/>
        <v>1792705.7996925074</v>
      </c>
      <c r="L257" s="32">
        <f t="shared" si="69"/>
        <v>94921.502289954107</v>
      </c>
      <c r="M257" s="32">
        <f t="shared" si="69"/>
        <v>174785.23901996779</v>
      </c>
      <c r="N257" s="32">
        <f t="shared" si="69"/>
        <v>554760.68977650336</v>
      </c>
      <c r="Q257" s="32">
        <f t="shared" si="70"/>
        <v>-396.01283147579255</v>
      </c>
      <c r="R257" s="32">
        <f t="shared" si="70"/>
        <v>-4694.4342944013715</v>
      </c>
      <c r="S257" s="32">
        <f t="shared" si="70"/>
        <v>101685.58974691498</v>
      </c>
      <c r="T257" s="32">
        <f t="shared" si="70"/>
        <v>93526.250190715276</v>
      </c>
      <c r="U257" s="32">
        <f t="shared" si="70"/>
        <v>188055.14062170521</v>
      </c>
      <c r="V257" s="32">
        <f t="shared" si="70"/>
        <v>3543720.3018175759</v>
      </c>
      <c r="W257" s="32">
        <f t="shared" si="70"/>
        <v>1603873.317357681</v>
      </c>
      <c r="X257" s="32">
        <f t="shared" si="70"/>
        <v>93373.84633379108</v>
      </c>
      <c r="Y257" s="32">
        <f t="shared" si="70"/>
        <v>167549.76038307635</v>
      </c>
      <c r="Z257" s="32">
        <f t="shared" si="70"/>
        <v>354181.80183099105</v>
      </c>
      <c r="AC257" s="32">
        <f t="shared" si="71"/>
        <v>1477.9400075168728</v>
      </c>
      <c r="AD257" s="32">
        <f t="shared" si="71"/>
        <v>163674.54587185141</v>
      </c>
      <c r="AE257" s="32">
        <f t="shared" si="71"/>
        <v>127760.56055097179</v>
      </c>
      <c r="AF257" s="32">
        <f t="shared" si="71"/>
        <v>148132.51594569581</v>
      </c>
      <c r="AG257" s="32">
        <f t="shared" si="71"/>
        <v>245055.52739520289</v>
      </c>
      <c r="AH257" s="32">
        <f t="shared" si="71"/>
        <v>6714373.3690699935</v>
      </c>
      <c r="AI257" s="32">
        <f t="shared" si="71"/>
        <v>1981538.2820273342</v>
      </c>
      <c r="AJ257" s="32">
        <f t="shared" si="71"/>
        <v>96469.158246118022</v>
      </c>
      <c r="AK257" s="32">
        <f t="shared" si="71"/>
        <v>182020.7176568601</v>
      </c>
      <c r="AL257" s="32">
        <f t="shared" si="71"/>
        <v>755339.57772201544</v>
      </c>
    </row>
    <row r="258" spans="4:38">
      <c r="D258" s="32">
        <f t="shared" si="62"/>
        <v>11</v>
      </c>
      <c r="E258" s="32">
        <f t="shared" si="69"/>
        <v>556.77909703548221</v>
      </c>
      <c r="F258" s="32">
        <f t="shared" si="69"/>
        <v>81814.012006416306</v>
      </c>
      <c r="G258" s="32">
        <f t="shared" si="69"/>
        <v>118077.09724843282</v>
      </c>
      <c r="H258" s="32">
        <f t="shared" si="69"/>
        <v>124361.92802964718</v>
      </c>
      <c r="I258" s="32">
        <f t="shared" si="69"/>
        <v>222886.50474358108</v>
      </c>
      <c r="J258" s="32">
        <f t="shared" si="69"/>
        <v>5278998.6774168378</v>
      </c>
      <c r="K258" s="32">
        <f t="shared" si="69"/>
        <v>1845117.0069604968</v>
      </c>
      <c r="L258" s="32">
        <f t="shared" si="69"/>
        <v>97696.609355241133</v>
      </c>
      <c r="M258" s="32">
        <f t="shared" si="69"/>
        <v>179895.22716818031</v>
      </c>
      <c r="N258" s="32">
        <f t="shared" si="69"/>
        <v>570979.56824557274</v>
      </c>
      <c r="Q258" s="32">
        <f t="shared" si="70"/>
        <v>-407.59058762229523</v>
      </c>
      <c r="R258" s="32">
        <f t="shared" si="70"/>
        <v>-4831.6798864288139</v>
      </c>
      <c r="S258" s="32">
        <f t="shared" si="70"/>
        <v>104658.4503921516</v>
      </c>
      <c r="T258" s="32">
        <f t="shared" si="70"/>
        <v>96260.565929853372</v>
      </c>
      <c r="U258" s="32">
        <f t="shared" si="70"/>
        <v>193553.08510017215</v>
      </c>
      <c r="V258" s="32">
        <f t="shared" si="70"/>
        <v>3647323.8374731196</v>
      </c>
      <c r="W258" s="32">
        <f t="shared" si="70"/>
        <v>1650763.8539320866</v>
      </c>
      <c r="X258" s="32">
        <f t="shared" si="70"/>
        <v>96103.706422629475</v>
      </c>
      <c r="Y258" s="32">
        <f t="shared" si="70"/>
        <v>172448.21344807206</v>
      </c>
      <c r="Z258" s="32">
        <f t="shared" si="70"/>
        <v>364536.59391650674</v>
      </c>
      <c r="AC258" s="32">
        <f t="shared" si="71"/>
        <v>1521.1487816932643</v>
      </c>
      <c r="AD258" s="32">
        <f t="shared" si="71"/>
        <v>168459.70389926172</v>
      </c>
      <c r="AE258" s="32">
        <f t="shared" si="71"/>
        <v>131495.74410471498</v>
      </c>
      <c r="AF258" s="32">
        <f t="shared" si="71"/>
        <v>152463.29012944098</v>
      </c>
      <c r="AG258" s="32">
        <f t="shared" si="71"/>
        <v>252219.92438699002</v>
      </c>
      <c r="AH258" s="32">
        <f t="shared" si="71"/>
        <v>6910673.5173605569</v>
      </c>
      <c r="AI258" s="32">
        <f t="shared" si="71"/>
        <v>2039470.1599889069</v>
      </c>
      <c r="AJ258" s="32">
        <f t="shared" si="71"/>
        <v>99289.512287853679</v>
      </c>
      <c r="AK258" s="32">
        <f t="shared" si="71"/>
        <v>187342.24088828944</v>
      </c>
      <c r="AL258" s="32">
        <f t="shared" si="71"/>
        <v>777422.54257463897</v>
      </c>
    </row>
    <row r="259" spans="4:38">
      <c r="D259" s="32">
        <f t="shared" si="62"/>
        <v>12</v>
      </c>
      <c r="E259" s="32">
        <f t="shared" si="69"/>
        <v>620.77687593508745</v>
      </c>
      <c r="F259" s="32">
        <f t="shared" si="69"/>
        <v>91217.948108102617</v>
      </c>
      <c r="G259" s="32">
        <f t="shared" si="69"/>
        <v>131649.21589126112</v>
      </c>
      <c r="H259" s="32">
        <f t="shared" si="69"/>
        <v>138656.44306432849</v>
      </c>
      <c r="I259" s="32">
        <f t="shared" si="69"/>
        <v>248505.71589255222</v>
      </c>
      <c r="J259" s="32">
        <f t="shared" si="69"/>
        <v>5885781.855821793</v>
      </c>
      <c r="K259" s="32">
        <f t="shared" si="69"/>
        <v>2057200.0231586315</v>
      </c>
      <c r="L259" s="32">
        <f t="shared" si="69"/>
        <v>108926.13653765146</v>
      </c>
      <c r="M259" s="32">
        <f t="shared" si="69"/>
        <v>200572.89814164676</v>
      </c>
      <c r="N259" s="32">
        <f t="shared" si="69"/>
        <v>636609.58984540217</v>
      </c>
      <c r="Q259" s="32">
        <f t="shared" si="70"/>
        <v>-454.44021334836577</v>
      </c>
      <c r="R259" s="32">
        <f t="shared" si="70"/>
        <v>-5387.0469659972377</v>
      </c>
      <c r="S259" s="32">
        <f t="shared" si="70"/>
        <v>116688.19145792542</v>
      </c>
      <c r="T259" s="32">
        <f t="shared" si="70"/>
        <v>107325.03018134992</v>
      </c>
      <c r="U259" s="32">
        <f t="shared" si="70"/>
        <v>215800.62925463219</v>
      </c>
      <c r="V259" s="32">
        <f t="shared" si="70"/>
        <v>4066557.6516890088</v>
      </c>
      <c r="W259" s="32">
        <f t="shared" si="70"/>
        <v>1840507.3638840653</v>
      </c>
      <c r="X259" s="32">
        <f t="shared" si="70"/>
        <v>107150.14079456506</v>
      </c>
      <c r="Y259" s="32">
        <f t="shared" si="70"/>
        <v>192269.90340490305</v>
      </c>
      <c r="Z259" s="32">
        <f t="shared" si="70"/>
        <v>406437.47069600452</v>
      </c>
      <c r="AC259" s="32">
        <f t="shared" si="71"/>
        <v>1695.9939652185453</v>
      </c>
      <c r="AD259" s="32">
        <f t="shared" si="71"/>
        <v>187822.94318220278</v>
      </c>
      <c r="AE259" s="32">
        <f t="shared" si="71"/>
        <v>146610.24032459789</v>
      </c>
      <c r="AF259" s="32">
        <f t="shared" si="71"/>
        <v>169987.85594730702</v>
      </c>
      <c r="AG259" s="32">
        <f t="shared" si="71"/>
        <v>281210.80253047223</v>
      </c>
      <c r="AH259" s="32">
        <f t="shared" si="71"/>
        <v>7705006.059954579</v>
      </c>
      <c r="AI259" s="32">
        <f t="shared" si="71"/>
        <v>2273892.6824331982</v>
      </c>
      <c r="AJ259" s="32">
        <f t="shared" si="71"/>
        <v>110702.13228073885</v>
      </c>
      <c r="AK259" s="32">
        <f t="shared" si="71"/>
        <v>208875.89287839146</v>
      </c>
      <c r="AL259" s="32">
        <f t="shared" si="71"/>
        <v>866781.70899479988</v>
      </c>
    </row>
    <row r="260" spans="4:38">
      <c r="D260" s="32">
        <f t="shared" si="62"/>
        <v>13</v>
      </c>
      <c r="E260" s="32">
        <f t="shared" si="69"/>
        <v>685.76472222068207</v>
      </c>
      <c r="F260" s="32">
        <f t="shared" si="69"/>
        <v>100767.36629673468</v>
      </c>
      <c r="G260" s="32">
        <f t="shared" si="69"/>
        <v>145431.29982129295</v>
      </c>
      <c r="H260" s="32">
        <f t="shared" si="69"/>
        <v>153172.09910386516</v>
      </c>
      <c r="I260" s="32">
        <f t="shared" si="69"/>
        <v>274521.26494339271</v>
      </c>
      <c r="J260" s="32">
        <f t="shared" si="69"/>
        <v>6501952.1761812856</v>
      </c>
      <c r="K260" s="32">
        <f t="shared" si="69"/>
        <v>2272564.0356830521</v>
      </c>
      <c r="L260" s="32">
        <f t="shared" si="69"/>
        <v>120329.38832136124</v>
      </c>
      <c r="M260" s="32">
        <f t="shared" si="69"/>
        <v>221570.45971133473</v>
      </c>
      <c r="N260" s="32">
        <f t="shared" si="69"/>
        <v>703254.93018042855</v>
      </c>
      <c r="Q260" s="32">
        <f t="shared" si="70"/>
        <v>-502.01461870389733</v>
      </c>
      <c r="R260" s="32">
        <f t="shared" si="70"/>
        <v>-5951.0057630000374</v>
      </c>
      <c r="S260" s="32">
        <f t="shared" si="70"/>
        <v>128904.03670568662</v>
      </c>
      <c r="T260" s="32">
        <f t="shared" si="70"/>
        <v>118560.66545451641</v>
      </c>
      <c r="U260" s="32">
        <f t="shared" si="70"/>
        <v>238392.3504768658</v>
      </c>
      <c r="V260" s="32">
        <f t="shared" si="70"/>
        <v>4492277.1554662539</v>
      </c>
      <c r="W260" s="32">
        <f t="shared" si="70"/>
        <v>2033186.2704097487</v>
      </c>
      <c r="X260" s="32">
        <f t="shared" si="70"/>
        <v>118367.46725980719</v>
      </c>
      <c r="Y260" s="32">
        <f t="shared" si="70"/>
        <v>212398.24164076627</v>
      </c>
      <c r="Z260" s="32">
        <f t="shared" si="70"/>
        <v>448986.56827717752</v>
      </c>
      <c r="AC260" s="32">
        <f t="shared" si="71"/>
        <v>1873.5440631452666</v>
      </c>
      <c r="AD260" s="32">
        <f t="shared" si="71"/>
        <v>207485.73835646972</v>
      </c>
      <c r="AE260" s="32">
        <f t="shared" si="71"/>
        <v>161958.56293690042</v>
      </c>
      <c r="AF260" s="32">
        <f t="shared" si="71"/>
        <v>187783.53275321392</v>
      </c>
      <c r="AG260" s="32">
        <f t="shared" si="71"/>
        <v>310650.1794099196</v>
      </c>
      <c r="AH260" s="32">
        <f t="shared" si="71"/>
        <v>8511627.1968963202</v>
      </c>
      <c r="AI260" s="32">
        <f t="shared" si="71"/>
        <v>2511941.8009563549</v>
      </c>
      <c r="AJ260" s="32">
        <f t="shared" si="71"/>
        <v>122291.30938291636</v>
      </c>
      <c r="AK260" s="32">
        <f t="shared" si="71"/>
        <v>230742.67778190426</v>
      </c>
      <c r="AL260" s="32">
        <f t="shared" si="71"/>
        <v>957523.29208367993</v>
      </c>
    </row>
    <row r="261" spans="4:38">
      <c r="D261" s="32">
        <f t="shared" si="62"/>
        <v>14</v>
      </c>
      <c r="E261" s="32">
        <f t="shared" si="69"/>
        <v>751.51042265095862</v>
      </c>
      <c r="F261" s="32">
        <f t="shared" si="69"/>
        <v>110428.14478682609</v>
      </c>
      <c r="G261" s="32">
        <f t="shared" si="69"/>
        <v>159374.10317850552</v>
      </c>
      <c r="H261" s="32">
        <f t="shared" si="69"/>
        <v>167857.02910339736</v>
      </c>
      <c r="I261" s="32">
        <f t="shared" si="69"/>
        <v>300840.19366906845</v>
      </c>
      <c r="J261" s="32">
        <f t="shared" si="69"/>
        <v>7125307.9513266236</v>
      </c>
      <c r="K261" s="32">
        <f t="shared" si="69"/>
        <v>2490439.5102551566</v>
      </c>
      <c r="L261" s="32">
        <f t="shared" si="69"/>
        <v>131865.61884065124</v>
      </c>
      <c r="M261" s="32">
        <f t="shared" si="69"/>
        <v>242812.88382030235</v>
      </c>
      <c r="N261" s="32">
        <f t="shared" si="69"/>
        <v>770677.45348555513</v>
      </c>
      <c r="Q261" s="32">
        <f t="shared" si="70"/>
        <v>-550.14381179806276</v>
      </c>
      <c r="R261" s="32">
        <f t="shared" si="70"/>
        <v>-6521.541151414408</v>
      </c>
      <c r="S261" s="32">
        <f t="shared" si="70"/>
        <v>141262.33672739318</v>
      </c>
      <c r="T261" s="32">
        <f t="shared" si="70"/>
        <v>129927.32480751602</v>
      </c>
      <c r="U261" s="32">
        <f t="shared" si="70"/>
        <v>261247.52449131125</v>
      </c>
      <c r="V261" s="32">
        <f t="shared" si="70"/>
        <v>4922961.1765932767</v>
      </c>
      <c r="W261" s="32">
        <f t="shared" si="70"/>
        <v>2228112.0971866678</v>
      </c>
      <c r="X261" s="32">
        <f t="shared" si="70"/>
        <v>129715.60429717661</v>
      </c>
      <c r="Y261" s="32">
        <f t="shared" si="70"/>
        <v>232761.3059897334</v>
      </c>
      <c r="Z261" s="32">
        <f t="shared" si="70"/>
        <v>492031.8510960128</v>
      </c>
      <c r="AC261" s="32">
        <f t="shared" si="71"/>
        <v>2053.1646570999856</v>
      </c>
      <c r="AD261" s="32">
        <f t="shared" si="71"/>
        <v>227377.83072506695</v>
      </c>
      <c r="AE261" s="32">
        <f t="shared" si="71"/>
        <v>177485.86962961906</v>
      </c>
      <c r="AF261" s="32">
        <f t="shared" si="71"/>
        <v>205786.73339927875</v>
      </c>
      <c r="AG261" s="32">
        <f t="shared" si="71"/>
        <v>340432.8628468255</v>
      </c>
      <c r="AH261" s="32">
        <f t="shared" si="71"/>
        <v>9327654.7260599732</v>
      </c>
      <c r="AI261" s="32">
        <f t="shared" si="71"/>
        <v>2752766.9233236443</v>
      </c>
      <c r="AJ261" s="32">
        <f t="shared" si="71"/>
        <v>134015.633384127</v>
      </c>
      <c r="AK261" s="32">
        <f t="shared" si="71"/>
        <v>252864.46165087243</v>
      </c>
      <c r="AL261" s="32">
        <f t="shared" si="71"/>
        <v>1049323.0558750976</v>
      </c>
    </row>
    <row r="262" spans="4:38">
      <c r="D262" s="32">
        <f t="shared" si="62"/>
        <v>15</v>
      </c>
      <c r="E262" s="32">
        <f t="shared" si="69"/>
        <v>817.80176339651518</v>
      </c>
      <c r="F262" s="32">
        <f t="shared" si="69"/>
        <v>120169.10053849786</v>
      </c>
      <c r="G262" s="32">
        <f t="shared" si="69"/>
        <v>173432.62141243136</v>
      </c>
      <c r="H262" s="32">
        <f t="shared" si="69"/>
        <v>182663.83307768943</v>
      </c>
      <c r="I262" s="32">
        <f t="shared" si="69"/>
        <v>327377.54988846194</v>
      </c>
      <c r="J262" s="32">
        <f t="shared" si="69"/>
        <v>7753837.1148373736</v>
      </c>
      <c r="K262" s="32">
        <f t="shared" si="69"/>
        <v>2710123.1888901773</v>
      </c>
      <c r="L262" s="32">
        <f t="shared" si="69"/>
        <v>143497.59147564598</v>
      </c>
      <c r="M262" s="32">
        <f t="shared" si="69"/>
        <v>264231.60421803518</v>
      </c>
      <c r="N262" s="32">
        <f t="shared" si="69"/>
        <v>838659.53348613728</v>
      </c>
      <c r="Q262" s="32">
        <f t="shared" si="70"/>
        <v>-598.67244132567123</v>
      </c>
      <c r="R262" s="32">
        <f t="shared" si="70"/>
        <v>-7096.8115583497683</v>
      </c>
      <c r="S262" s="32">
        <f t="shared" si="70"/>
        <v>153723.20142901095</v>
      </c>
      <c r="T262" s="32">
        <f t="shared" si="70"/>
        <v>141388.31896191646</v>
      </c>
      <c r="U262" s="32">
        <f t="shared" si="70"/>
        <v>284292.37941680348</v>
      </c>
      <c r="V262" s="32">
        <f t="shared" si="70"/>
        <v>5357219.5541198188</v>
      </c>
      <c r="W262" s="32">
        <f t="shared" si="70"/>
        <v>2424655.6630534846</v>
      </c>
      <c r="X262" s="32">
        <f t="shared" si="70"/>
        <v>141157.92241453126</v>
      </c>
      <c r="Y262" s="32">
        <f t="shared" si="70"/>
        <v>253293.36859681812</v>
      </c>
      <c r="Z262" s="32">
        <f t="shared" si="70"/>
        <v>535434.37768189097</v>
      </c>
      <c r="AC262" s="32">
        <f t="shared" si="71"/>
        <v>2234.2759681187081</v>
      </c>
      <c r="AD262" s="32">
        <f t="shared" si="71"/>
        <v>247435.01263534592</v>
      </c>
      <c r="AE262" s="32">
        <f t="shared" si="71"/>
        <v>193142.04139585307</v>
      </c>
      <c r="AF262" s="32">
        <f t="shared" si="71"/>
        <v>223939.3471934624</v>
      </c>
      <c r="AG262" s="32">
        <f t="shared" si="71"/>
        <v>370462.72036012035</v>
      </c>
      <c r="AH262" s="32">
        <f t="shared" si="71"/>
        <v>10150454.675554931</v>
      </c>
      <c r="AI262" s="32">
        <f t="shared" si="71"/>
        <v>2995590.714726869</v>
      </c>
      <c r="AJ262" s="32">
        <f t="shared" si="71"/>
        <v>145837.26053676198</v>
      </c>
      <c r="AK262" s="32">
        <f t="shared" si="71"/>
        <v>275169.83983925352</v>
      </c>
      <c r="AL262" s="32">
        <f t="shared" si="71"/>
        <v>1141884.6892903841</v>
      </c>
    </row>
    <row r="263" spans="4:38">
      <c r="D263" s="32">
        <f t="shared" si="62"/>
        <v>16</v>
      </c>
      <c r="E263" s="32">
        <f t="shared" si="69"/>
        <v>883.7775394511026</v>
      </c>
      <c r="F263" s="32">
        <f t="shared" si="69"/>
        <v>129863.68670921157</v>
      </c>
      <c r="G263" s="32">
        <f t="shared" si="69"/>
        <v>187424.21730156709</v>
      </c>
      <c r="H263" s="32">
        <f t="shared" si="69"/>
        <v>197400.15266491316</v>
      </c>
      <c r="I263" s="32">
        <f t="shared" si="69"/>
        <v>353788.58112301829</v>
      </c>
      <c r="J263" s="32">
        <f t="shared" si="69"/>
        <v>8379374.3097287267</v>
      </c>
      <c r="K263" s="32">
        <f t="shared" si="69"/>
        <v>2928761.1138659748</v>
      </c>
      <c r="L263" s="32">
        <f t="shared" si="69"/>
        <v>155074.19277844799</v>
      </c>
      <c r="M263" s="32">
        <f t="shared" si="69"/>
        <v>285548.36572027352</v>
      </c>
      <c r="N263" s="32">
        <f t="shared" si="69"/>
        <v>906318.00042013254</v>
      </c>
      <c r="Q263" s="32">
        <f t="shared" si="70"/>
        <v>-646.97006146641525</v>
      </c>
      <c r="R263" s="32">
        <f t="shared" si="70"/>
        <v>-7669.3435227352184</v>
      </c>
      <c r="S263" s="32">
        <f t="shared" si="70"/>
        <v>166124.74904826848</v>
      </c>
      <c r="T263" s="32">
        <f t="shared" si="70"/>
        <v>152794.75568788272</v>
      </c>
      <c r="U263" s="32">
        <f t="shared" si="70"/>
        <v>307227.5346071386</v>
      </c>
      <c r="V263" s="32">
        <f t="shared" si="70"/>
        <v>5789410.7444517175</v>
      </c>
      <c r="W263" s="32">
        <f t="shared" si="70"/>
        <v>2620263.6284493017</v>
      </c>
      <c r="X263" s="32">
        <f t="shared" si="70"/>
        <v>152545.77200643352</v>
      </c>
      <c r="Y263" s="32">
        <f t="shared" si="70"/>
        <v>273727.69303902797</v>
      </c>
      <c r="Z263" s="32">
        <f t="shared" si="70"/>
        <v>578630.29651575617</v>
      </c>
      <c r="AC263" s="32">
        <f t="shared" si="71"/>
        <v>2414.525140368627</v>
      </c>
      <c r="AD263" s="32">
        <f t="shared" si="71"/>
        <v>267396.71694115881</v>
      </c>
      <c r="AE263" s="32">
        <f t="shared" si="71"/>
        <v>208723.68555486709</v>
      </c>
      <c r="AF263" s="32">
        <f t="shared" si="71"/>
        <v>242005.54964194362</v>
      </c>
      <c r="AG263" s="32">
        <f t="shared" si="71"/>
        <v>400349.62763889803</v>
      </c>
      <c r="AH263" s="32">
        <f t="shared" si="71"/>
        <v>10969337.875005737</v>
      </c>
      <c r="AI263" s="32">
        <f t="shared" si="71"/>
        <v>3237258.5992826475</v>
      </c>
      <c r="AJ263" s="32">
        <f t="shared" si="71"/>
        <v>157602.6135504639</v>
      </c>
      <c r="AK263" s="32">
        <f t="shared" si="71"/>
        <v>297369.03840152046</v>
      </c>
      <c r="AL263" s="32">
        <f t="shared" si="71"/>
        <v>1234005.704324509</v>
      </c>
    </row>
    <row r="264" spans="4:38">
      <c r="D264" s="32">
        <f t="shared" si="62"/>
        <v>17</v>
      </c>
      <c r="E264" s="32">
        <f t="shared" si="69"/>
        <v>951.26415869371158</v>
      </c>
      <c r="F264" s="32">
        <f t="shared" si="69"/>
        <v>139780.27859706292</v>
      </c>
      <c r="G264" s="32">
        <f t="shared" si="69"/>
        <v>201736.22029468531</v>
      </c>
      <c r="H264" s="32">
        <f t="shared" si="69"/>
        <v>212473.93350528606</v>
      </c>
      <c r="I264" s="32">
        <f t="shared" si="69"/>
        <v>380804.42413874029</v>
      </c>
      <c r="J264" s="32">
        <f t="shared" si="69"/>
        <v>9019236.2866275534</v>
      </c>
      <c r="K264" s="32">
        <f t="shared" si="69"/>
        <v>3152405.8404187574</v>
      </c>
      <c r="L264" s="32">
        <f t="shared" si="69"/>
        <v>166915.89788547522</v>
      </c>
      <c r="M264" s="32">
        <f t="shared" si="69"/>
        <v>307353.28038769314</v>
      </c>
      <c r="N264" s="32">
        <f t="shared" si="69"/>
        <v>975525.84411014558</v>
      </c>
      <c r="Q264" s="32">
        <f t="shared" si="70"/>
        <v>-696.37369558306068</v>
      </c>
      <c r="R264" s="32">
        <f t="shared" si="70"/>
        <v>-8254.9864510235511</v>
      </c>
      <c r="S264" s="32">
        <f t="shared" si="70"/>
        <v>178810.29171634477</v>
      </c>
      <c r="T264" s="32">
        <f t="shared" si="70"/>
        <v>164462.39945463871</v>
      </c>
      <c r="U264" s="32">
        <f t="shared" si="70"/>
        <v>330687.90412700077</v>
      </c>
      <c r="V264" s="32">
        <f t="shared" si="70"/>
        <v>6231499.099392876</v>
      </c>
      <c r="W264" s="32">
        <f t="shared" si="70"/>
        <v>2820351.0100750476</v>
      </c>
      <c r="X264" s="32">
        <f t="shared" si="70"/>
        <v>164194.40299434241</v>
      </c>
      <c r="Y264" s="32">
        <f t="shared" si="70"/>
        <v>294629.96286561334</v>
      </c>
      <c r="Z264" s="32">
        <f t="shared" si="70"/>
        <v>622815.40052671568</v>
      </c>
      <c r="AC264" s="32">
        <f t="shared" si="71"/>
        <v>2598.9020129704913</v>
      </c>
      <c r="AD264" s="32">
        <f t="shared" si="71"/>
        <v>287815.5436451498</v>
      </c>
      <c r="AE264" s="32">
        <f t="shared" si="71"/>
        <v>224662.14887302738</v>
      </c>
      <c r="AF264" s="32">
        <f t="shared" si="71"/>
        <v>260485.46755593328</v>
      </c>
      <c r="AG264" s="32">
        <f t="shared" si="71"/>
        <v>430920.94415047986</v>
      </c>
      <c r="AH264" s="32">
        <f t="shared" si="71"/>
        <v>11806973.473862231</v>
      </c>
      <c r="AI264" s="32">
        <f t="shared" si="71"/>
        <v>3484460.6707624663</v>
      </c>
      <c r="AJ264" s="32">
        <f t="shared" si="71"/>
        <v>169637.39277660949</v>
      </c>
      <c r="AK264" s="32">
        <f t="shared" si="71"/>
        <v>320076.5979097744</v>
      </c>
      <c r="AL264" s="32">
        <f t="shared" si="71"/>
        <v>1328236.2876935757</v>
      </c>
    </row>
    <row r="265" spans="4:38">
      <c r="D265" s="32">
        <f t="shared" si="62"/>
        <v>18</v>
      </c>
      <c r="E265" s="32">
        <f t="shared" si="69"/>
        <v>1018.0985698167189</v>
      </c>
      <c r="F265" s="32">
        <f t="shared" si="69"/>
        <v>149601.0339795356</v>
      </c>
      <c r="G265" s="32">
        <f t="shared" si="69"/>
        <v>215909.90839420492</v>
      </c>
      <c r="H265" s="32">
        <f t="shared" si="69"/>
        <v>227402.03743418335</v>
      </c>
      <c r="I265" s="32">
        <f t="shared" si="69"/>
        <v>407559.17906958738</v>
      </c>
      <c r="J265" s="32">
        <f t="shared" si="69"/>
        <v>9652914.472110521</v>
      </c>
      <c r="K265" s="32">
        <f t="shared" si="69"/>
        <v>3373889.2065685322</v>
      </c>
      <c r="L265" s="32">
        <f t="shared" si="69"/>
        <v>178643.16169573268</v>
      </c>
      <c r="M265" s="32">
        <f t="shared" si="69"/>
        <v>328947.46672773594</v>
      </c>
      <c r="N265" s="32">
        <f t="shared" si="69"/>
        <v>1044064.8453229192</v>
      </c>
      <c r="Q265" s="32">
        <f t="shared" si="70"/>
        <v>-745.29988021904853</v>
      </c>
      <c r="R265" s="32">
        <f t="shared" si="70"/>
        <v>-8834.9695747861333</v>
      </c>
      <c r="S265" s="32">
        <f t="shared" si="70"/>
        <v>191373.23802350505</v>
      </c>
      <c r="T265" s="32">
        <f t="shared" si="70"/>
        <v>176017.28409837594</v>
      </c>
      <c r="U265" s="32">
        <f t="shared" si="70"/>
        <v>353921.54657620174</v>
      </c>
      <c r="V265" s="32">
        <f t="shared" si="70"/>
        <v>6669314.9982840829</v>
      </c>
      <c r="W265" s="32">
        <f t="shared" si="70"/>
        <v>3018504.69556383</v>
      </c>
      <c r="X265" s="32">
        <f t="shared" si="70"/>
        <v>175730.45860363825</v>
      </c>
      <c r="Y265" s="32">
        <f t="shared" si="70"/>
        <v>315330.22775770945</v>
      </c>
      <c r="Z265" s="32">
        <f t="shared" si="70"/>
        <v>666573.48827986268</v>
      </c>
      <c r="AC265" s="32">
        <f t="shared" si="71"/>
        <v>2781.4970198524943</v>
      </c>
      <c r="AD265" s="32">
        <f t="shared" si="71"/>
        <v>308037.03753385786</v>
      </c>
      <c r="AE265" s="32">
        <f t="shared" si="71"/>
        <v>240446.57876490642</v>
      </c>
      <c r="AF265" s="32">
        <f t="shared" si="71"/>
        <v>278786.79076999077</v>
      </c>
      <c r="AG265" s="32">
        <f t="shared" si="71"/>
        <v>461196.81156297296</v>
      </c>
      <c r="AH265" s="32">
        <f t="shared" si="71"/>
        <v>12636513.945936961</v>
      </c>
      <c r="AI265" s="32">
        <f t="shared" si="71"/>
        <v>3729273.7175732343</v>
      </c>
      <c r="AJ265" s="32">
        <f t="shared" si="71"/>
        <v>181555.8647878287</v>
      </c>
      <c r="AK265" s="32">
        <f t="shared" si="71"/>
        <v>342564.70569776394</v>
      </c>
      <c r="AL265" s="32">
        <f t="shared" si="71"/>
        <v>1421556.2023659758</v>
      </c>
    </row>
    <row r="266" spans="4:38">
      <c r="D266" s="32">
        <f t="shared" si="62"/>
        <v>19</v>
      </c>
      <c r="E266" s="32">
        <f t="shared" si="69"/>
        <v>1084.802952302191</v>
      </c>
      <c r="F266" s="32">
        <f t="shared" si="69"/>
        <v>159402.68274581319</v>
      </c>
      <c r="G266" s="32">
        <f t="shared" si="69"/>
        <v>230056.02109773518</v>
      </c>
      <c r="H266" s="32">
        <f t="shared" si="69"/>
        <v>242301.0982252383</v>
      </c>
      <c r="I266" s="32">
        <f t="shared" si="69"/>
        <v>434261.88170771883</v>
      </c>
      <c r="J266" s="32">
        <f t="shared" si="69"/>
        <v>10285359.814964822</v>
      </c>
      <c r="K266" s="32">
        <f t="shared" si="69"/>
        <v>3594941.6692382987</v>
      </c>
      <c r="L266" s="32">
        <f t="shared" si="69"/>
        <v>190347.60971230481</v>
      </c>
      <c r="M266" s="32">
        <f t="shared" si="69"/>
        <v>350499.64083813078</v>
      </c>
      <c r="N266" s="32">
        <f t="shared" si="69"/>
        <v>1112470.5015597141</v>
      </c>
      <c r="Q266" s="32">
        <f t="shared" si="70"/>
        <v>-794.13087728592177</v>
      </c>
      <c r="R266" s="32">
        <f t="shared" si="70"/>
        <v>-9413.8243215029815</v>
      </c>
      <c r="S266" s="32">
        <f t="shared" si="70"/>
        <v>203911.7426880399</v>
      </c>
      <c r="T266" s="32">
        <f t="shared" si="70"/>
        <v>187549.68831800445</v>
      </c>
      <c r="U266" s="32">
        <f t="shared" si="70"/>
        <v>377109.9871777033</v>
      </c>
      <c r="V266" s="32">
        <f t="shared" si="70"/>
        <v>7106279.1113382084</v>
      </c>
      <c r="W266" s="32">
        <f t="shared" si="70"/>
        <v>3216272.8662659363</v>
      </c>
      <c r="X266" s="32">
        <f t="shared" si="70"/>
        <v>187244.07042135712</v>
      </c>
      <c r="Y266" s="32">
        <f t="shared" si="70"/>
        <v>335990.21957497316</v>
      </c>
      <c r="Z266" s="32">
        <f t="shared" si="70"/>
        <v>710246.44317351282</v>
      </c>
      <c r="AC266" s="32">
        <f t="shared" si="71"/>
        <v>2963.7367818903122</v>
      </c>
      <c r="AD266" s="32">
        <f t="shared" si="71"/>
        <v>328219.18981312989</v>
      </c>
      <c r="AE266" s="32">
        <f t="shared" si="71"/>
        <v>256200.29950743224</v>
      </c>
      <c r="AF266" s="32">
        <f t="shared" si="71"/>
        <v>297052.50813247211</v>
      </c>
      <c r="AG266" s="32">
        <f t="shared" si="71"/>
        <v>491413.77623773424</v>
      </c>
      <c r="AH266" s="32">
        <f t="shared" si="71"/>
        <v>13464440.518591436</v>
      </c>
      <c r="AI266" s="32">
        <f t="shared" si="71"/>
        <v>3973610.4722106606</v>
      </c>
      <c r="AJ266" s="32">
        <f t="shared" si="71"/>
        <v>193451.1490032541</v>
      </c>
      <c r="AK266" s="32">
        <f t="shared" si="71"/>
        <v>365009.06210129027</v>
      </c>
      <c r="AL266" s="32">
        <f t="shared" si="71"/>
        <v>1514694.5599459156</v>
      </c>
    </row>
    <row r="267" spans="4:38">
      <c r="D267" s="32">
        <f t="shared" si="62"/>
        <v>20</v>
      </c>
      <c r="E267" s="32">
        <f t="shared" si="69"/>
        <v>1151.908416532533</v>
      </c>
      <c r="F267" s="32">
        <f t="shared" si="69"/>
        <v>169263.26710587487</v>
      </c>
      <c r="G267" s="32">
        <f t="shared" si="69"/>
        <v>244287.19189422496</v>
      </c>
      <c r="H267" s="32">
        <f t="shared" si="69"/>
        <v>257289.7444539562</v>
      </c>
      <c r="I267" s="32">
        <f t="shared" si="69"/>
        <v>461125.1430103305</v>
      </c>
      <c r="J267" s="32">
        <f t="shared" si="69"/>
        <v>10921607.940667791</v>
      </c>
      <c r="K267" s="32">
        <f t="shared" si="69"/>
        <v>3817323.2815700788</v>
      </c>
      <c r="L267" s="32">
        <f t="shared" si="69"/>
        <v>202122.43452060036</v>
      </c>
      <c r="M267" s="32">
        <f t="shared" si="69"/>
        <v>372181.40438891697</v>
      </c>
      <c r="N267" s="32">
        <f t="shared" si="69"/>
        <v>1181287.4690018622</v>
      </c>
      <c r="Q267" s="32">
        <f t="shared" si="70"/>
        <v>-843.25548656802789</v>
      </c>
      <c r="R267" s="32">
        <f t="shared" si="70"/>
        <v>-9996.1596202193923</v>
      </c>
      <c r="S267" s="32">
        <f t="shared" si="70"/>
        <v>216525.63918054051</v>
      </c>
      <c r="T267" s="32">
        <f t="shared" si="70"/>
        <v>199151.4348602001</v>
      </c>
      <c r="U267" s="32">
        <f t="shared" si="70"/>
        <v>400437.85580283281</v>
      </c>
      <c r="V267" s="32">
        <f t="shared" si="70"/>
        <v>7545870.6129143313</v>
      </c>
      <c r="W267" s="32">
        <f t="shared" si="70"/>
        <v>3415230.1822689855</v>
      </c>
      <c r="X267" s="32">
        <f t="shared" si="70"/>
        <v>198826.91156622872</v>
      </c>
      <c r="Y267" s="32">
        <f t="shared" si="70"/>
        <v>356774.43629708275</v>
      </c>
      <c r="Z267" s="32">
        <f t="shared" si="70"/>
        <v>754181.99588007538</v>
      </c>
      <c r="AC267" s="32">
        <f t="shared" si="71"/>
        <v>3147.0723196331023</v>
      </c>
      <c r="AD267" s="32">
        <f t="shared" si="71"/>
        <v>348522.69383196969</v>
      </c>
      <c r="AE267" s="32">
        <f t="shared" si="71"/>
        <v>272048.74460791127</v>
      </c>
      <c r="AF267" s="32">
        <f t="shared" si="71"/>
        <v>315428.05404771224</v>
      </c>
      <c r="AG267" s="32">
        <f t="shared" si="71"/>
        <v>521812.43021782808</v>
      </c>
      <c r="AH267" s="32">
        <f t="shared" si="71"/>
        <v>14297345.268421251</v>
      </c>
      <c r="AI267" s="32">
        <f t="shared" si="71"/>
        <v>4219416.3808711711</v>
      </c>
      <c r="AJ267" s="32">
        <f t="shared" si="71"/>
        <v>205417.95747497381</v>
      </c>
      <c r="AK267" s="32">
        <f t="shared" si="71"/>
        <v>387588.37248075305</v>
      </c>
      <c r="AL267" s="32">
        <f t="shared" si="71"/>
        <v>1608392.9421236489</v>
      </c>
    </row>
    <row r="268" spans="4:38">
      <c r="D268" s="32">
        <f t="shared" si="62"/>
        <v>25</v>
      </c>
      <c r="E268" s="32">
        <f t="shared" si="69"/>
        <v>1476.4078168100855</v>
      </c>
      <c r="F268" s="32">
        <f t="shared" si="69"/>
        <v>216945.72855555589</v>
      </c>
      <c r="G268" s="32">
        <f t="shared" si="69"/>
        <v>313104.33579858561</v>
      </c>
      <c r="H268" s="32">
        <f t="shared" si="69"/>
        <v>329769.78416422743</v>
      </c>
      <c r="I268" s="32">
        <f t="shared" si="69"/>
        <v>591026.8176679241</v>
      </c>
      <c r="J268" s="32">
        <f t="shared" si="69"/>
        <v>13998289.364249665</v>
      </c>
      <c r="K268" s="32">
        <f t="shared" si="69"/>
        <v>4892685.7824048353</v>
      </c>
      <c r="L268" s="32">
        <f t="shared" si="69"/>
        <v>259061.51738797635</v>
      </c>
      <c r="M268" s="32">
        <f t="shared" si="69"/>
        <v>477027.10287092818</v>
      </c>
      <c r="N268" s="32">
        <f t="shared" si="69"/>
        <v>1514063.1217750062</v>
      </c>
      <c r="Q268" s="32">
        <f t="shared" si="70"/>
        <v>-1080.8055345968269</v>
      </c>
      <c r="R268" s="32">
        <f t="shared" si="70"/>
        <v>-12812.136789310833</v>
      </c>
      <c r="S268" s="32">
        <f t="shared" si="70"/>
        <v>277522.18981804932</v>
      </c>
      <c r="T268" s="32">
        <f t="shared" si="70"/>
        <v>255253.5695863977</v>
      </c>
      <c r="U268" s="32">
        <f t="shared" si="70"/>
        <v>513243.56343677692</v>
      </c>
      <c r="V268" s="32">
        <f t="shared" si="70"/>
        <v>9671586.9053897001</v>
      </c>
      <c r="W268" s="32">
        <f t="shared" si="70"/>
        <v>4377320.6836059764</v>
      </c>
      <c r="X268" s="32">
        <f t="shared" si="70"/>
        <v>254837.62616495922</v>
      </c>
      <c r="Y268" s="32">
        <f t="shared" si="70"/>
        <v>457279.90092530788</v>
      </c>
      <c r="Z268" s="32">
        <f t="shared" si="70"/>
        <v>966639.51581026381</v>
      </c>
      <c r="AC268" s="32">
        <f t="shared" si="71"/>
        <v>4033.6211682170101</v>
      </c>
      <c r="AD268" s="32">
        <f t="shared" si="71"/>
        <v>446703.59390042332</v>
      </c>
      <c r="AE268" s="32">
        <f t="shared" si="71"/>
        <v>348686.48177912424</v>
      </c>
      <c r="AF268" s="32">
        <f t="shared" si="71"/>
        <v>404285.99874205713</v>
      </c>
      <c r="AG268" s="32">
        <f t="shared" si="71"/>
        <v>668810.07189907134</v>
      </c>
      <c r="AH268" s="32">
        <f t="shared" si="71"/>
        <v>18324991.823109634</v>
      </c>
      <c r="AI268" s="32">
        <f t="shared" si="71"/>
        <v>5408050.8812036971</v>
      </c>
      <c r="AJ268" s="32">
        <f t="shared" si="71"/>
        <v>263285.40861099586</v>
      </c>
      <c r="AK268" s="32">
        <f t="shared" si="71"/>
        <v>496774.30481655087</v>
      </c>
      <c r="AL268" s="32">
        <f t="shared" si="71"/>
        <v>2061486.727739749</v>
      </c>
    </row>
    <row r="269" spans="4:38">
      <c r="D269" s="32">
        <f t="shared" si="62"/>
        <v>30</v>
      </c>
      <c r="E269" s="32">
        <f t="shared" si="69"/>
        <v>1780.3900899432533</v>
      </c>
      <c r="F269" s="32">
        <f t="shared" si="69"/>
        <v>261613.37049159972</v>
      </c>
      <c r="G269" s="32">
        <f t="shared" si="69"/>
        <v>377570.37738968589</v>
      </c>
      <c r="H269" s="32">
        <f t="shared" si="69"/>
        <v>397667.12760789902</v>
      </c>
      <c r="I269" s="32">
        <f t="shared" si="69"/>
        <v>712715.19771560864</v>
      </c>
      <c r="J269" s="32">
        <f t="shared" si="69"/>
        <v>16880441.417680454</v>
      </c>
      <c r="K269" s="32">
        <f t="shared" si="69"/>
        <v>5900056.3265917245</v>
      </c>
      <c r="L269" s="32">
        <f t="shared" si="69"/>
        <v>312400.51223769988</v>
      </c>
      <c r="M269" s="32">
        <f t="shared" si="69"/>
        <v>575243.72122380091</v>
      </c>
      <c r="N269" s="32">
        <f t="shared" si="69"/>
        <v>1825798.3646963523</v>
      </c>
      <c r="Q269" s="32">
        <f t="shared" si="70"/>
        <v>-1303.3360031305856</v>
      </c>
      <c r="R269" s="32">
        <f t="shared" si="70"/>
        <v>-15450.068139012408</v>
      </c>
      <c r="S269" s="32">
        <f t="shared" si="70"/>
        <v>334662.11087865196</v>
      </c>
      <c r="T269" s="32">
        <f t="shared" si="70"/>
        <v>307808.53402425483</v>
      </c>
      <c r="U269" s="32">
        <f t="shared" si="70"/>
        <v>618916.90335553151</v>
      </c>
      <c r="V269" s="32">
        <f t="shared" si="70"/>
        <v>11662900.51050015</v>
      </c>
      <c r="W269" s="32">
        <f t="shared" si="70"/>
        <v>5278581.0782510806</v>
      </c>
      <c r="X269" s="32">
        <f t="shared" si="70"/>
        <v>307306.95069675246</v>
      </c>
      <c r="Y269" s="32">
        <f t="shared" si="70"/>
        <v>551430.70543792413</v>
      </c>
      <c r="Z269" s="32">
        <f t="shared" si="70"/>
        <v>1165663.9817950211</v>
      </c>
      <c r="AC269" s="32">
        <f t="shared" si="71"/>
        <v>4864.1161830171059</v>
      </c>
      <c r="AD269" s="32">
        <f t="shared" si="71"/>
        <v>538676.80912221258</v>
      </c>
      <c r="AE269" s="32">
        <f t="shared" si="71"/>
        <v>420478.64390072279</v>
      </c>
      <c r="AF269" s="32">
        <f t="shared" si="71"/>
        <v>487525.72119154333</v>
      </c>
      <c r="AG269" s="32">
        <f t="shared" si="71"/>
        <v>806513.49207568541</v>
      </c>
      <c r="AH269" s="32">
        <f t="shared" si="71"/>
        <v>22097982.324860759</v>
      </c>
      <c r="AI269" s="32">
        <f t="shared" si="71"/>
        <v>6521531.5749323703</v>
      </c>
      <c r="AJ269" s="32">
        <f t="shared" si="71"/>
        <v>317494.07377865008</v>
      </c>
      <c r="AK269" s="32">
        <f t="shared" si="71"/>
        <v>599056.73700968048</v>
      </c>
      <c r="AL269" s="32">
        <f t="shared" si="71"/>
        <v>2485932.7475976842</v>
      </c>
    </row>
    <row r="270" spans="4:38">
      <c r="D270" s="32">
        <f t="shared" si="62"/>
        <v>40</v>
      </c>
      <c r="E270" s="32">
        <f t="shared" si="69"/>
        <v>2310.7571866513094</v>
      </c>
      <c r="F270" s="32">
        <f t="shared" si="69"/>
        <v>339546.36088027409</v>
      </c>
      <c r="G270" s="32">
        <f t="shared" si="69"/>
        <v>490046.23646701622</v>
      </c>
      <c r="H270" s="32">
        <f t="shared" si="69"/>
        <v>516129.68315512518</v>
      </c>
      <c r="I270" s="32">
        <f t="shared" si="69"/>
        <v>925028.6071910474</v>
      </c>
      <c r="J270" s="32">
        <f t="shared" si="69"/>
        <v>21909019.568287306</v>
      </c>
      <c r="K270" s="32">
        <f t="shared" si="69"/>
        <v>7657646.2851205282</v>
      </c>
      <c r="L270" s="32">
        <f t="shared" si="69"/>
        <v>405462.67519935698</v>
      </c>
      <c r="M270" s="32">
        <f t="shared" si="69"/>
        <v>746605.23578644928</v>
      </c>
      <c r="N270" s="32">
        <f t="shared" si="69"/>
        <v>2369692.3030686928</v>
      </c>
      <c r="Q270" s="32">
        <f t="shared" si="70"/>
        <v>-1691.5916645836789</v>
      </c>
      <c r="R270" s="32">
        <f t="shared" si="70"/>
        <v>-20052.547016599754</v>
      </c>
      <c r="S270" s="32">
        <f t="shared" si="70"/>
        <v>434355.86514491931</v>
      </c>
      <c r="T270" s="32">
        <f t="shared" si="70"/>
        <v>399502.77533381543</v>
      </c>
      <c r="U270" s="32">
        <f t="shared" si="70"/>
        <v>803288.38631895126</v>
      </c>
      <c r="V270" s="32">
        <f t="shared" si="70"/>
        <v>15137205.786568061</v>
      </c>
      <c r="W270" s="32">
        <f t="shared" si="70"/>
        <v>6851037.4388115564</v>
      </c>
      <c r="X270" s="32">
        <f t="shared" si="70"/>
        <v>398851.77346333914</v>
      </c>
      <c r="Y270" s="32">
        <f t="shared" si="70"/>
        <v>715698.47121059755</v>
      </c>
      <c r="Z270" s="32">
        <f t="shared" si="70"/>
        <v>1512908.0072779325</v>
      </c>
      <c r="AC270" s="32">
        <f t="shared" si="71"/>
        <v>6313.1060378863167</v>
      </c>
      <c r="AD270" s="32">
        <f t="shared" si="71"/>
        <v>699145.26877714926</v>
      </c>
      <c r="AE270" s="32">
        <f t="shared" si="71"/>
        <v>545736.60778911691</v>
      </c>
      <c r="AF270" s="32">
        <f t="shared" si="71"/>
        <v>632756.59097643499</v>
      </c>
      <c r="AG270" s="32">
        <f t="shared" si="71"/>
        <v>1046768.8280631439</v>
      </c>
      <c r="AH270" s="32">
        <f t="shared" si="71"/>
        <v>28680833.350006551</v>
      </c>
      <c r="AI270" s="32">
        <f t="shared" si="71"/>
        <v>8464255.1314294972</v>
      </c>
      <c r="AJ270" s="32">
        <f t="shared" si="71"/>
        <v>412073.57693537854</v>
      </c>
      <c r="AK270" s="32">
        <f t="shared" si="71"/>
        <v>777512.00036230485</v>
      </c>
      <c r="AL270" s="32">
        <f t="shared" si="71"/>
        <v>3226476.5988594536</v>
      </c>
    </row>
    <row r="271" spans="4:38">
      <c r="D271" s="32">
        <f t="shared" si="62"/>
        <v>50</v>
      </c>
      <c r="E271" s="32">
        <f t="shared" si="69"/>
        <v>2727.3390443452859</v>
      </c>
      <c r="F271" s="32">
        <f t="shared" si="69"/>
        <v>400759.56606074487</v>
      </c>
      <c r="G271" s="32">
        <f t="shared" si="69"/>
        <v>578391.46491536405</v>
      </c>
      <c r="H271" s="32">
        <f t="shared" si="69"/>
        <v>609177.21902857313</v>
      </c>
      <c r="I271" s="32">
        <f t="shared" si="69"/>
        <v>1091792.1848744985</v>
      </c>
      <c r="J271" s="32">
        <f t="shared" si="69"/>
        <v>25858763.887913235</v>
      </c>
      <c r="K271" s="32">
        <f t="shared" si="69"/>
        <v>9038161.9591372348</v>
      </c>
      <c r="L271" s="32">
        <f t="shared" si="69"/>
        <v>478559.23222225014</v>
      </c>
      <c r="M271" s="32">
        <f t="shared" si="69"/>
        <v>881202.75987278286</v>
      </c>
      <c r="N271" s="32">
        <f t="shared" si="69"/>
        <v>2796898.9466217766</v>
      </c>
      <c r="Q271" s="32">
        <f t="shared" si="70"/>
        <v>-1996.5507499270977</v>
      </c>
      <c r="R271" s="32">
        <f t="shared" si="70"/>
        <v>-23667.607627869191</v>
      </c>
      <c r="S271" s="32">
        <f t="shared" si="70"/>
        <v>512661.26834678714</v>
      </c>
      <c r="T271" s="32">
        <f t="shared" si="70"/>
        <v>471524.8853434092</v>
      </c>
      <c r="U271" s="32">
        <f t="shared" si="70"/>
        <v>948104.71326574334</v>
      </c>
      <c r="V271" s="32">
        <f t="shared" si="70"/>
        <v>17866131.760829713</v>
      </c>
      <c r="W271" s="32">
        <f t="shared" si="70"/>
        <v>8086138.1754350672</v>
      </c>
      <c r="X271" s="32">
        <f t="shared" si="70"/>
        <v>470756.52126363985</v>
      </c>
      <c r="Y271" s="32">
        <f t="shared" si="70"/>
        <v>844724.14314530941</v>
      </c>
      <c r="Z271" s="32">
        <f t="shared" si="70"/>
        <v>1785654.1148450696</v>
      </c>
      <c r="AC271" s="32">
        <f t="shared" si="71"/>
        <v>7451.2288386176924</v>
      </c>
      <c r="AD271" s="32">
        <f t="shared" si="71"/>
        <v>825186.73974936013</v>
      </c>
      <c r="AE271" s="32">
        <f t="shared" si="71"/>
        <v>644121.66148394521</v>
      </c>
      <c r="AF271" s="32">
        <f t="shared" si="71"/>
        <v>746829.55271373712</v>
      </c>
      <c r="AG271" s="32">
        <f t="shared" si="71"/>
        <v>1235479.6564832535</v>
      </c>
      <c r="AH271" s="32">
        <f t="shared" si="71"/>
        <v>33851396.01499676</v>
      </c>
      <c r="AI271" s="32">
        <f t="shared" si="71"/>
        <v>9990185.7428394053</v>
      </c>
      <c r="AJ271" s="32">
        <f t="shared" si="71"/>
        <v>486361.94318086468</v>
      </c>
      <c r="AK271" s="32">
        <f t="shared" si="71"/>
        <v>917681.37660026108</v>
      </c>
      <c r="AL271" s="32">
        <f t="shared" si="71"/>
        <v>3808143.7783984854</v>
      </c>
    </row>
    <row r="272" spans="4:38">
      <c r="D272" s="32">
        <f t="shared" si="62"/>
        <v>60</v>
      </c>
      <c r="E272" s="32">
        <f t="shared" ref="E272:N287" si="72">E168*2220*$AP168</f>
        <v>3042.0836522841005</v>
      </c>
      <c r="F272" s="32">
        <f t="shared" si="72"/>
        <v>447008.64270526537</v>
      </c>
      <c r="G272" s="32">
        <f t="shared" si="72"/>
        <v>645139.89329187491</v>
      </c>
      <c r="H272" s="32">
        <f t="shared" si="72"/>
        <v>679478.43272106908</v>
      </c>
      <c r="I272" s="32">
        <f t="shared" si="72"/>
        <v>1217788.8789384288</v>
      </c>
      <c r="J272" s="32">
        <f t="shared" si="72"/>
        <v>28842957.040780824</v>
      </c>
      <c r="K272" s="32">
        <f t="shared" si="72"/>
        <v>10081197.935252573</v>
      </c>
      <c r="L272" s="32">
        <f t="shared" si="72"/>
        <v>533786.66653540882</v>
      </c>
      <c r="M272" s="32">
        <f t="shared" si="72"/>
        <v>982896.68668610335</v>
      </c>
      <c r="N272" s="32">
        <f t="shared" si="72"/>
        <v>3119671.0142252301</v>
      </c>
      <c r="Q272" s="32">
        <f t="shared" ref="Q272:Z287" si="73">Q168*$AP168*2220</f>
        <v>-2226.9597943466565</v>
      </c>
      <c r="R272" s="32">
        <f t="shared" si="73"/>
        <v>-26398.933569588189</v>
      </c>
      <c r="S272" s="32">
        <f t="shared" si="73"/>
        <v>571824.1986930432</v>
      </c>
      <c r="T272" s="32">
        <f t="shared" si="73"/>
        <v>525940.53105438547</v>
      </c>
      <c r="U272" s="32">
        <f t="shared" si="73"/>
        <v>1057519.3630066607</v>
      </c>
      <c r="V272" s="32">
        <f t="shared" si="73"/>
        <v>19927946.791896172</v>
      </c>
      <c r="W272" s="32">
        <f t="shared" si="73"/>
        <v>9019307.2271681819</v>
      </c>
      <c r="X272" s="32">
        <f t="shared" si="73"/>
        <v>525083.49503207102</v>
      </c>
      <c r="Y272" s="32">
        <f t="shared" si="73"/>
        <v>942208.30808694591</v>
      </c>
      <c r="Z272" s="32">
        <f t="shared" si="73"/>
        <v>1991724.9388801353</v>
      </c>
      <c r="AC272" s="32">
        <f t="shared" ref="AC272:AL287" si="74">AC168*$AP168*2220</f>
        <v>8311.1270989148816</v>
      </c>
      <c r="AD272" s="32">
        <f t="shared" si="74"/>
        <v>920416.21898012038</v>
      </c>
      <c r="AE272" s="32">
        <f t="shared" si="74"/>
        <v>718455.58789071126</v>
      </c>
      <c r="AF272" s="32">
        <f t="shared" si="74"/>
        <v>833016.33438775281</v>
      </c>
      <c r="AG272" s="32">
        <f t="shared" si="74"/>
        <v>1378058.3948701969</v>
      </c>
      <c r="AH272" s="32">
        <f t="shared" si="74"/>
        <v>37757967.289665475</v>
      </c>
      <c r="AI272" s="32">
        <f t="shared" si="74"/>
        <v>11143088.643336965</v>
      </c>
      <c r="AJ272" s="32">
        <f t="shared" si="74"/>
        <v>542489.83803875139</v>
      </c>
      <c r="AK272" s="32">
        <f t="shared" si="74"/>
        <v>1023585.0652852656</v>
      </c>
      <c r="AL272" s="32">
        <f t="shared" si="74"/>
        <v>4247617.0895703258</v>
      </c>
    </row>
    <row r="273" spans="4:38">
      <c r="D273" s="32">
        <f t="shared" si="62"/>
        <v>75</v>
      </c>
      <c r="E273" s="32">
        <f t="shared" si="72"/>
        <v>3364.4780105704262</v>
      </c>
      <c r="F273" s="32">
        <f t="shared" si="72"/>
        <v>494381.78591426316</v>
      </c>
      <c r="G273" s="32">
        <f t="shared" si="72"/>
        <v>713510.61733379168</v>
      </c>
      <c r="H273" s="32">
        <f t="shared" si="72"/>
        <v>751488.29120146623</v>
      </c>
      <c r="I273" s="32">
        <f t="shared" si="72"/>
        <v>1346847.8756753514</v>
      </c>
      <c r="J273" s="32">
        <f t="shared" si="72"/>
        <v>31899679.895611171</v>
      </c>
      <c r="K273" s="32">
        <f t="shared" si="72"/>
        <v>11149584.511884969</v>
      </c>
      <c r="L273" s="32">
        <f t="shared" si="72"/>
        <v>590356.3830487167</v>
      </c>
      <c r="M273" s="32">
        <f t="shared" si="72"/>
        <v>1087062.2464753606</v>
      </c>
      <c r="N273" s="32">
        <f t="shared" si="72"/>
        <v>3450287.9365904103</v>
      </c>
      <c r="Q273" s="32">
        <f t="shared" si="73"/>
        <v>-2462.9688446858113</v>
      </c>
      <c r="R273" s="32">
        <f t="shared" si="73"/>
        <v>-29196.643369981244</v>
      </c>
      <c r="S273" s="32">
        <f t="shared" si="73"/>
        <v>632425.06200323452</v>
      </c>
      <c r="T273" s="32">
        <f t="shared" si="73"/>
        <v>581678.72874619998</v>
      </c>
      <c r="U273" s="32">
        <f t="shared" si="73"/>
        <v>1169593.2950156995</v>
      </c>
      <c r="V273" s="32">
        <f t="shared" si="73"/>
        <v>22039873.468571734</v>
      </c>
      <c r="W273" s="32">
        <f t="shared" si="73"/>
        <v>9975156.6047837008</v>
      </c>
      <c r="X273" s="32">
        <f t="shared" si="73"/>
        <v>580730.8656428369</v>
      </c>
      <c r="Y273" s="32">
        <f t="shared" si="73"/>
        <v>1042061.7893117835</v>
      </c>
      <c r="Z273" s="32">
        <f t="shared" si="73"/>
        <v>2202804.2374625416</v>
      </c>
      <c r="AC273" s="32">
        <f t="shared" si="74"/>
        <v>9191.9248658266915</v>
      </c>
      <c r="AD273" s="32">
        <f t="shared" si="74"/>
        <v>1017960.2151985092</v>
      </c>
      <c r="AE273" s="32">
        <f t="shared" si="74"/>
        <v>794596.17266435421</v>
      </c>
      <c r="AF273" s="32">
        <f t="shared" si="74"/>
        <v>921297.85365673259</v>
      </c>
      <c r="AG273" s="32">
        <f t="shared" si="74"/>
        <v>1524102.456335003</v>
      </c>
      <c r="AH273" s="32">
        <f t="shared" si="74"/>
        <v>41759486.322650611</v>
      </c>
      <c r="AI273" s="32">
        <f t="shared" si="74"/>
        <v>12324012.418986237</v>
      </c>
      <c r="AJ273" s="32">
        <f t="shared" si="74"/>
        <v>599981.90045460197</v>
      </c>
      <c r="AK273" s="32">
        <f t="shared" si="74"/>
        <v>1132062.7036389434</v>
      </c>
      <c r="AL273" s="32">
        <f t="shared" si="74"/>
        <v>4697771.6357182795</v>
      </c>
    </row>
    <row r="274" spans="4:38">
      <c r="D274" s="32">
        <f t="shared" si="62"/>
        <v>100</v>
      </c>
      <c r="E274" s="32">
        <f t="shared" si="72"/>
        <v>3644.6179115597288</v>
      </c>
      <c r="F274" s="32">
        <f t="shared" si="72"/>
        <v>535545.99151222303</v>
      </c>
      <c r="G274" s="32">
        <f t="shared" si="72"/>
        <v>772920.36620619264</v>
      </c>
      <c r="H274" s="32">
        <f t="shared" si="72"/>
        <v>814060.21315500163</v>
      </c>
      <c r="I274" s="32">
        <f t="shared" si="72"/>
        <v>1458991.8187636808</v>
      </c>
      <c r="J274" s="32">
        <f t="shared" si="72"/>
        <v>34555774.879579239</v>
      </c>
      <c r="K274" s="32">
        <f t="shared" si="72"/>
        <v>12077943.529663704</v>
      </c>
      <c r="L274" s="32">
        <f t="shared" si="72"/>
        <v>639511.81761422032</v>
      </c>
      <c r="M274" s="32">
        <f t="shared" si="72"/>
        <v>1177575.3986315208</v>
      </c>
      <c r="N274" s="32">
        <f t="shared" si="72"/>
        <v>3737572.7153597465</v>
      </c>
      <c r="Q274" s="32">
        <f t="shared" si="73"/>
        <v>-2668.0454854372961</v>
      </c>
      <c r="R274" s="32">
        <f t="shared" si="73"/>
        <v>-31627.672717532183</v>
      </c>
      <c r="S274" s="32">
        <f t="shared" si="73"/>
        <v>685083.30310218642</v>
      </c>
      <c r="T274" s="32">
        <f t="shared" si="73"/>
        <v>630111.62709375564</v>
      </c>
      <c r="U274" s="32">
        <f t="shared" si="73"/>
        <v>1266978.3124936111</v>
      </c>
      <c r="V274" s="32">
        <f t="shared" si="73"/>
        <v>23875001.518719289</v>
      </c>
      <c r="W274" s="32">
        <f t="shared" si="73"/>
        <v>10805728.055938203</v>
      </c>
      <c r="X274" s="32">
        <f t="shared" si="73"/>
        <v>629084.84111585061</v>
      </c>
      <c r="Y274" s="32">
        <f t="shared" si="73"/>
        <v>1128828.0233502826</v>
      </c>
      <c r="Z274" s="32">
        <f t="shared" si="73"/>
        <v>2386218.5320552848</v>
      </c>
      <c r="AC274" s="32">
        <f t="shared" si="74"/>
        <v>9957.2813085567814</v>
      </c>
      <c r="AD274" s="32">
        <f t="shared" si="74"/>
        <v>1102719.6557419801</v>
      </c>
      <c r="AE274" s="32">
        <f t="shared" si="74"/>
        <v>860757.42931020481</v>
      </c>
      <c r="AF274" s="32">
        <f t="shared" si="74"/>
        <v>998008.79921624763</v>
      </c>
      <c r="AG274" s="32">
        <f t="shared" si="74"/>
        <v>1651005.3250337502</v>
      </c>
      <c r="AH274" s="32">
        <f t="shared" si="74"/>
        <v>45236548.240439177</v>
      </c>
      <c r="AI274" s="32">
        <f t="shared" si="74"/>
        <v>13350159.003389206</v>
      </c>
      <c r="AJ274" s="32">
        <f t="shared" si="74"/>
        <v>649938.79411259585</v>
      </c>
      <c r="AK274" s="32">
        <f t="shared" si="74"/>
        <v>1226322.7739127649</v>
      </c>
      <c r="AL274" s="32">
        <f t="shared" si="74"/>
        <v>5088926.8986642081</v>
      </c>
    </row>
    <row r="275" spans="4:38">
      <c r="D275" s="32">
        <f t="shared" si="62"/>
        <v>125</v>
      </c>
      <c r="E275" s="32">
        <f t="shared" si="72"/>
        <v>3757.2317003711682</v>
      </c>
      <c r="F275" s="32">
        <f t="shared" si="72"/>
        <v>552093.64195198077</v>
      </c>
      <c r="G275" s="32">
        <f t="shared" si="72"/>
        <v>796802.56538321299</v>
      </c>
      <c r="H275" s="32">
        <f t="shared" si="72"/>
        <v>839213.57823979342</v>
      </c>
      <c r="I275" s="32">
        <f t="shared" si="72"/>
        <v>1504072.7025607857</v>
      </c>
      <c r="J275" s="32">
        <f t="shared" si="72"/>
        <v>35623501.820766114</v>
      </c>
      <c r="K275" s="32">
        <f t="shared" si="72"/>
        <v>12451135.731132079</v>
      </c>
      <c r="L275" s="32">
        <f t="shared" si="72"/>
        <v>659271.87217105238</v>
      </c>
      <c r="M275" s="32">
        <f t="shared" si="72"/>
        <v>1213960.8937558332</v>
      </c>
      <c r="N275" s="32">
        <f t="shared" si="72"/>
        <v>3853058.6825169446</v>
      </c>
      <c r="Q275" s="32">
        <f t="shared" si="73"/>
        <v>-2750.4845004801014</v>
      </c>
      <c r="R275" s="32">
        <f t="shared" si="73"/>
        <v>-32604.925242333957</v>
      </c>
      <c r="S275" s="32">
        <f t="shared" si="73"/>
        <v>706251.45523388055</v>
      </c>
      <c r="T275" s="32">
        <f t="shared" si="73"/>
        <v>649581.22841358266</v>
      </c>
      <c r="U275" s="32">
        <f t="shared" si="73"/>
        <v>1306126.2373444685</v>
      </c>
      <c r="V275" s="32">
        <f t="shared" si="73"/>
        <v>24612706.936446127</v>
      </c>
      <c r="W275" s="32">
        <f t="shared" si="73"/>
        <v>11139610.511321437</v>
      </c>
      <c r="X275" s="32">
        <f t="shared" si="73"/>
        <v>648522.71613073268</v>
      </c>
      <c r="Y275" s="32">
        <f t="shared" si="73"/>
        <v>1163707.2901789972</v>
      </c>
      <c r="Z275" s="32">
        <f t="shared" si="73"/>
        <v>2459949.473500343</v>
      </c>
      <c r="AC275" s="32">
        <f t="shared" si="74"/>
        <v>10264.947901222469</v>
      </c>
      <c r="AD275" s="32">
        <f t="shared" si="74"/>
        <v>1136792.2091462975</v>
      </c>
      <c r="AE275" s="32">
        <f t="shared" si="74"/>
        <v>887353.67553255137</v>
      </c>
      <c r="AF275" s="32">
        <f t="shared" si="74"/>
        <v>1028845.9280660038</v>
      </c>
      <c r="AG275" s="32">
        <f t="shared" si="74"/>
        <v>1702019.1677771024</v>
      </c>
      <c r="AH275" s="32">
        <f t="shared" si="74"/>
        <v>46634296.705086112</v>
      </c>
      <c r="AI275" s="32">
        <f t="shared" si="74"/>
        <v>13762660.950942721</v>
      </c>
      <c r="AJ275" s="32">
        <f t="shared" si="74"/>
        <v>670021.02821137814</v>
      </c>
      <c r="AK275" s="32">
        <f t="shared" si="74"/>
        <v>1264214.4973326751</v>
      </c>
      <c r="AL275" s="32">
        <f t="shared" si="74"/>
        <v>5246167.8915335461</v>
      </c>
    </row>
    <row r="276" spans="4:38">
      <c r="D276" s="32">
        <f t="shared" si="62"/>
        <v>150</v>
      </c>
      <c r="E276" s="32">
        <f t="shared" si="72"/>
        <v>3798.3520746297318</v>
      </c>
      <c r="F276" s="32">
        <f t="shared" si="72"/>
        <v>558135.93558550801</v>
      </c>
      <c r="G276" s="32">
        <f t="shared" si="72"/>
        <v>805523.03361930943</v>
      </c>
      <c r="H276" s="32">
        <f t="shared" si="72"/>
        <v>848398.20649060886</v>
      </c>
      <c r="I276" s="32">
        <f t="shared" si="72"/>
        <v>1520533.7668159604</v>
      </c>
      <c r="J276" s="32">
        <f t="shared" si="72"/>
        <v>36013377.091733791</v>
      </c>
      <c r="K276" s="32">
        <f t="shared" si="72"/>
        <v>12587405.0384409</v>
      </c>
      <c r="L276" s="32">
        <f t="shared" si="72"/>
        <v>666487.15945800347</v>
      </c>
      <c r="M276" s="32">
        <f t="shared" si="72"/>
        <v>1227246.8793610246</v>
      </c>
      <c r="N276" s="32">
        <f t="shared" si="72"/>
        <v>3895227.8186523747</v>
      </c>
      <c r="Q276" s="32">
        <f t="shared" si="73"/>
        <v>-2780.5867036636173</v>
      </c>
      <c r="R276" s="32">
        <f t="shared" si="73"/>
        <v>-32961.764222614263</v>
      </c>
      <c r="S276" s="32">
        <f t="shared" si="73"/>
        <v>713980.90246413869</v>
      </c>
      <c r="T276" s="32">
        <f t="shared" si="73"/>
        <v>656690.45812147262</v>
      </c>
      <c r="U276" s="32">
        <f t="shared" si="73"/>
        <v>1320420.9106549351</v>
      </c>
      <c r="V276" s="32">
        <f t="shared" si="73"/>
        <v>24882076.462058034</v>
      </c>
      <c r="W276" s="32">
        <f t="shared" si="73"/>
        <v>11261526.057087464</v>
      </c>
      <c r="X276" s="32">
        <f t="shared" si="73"/>
        <v>655620.36113352608</v>
      </c>
      <c r="Y276" s="32">
        <f t="shared" si="73"/>
        <v>1176443.283888103</v>
      </c>
      <c r="Z276" s="32">
        <f t="shared" si="73"/>
        <v>2486871.9661955619</v>
      </c>
      <c r="AC276" s="32">
        <f t="shared" si="74"/>
        <v>10377.290852923112</v>
      </c>
      <c r="AD276" s="32">
        <f t="shared" si="74"/>
        <v>1149233.6353936319</v>
      </c>
      <c r="AE276" s="32">
        <f t="shared" si="74"/>
        <v>897065.1647744861</v>
      </c>
      <c r="AF276" s="32">
        <f t="shared" si="74"/>
        <v>1040105.9548597455</v>
      </c>
      <c r="AG276" s="32">
        <f t="shared" si="74"/>
        <v>1720646.6229769855</v>
      </c>
      <c r="AH276" s="32">
        <f t="shared" si="74"/>
        <v>47144677.721409544</v>
      </c>
      <c r="AI276" s="32">
        <f t="shared" si="74"/>
        <v>13913284.019794339</v>
      </c>
      <c r="AJ276" s="32">
        <f t="shared" si="74"/>
        <v>677353.95778248715</v>
      </c>
      <c r="AK276" s="32">
        <f t="shared" si="74"/>
        <v>1278050.474833952</v>
      </c>
      <c r="AL276" s="32">
        <f t="shared" si="74"/>
        <v>5303583.6711091865</v>
      </c>
    </row>
    <row r="277" spans="4:38">
      <c r="D277" s="32">
        <f t="shared" si="62"/>
        <v>175</v>
      </c>
      <c r="E277" s="32">
        <f t="shared" si="72"/>
        <v>3809.9718157888356</v>
      </c>
      <c r="F277" s="32">
        <f t="shared" si="72"/>
        <v>559843.35895639961</v>
      </c>
      <c r="G277" s="32">
        <f t="shared" si="72"/>
        <v>807987.25203941576</v>
      </c>
      <c r="H277" s="32">
        <f t="shared" si="72"/>
        <v>850993.58663588658</v>
      </c>
      <c r="I277" s="32">
        <f t="shared" si="72"/>
        <v>1525185.3126566131</v>
      </c>
      <c r="J277" s="32">
        <f t="shared" si="72"/>
        <v>36123547.531927094</v>
      </c>
      <c r="K277" s="32">
        <f t="shared" si="72"/>
        <v>12625911.839689897</v>
      </c>
      <c r="L277" s="32">
        <f t="shared" si="72"/>
        <v>668526.04582941055</v>
      </c>
      <c r="M277" s="32">
        <f t="shared" si="72"/>
        <v>1231001.2156616906</v>
      </c>
      <c r="N277" s="32">
        <f t="shared" si="72"/>
        <v>3907143.917560318</v>
      </c>
      <c r="Q277" s="32">
        <f t="shared" si="73"/>
        <v>-2789.0929445628803</v>
      </c>
      <c r="R277" s="32">
        <f t="shared" si="73"/>
        <v>-33062.599311328748</v>
      </c>
      <c r="S277" s="32">
        <f t="shared" si="73"/>
        <v>716165.07947463472</v>
      </c>
      <c r="T277" s="32">
        <f t="shared" si="73"/>
        <v>658699.37488197803</v>
      </c>
      <c r="U277" s="32">
        <f t="shared" si="73"/>
        <v>1324460.2805978525</v>
      </c>
      <c r="V277" s="32">
        <f t="shared" si="73"/>
        <v>24958194.547561813</v>
      </c>
      <c r="W277" s="32">
        <f t="shared" si="73"/>
        <v>11295976.791318733</v>
      </c>
      <c r="X277" s="32">
        <f t="shared" si="73"/>
        <v>657626.00430333451</v>
      </c>
      <c r="Y277" s="32">
        <f t="shared" si="73"/>
        <v>1180042.204203692</v>
      </c>
      <c r="Z277" s="32">
        <f t="shared" si="73"/>
        <v>2494479.6886960734</v>
      </c>
      <c r="AC277" s="32">
        <f t="shared" si="74"/>
        <v>10409.036576140581</v>
      </c>
      <c r="AD277" s="32">
        <f t="shared" si="74"/>
        <v>1152749.3172241298</v>
      </c>
      <c r="AE277" s="32">
        <f t="shared" si="74"/>
        <v>899809.42460420285</v>
      </c>
      <c r="AF277" s="32">
        <f t="shared" si="74"/>
        <v>1043287.7983897951</v>
      </c>
      <c r="AG277" s="32">
        <f t="shared" si="74"/>
        <v>1725910.3447153729</v>
      </c>
      <c r="AH277" s="32">
        <f t="shared" si="74"/>
        <v>47288900.516292378</v>
      </c>
      <c r="AI277" s="32">
        <f t="shared" si="74"/>
        <v>13955846.88806106</v>
      </c>
      <c r="AJ277" s="32">
        <f t="shared" si="74"/>
        <v>679426.08735549252</v>
      </c>
      <c r="AK277" s="32">
        <f t="shared" si="74"/>
        <v>1281960.2271196949</v>
      </c>
      <c r="AL277" s="32">
        <f t="shared" si="74"/>
        <v>5319808.1464245627</v>
      </c>
    </row>
    <row r="278" spans="4:38">
      <c r="D278" s="32">
        <f t="shared" si="62"/>
        <v>200</v>
      </c>
      <c r="E278" s="32">
        <f t="shared" si="72"/>
        <v>3809.5795399910967</v>
      </c>
      <c r="F278" s="32">
        <f t="shared" si="72"/>
        <v>559785.71732258657</v>
      </c>
      <c r="G278" s="32">
        <f t="shared" si="72"/>
        <v>807904.06143875478</v>
      </c>
      <c r="H278" s="32">
        <f t="shared" si="72"/>
        <v>850905.96809060371</v>
      </c>
      <c r="I278" s="32">
        <f t="shared" si="72"/>
        <v>1525028.2791366421</v>
      </c>
      <c r="J278" s="32">
        <f t="shared" si="72"/>
        <v>36119828.241047695</v>
      </c>
      <c r="K278" s="32">
        <f t="shared" si="72"/>
        <v>12624611.872162953</v>
      </c>
      <c r="L278" s="32">
        <f t="shared" si="72"/>
        <v>668457.21419479046</v>
      </c>
      <c r="M278" s="32">
        <f t="shared" si="72"/>
        <v>1230874.4714212501</v>
      </c>
      <c r="N278" s="32">
        <f t="shared" si="72"/>
        <v>3906741.6368949353</v>
      </c>
      <c r="Q278" s="32">
        <f t="shared" si="73"/>
        <v>-2788.8057787483558</v>
      </c>
      <c r="R278" s="32">
        <f t="shared" si="73"/>
        <v>-33059.195176561552</v>
      </c>
      <c r="S278" s="32">
        <f t="shared" si="73"/>
        <v>716091.34291136172</v>
      </c>
      <c r="T278" s="32">
        <f t="shared" si="73"/>
        <v>658631.55500423489</v>
      </c>
      <c r="U278" s="32">
        <f t="shared" si="73"/>
        <v>1324323.9137851135</v>
      </c>
      <c r="V278" s="32">
        <f t="shared" si="73"/>
        <v>24955624.844648082</v>
      </c>
      <c r="W278" s="32">
        <f t="shared" si="73"/>
        <v>11294813.754288197</v>
      </c>
      <c r="X278" s="32">
        <f t="shared" si="73"/>
        <v>657558.29494013579</v>
      </c>
      <c r="Y278" s="32">
        <f t="shared" si="73"/>
        <v>1179920.7067177787</v>
      </c>
      <c r="Z278" s="32">
        <f t="shared" si="73"/>
        <v>2494222.8563474002</v>
      </c>
      <c r="AC278" s="32">
        <f t="shared" si="74"/>
        <v>10407.96485873058</v>
      </c>
      <c r="AD278" s="32">
        <f t="shared" si="74"/>
        <v>1152630.6298217366</v>
      </c>
      <c r="AE278" s="32">
        <f t="shared" si="74"/>
        <v>899716.77996615402</v>
      </c>
      <c r="AF278" s="32">
        <f t="shared" si="74"/>
        <v>1043180.3811769725</v>
      </c>
      <c r="AG278" s="32">
        <f t="shared" si="74"/>
        <v>1725732.6444881707</v>
      </c>
      <c r="AH278" s="32">
        <f t="shared" si="74"/>
        <v>47284031.637447305</v>
      </c>
      <c r="AI278" s="32">
        <f t="shared" si="74"/>
        <v>13954409.990037706</v>
      </c>
      <c r="AJ278" s="32">
        <f t="shared" si="74"/>
        <v>679356.13344945107</v>
      </c>
      <c r="AK278" s="32">
        <f t="shared" si="74"/>
        <v>1281828.2361247279</v>
      </c>
      <c r="AL278" s="32">
        <f t="shared" si="74"/>
        <v>5319260.4174424708</v>
      </c>
    </row>
    <row r="279" spans="4:38">
      <c r="D279" s="32">
        <f t="shared" si="62"/>
        <v>225</v>
      </c>
      <c r="E279" s="32">
        <f t="shared" si="72"/>
        <v>3804.3996019978745</v>
      </c>
      <c r="F279" s="32">
        <f t="shared" si="72"/>
        <v>559024.56893999397</v>
      </c>
      <c r="G279" s="32">
        <f t="shared" si="72"/>
        <v>806805.54311178636</v>
      </c>
      <c r="H279" s="32">
        <f t="shared" si="72"/>
        <v>849748.97947637399</v>
      </c>
      <c r="I279" s="32">
        <f t="shared" si="72"/>
        <v>1522954.6770918728</v>
      </c>
      <c r="J279" s="32">
        <f t="shared" si="72"/>
        <v>36070715.61099223</v>
      </c>
      <c r="K279" s="32">
        <f t="shared" si="72"/>
        <v>12607446.012781408</v>
      </c>
      <c r="L279" s="32">
        <f t="shared" si="72"/>
        <v>667548.30367479671</v>
      </c>
      <c r="M279" s="32">
        <f t="shared" si="72"/>
        <v>1229200.8343774581</v>
      </c>
      <c r="N279" s="32">
        <f t="shared" si="72"/>
        <v>3901429.5862546433</v>
      </c>
      <c r="Q279" s="32">
        <f t="shared" si="73"/>
        <v>-2785.0138009572615</v>
      </c>
      <c r="R279" s="32">
        <f t="shared" si="73"/>
        <v>-33014.244131617415</v>
      </c>
      <c r="S279" s="32">
        <f t="shared" si="73"/>
        <v>715117.66360769433</v>
      </c>
      <c r="T279" s="32">
        <f t="shared" si="73"/>
        <v>657736.00456894736</v>
      </c>
      <c r="U279" s="32">
        <f t="shared" si="73"/>
        <v>1322523.2122419812</v>
      </c>
      <c r="V279" s="32">
        <f t="shared" si="73"/>
        <v>24921692.336369839</v>
      </c>
      <c r="W279" s="32">
        <f t="shared" si="73"/>
        <v>11279456.039800802</v>
      </c>
      <c r="X279" s="32">
        <f t="shared" si="73"/>
        <v>656664.20383140247</v>
      </c>
      <c r="Y279" s="32">
        <f t="shared" si="73"/>
        <v>1178316.3522126272</v>
      </c>
      <c r="Z279" s="32">
        <f t="shared" si="73"/>
        <v>2490831.4270304563</v>
      </c>
      <c r="AC279" s="32">
        <f t="shared" si="74"/>
        <v>10393.813004953041</v>
      </c>
      <c r="AD279" s="32">
        <f t="shared" si="74"/>
        <v>1151063.3820116071</v>
      </c>
      <c r="AE279" s="32">
        <f t="shared" si="74"/>
        <v>898493.42261588422</v>
      </c>
      <c r="AF279" s="32">
        <f t="shared" si="74"/>
        <v>1041761.9543838007</v>
      </c>
      <c r="AG279" s="32">
        <f t="shared" si="74"/>
        <v>1723386.1419417642</v>
      </c>
      <c r="AH279" s="32">
        <f t="shared" si="74"/>
        <v>47219738.885614626</v>
      </c>
      <c r="AI279" s="32">
        <f t="shared" si="74"/>
        <v>13935435.985762013</v>
      </c>
      <c r="AJ279" s="32">
        <f t="shared" si="74"/>
        <v>678432.40351819689</v>
      </c>
      <c r="AK279" s="32">
        <f t="shared" si="74"/>
        <v>1280085.3165422948</v>
      </c>
      <c r="AL279" s="32">
        <f t="shared" si="74"/>
        <v>5312027.7454788312</v>
      </c>
    </row>
    <row r="280" spans="4:38">
      <c r="D280" s="32">
        <f t="shared" si="62"/>
        <v>250</v>
      </c>
      <c r="E280" s="32">
        <f t="shared" si="72"/>
        <v>3797.4054690500375</v>
      </c>
      <c r="F280" s="32">
        <f t="shared" si="72"/>
        <v>557996.83984596829</v>
      </c>
      <c r="G280" s="32">
        <f t="shared" si="72"/>
        <v>805322.28535184648</v>
      </c>
      <c r="H280" s="32">
        <f t="shared" si="72"/>
        <v>848186.7730952081</v>
      </c>
      <c r="I280" s="32">
        <f t="shared" si="72"/>
        <v>1520154.8272865273</v>
      </c>
      <c r="J280" s="32">
        <f t="shared" si="72"/>
        <v>36004402.024907738</v>
      </c>
      <c r="K280" s="32">
        <f t="shared" si="72"/>
        <v>12584268.070721967</v>
      </c>
      <c r="L280" s="32">
        <f t="shared" si="72"/>
        <v>666321.06098910398</v>
      </c>
      <c r="M280" s="32">
        <f t="shared" si="72"/>
        <v>1226941.0312666825</v>
      </c>
      <c r="N280" s="32">
        <f t="shared" si="72"/>
        <v>3894257.0702028172</v>
      </c>
      <c r="Q280" s="32">
        <f t="shared" si="73"/>
        <v>-2779.8937402845536</v>
      </c>
      <c r="R280" s="32">
        <f t="shared" si="73"/>
        <v>-32953.549662900827</v>
      </c>
      <c r="S280" s="32">
        <f t="shared" si="73"/>
        <v>713802.96785123588</v>
      </c>
      <c r="T280" s="32">
        <f t="shared" si="73"/>
        <v>656526.80113560718</v>
      </c>
      <c r="U280" s="32">
        <f t="shared" si="73"/>
        <v>1320091.8422123548</v>
      </c>
      <c r="V280" s="32">
        <f t="shared" si="73"/>
        <v>24875875.480171528</v>
      </c>
      <c r="W280" s="32">
        <f t="shared" si="73"/>
        <v>11258719.518043147</v>
      </c>
      <c r="X280" s="32">
        <f t="shared" si="73"/>
        <v>655456.97083167511</v>
      </c>
      <c r="Y280" s="32">
        <f t="shared" si="73"/>
        <v>1176150.0968020081</v>
      </c>
      <c r="Z280" s="32">
        <f t="shared" si="73"/>
        <v>2486252.200878148</v>
      </c>
      <c r="AC280" s="32">
        <f t="shared" si="74"/>
        <v>10374.704678384658</v>
      </c>
      <c r="AD280" s="32">
        <f t="shared" si="74"/>
        <v>1148947.2293548391</v>
      </c>
      <c r="AE280" s="32">
        <f t="shared" si="74"/>
        <v>896841.60285246302</v>
      </c>
      <c r="AF280" s="32">
        <f t="shared" si="74"/>
        <v>1039846.7450548089</v>
      </c>
      <c r="AG280" s="32">
        <f t="shared" si="74"/>
        <v>1720217.8123606995</v>
      </c>
      <c r="AH280" s="32">
        <f t="shared" si="74"/>
        <v>47132928.569643952</v>
      </c>
      <c r="AI280" s="32">
        <f t="shared" si="74"/>
        <v>13909816.623400787</v>
      </c>
      <c r="AJ280" s="32">
        <f t="shared" si="74"/>
        <v>677185.15114653902</v>
      </c>
      <c r="AK280" s="32">
        <f t="shared" si="74"/>
        <v>1277731.9657313633</v>
      </c>
      <c r="AL280" s="32">
        <f t="shared" si="74"/>
        <v>5302261.9395274883</v>
      </c>
    </row>
    <row r="281" spans="4:38">
      <c r="D281" s="32">
        <f t="shared" si="62"/>
        <v>300</v>
      </c>
      <c r="E281" s="32">
        <f t="shared" si="72"/>
        <v>3781.585359907529</v>
      </c>
      <c r="F281" s="32">
        <f t="shared" si="72"/>
        <v>555672.20767816692</v>
      </c>
      <c r="G281" s="32">
        <f t="shared" si="72"/>
        <v>801967.28769542079</v>
      </c>
      <c r="H281" s="32">
        <f t="shared" si="72"/>
        <v>844653.20065134799</v>
      </c>
      <c r="I281" s="32">
        <f t="shared" si="72"/>
        <v>1513821.815055626</v>
      </c>
      <c r="J281" s="32">
        <f t="shared" si="72"/>
        <v>35854406.567670636</v>
      </c>
      <c r="K281" s="32">
        <f t="shared" si="72"/>
        <v>12531841.619035412</v>
      </c>
      <c r="L281" s="32">
        <f t="shared" si="72"/>
        <v>663545.14675115526</v>
      </c>
      <c r="M281" s="32">
        <f t="shared" si="72"/>
        <v>1221829.5568180725</v>
      </c>
      <c r="N281" s="32">
        <f t="shared" si="72"/>
        <v>3878033.4742814139</v>
      </c>
      <c r="Q281" s="32">
        <f t="shared" si="73"/>
        <v>-2768.3126166109514</v>
      </c>
      <c r="R281" s="32">
        <f t="shared" si="73"/>
        <v>-32816.26415137219</v>
      </c>
      <c r="S281" s="32">
        <f t="shared" si="73"/>
        <v>710829.24251437373</v>
      </c>
      <c r="T281" s="32">
        <f t="shared" si="73"/>
        <v>653791.69008844625</v>
      </c>
      <c r="U281" s="32">
        <f t="shared" si="73"/>
        <v>1314592.2985918098</v>
      </c>
      <c r="V281" s="32">
        <f t="shared" si="73"/>
        <v>24772241.810204163</v>
      </c>
      <c r="W281" s="32">
        <f t="shared" si="73"/>
        <v>11211815.342802441</v>
      </c>
      <c r="X281" s="32">
        <f t="shared" si="73"/>
        <v>652726.31673079228</v>
      </c>
      <c r="Y281" s="32">
        <f t="shared" si="73"/>
        <v>1171250.2189640917</v>
      </c>
      <c r="Z281" s="32">
        <f t="shared" si="73"/>
        <v>2475894.3969790721</v>
      </c>
      <c r="AC281" s="32">
        <f t="shared" si="74"/>
        <v>10331.483336426039</v>
      </c>
      <c r="AD281" s="32">
        <f t="shared" si="74"/>
        <v>1144160.6795077077</v>
      </c>
      <c r="AE281" s="32">
        <f t="shared" si="74"/>
        <v>893105.33287647378</v>
      </c>
      <c r="AF281" s="32">
        <f t="shared" si="74"/>
        <v>1035514.7112142496</v>
      </c>
      <c r="AG281" s="32">
        <f t="shared" si="74"/>
        <v>1713051.3315194417</v>
      </c>
      <c r="AH281" s="32">
        <f t="shared" si="74"/>
        <v>46936571.325137116</v>
      </c>
      <c r="AI281" s="32">
        <f t="shared" si="74"/>
        <v>13851867.895268383</v>
      </c>
      <c r="AJ281" s="32">
        <f t="shared" si="74"/>
        <v>674363.97677152406</v>
      </c>
      <c r="AK281" s="32">
        <f t="shared" si="74"/>
        <v>1272408.894672059</v>
      </c>
      <c r="AL281" s="32">
        <f t="shared" si="74"/>
        <v>5280172.5515837558</v>
      </c>
    </row>
    <row r="282" spans="4:38">
      <c r="D282" s="32">
        <f t="shared" si="62"/>
        <v>365</v>
      </c>
      <c r="E282" s="32">
        <f t="shared" si="72"/>
        <v>3760.2081942225745</v>
      </c>
      <c r="F282" s="32">
        <f t="shared" si="72"/>
        <v>552531.01272432588</v>
      </c>
      <c r="G282" s="32">
        <f t="shared" si="72"/>
        <v>797433.79553503287</v>
      </c>
      <c r="H282" s="32">
        <f t="shared" si="72"/>
        <v>839878.40656416852</v>
      </c>
      <c r="I282" s="32">
        <f t="shared" si="72"/>
        <v>1505264.2349197825</v>
      </c>
      <c r="J282" s="32">
        <f t="shared" si="72"/>
        <v>35651722.900164708</v>
      </c>
      <c r="K282" s="32">
        <f t="shared" si="72"/>
        <v>12460999.57023018</v>
      </c>
      <c r="L282" s="32">
        <f t="shared" si="72"/>
        <v>659794.14996236574</v>
      </c>
      <c r="M282" s="32">
        <f t="shared" si="72"/>
        <v>1214922.5983895278</v>
      </c>
      <c r="N282" s="32">
        <f t="shared" si="72"/>
        <v>3856111.0908835852</v>
      </c>
      <c r="Q282" s="32">
        <f t="shared" si="73"/>
        <v>-2752.6634452077474</v>
      </c>
      <c r="R282" s="32">
        <f t="shared" si="73"/>
        <v>-32630.754993397702</v>
      </c>
      <c r="S282" s="32">
        <f t="shared" si="73"/>
        <v>706810.95043718209</v>
      </c>
      <c r="T282" s="32">
        <f t="shared" si="73"/>
        <v>650095.82923848554</v>
      </c>
      <c r="U282" s="32">
        <f t="shared" si="73"/>
        <v>1307160.9557288133</v>
      </c>
      <c r="V282" s="32">
        <f t="shared" si="73"/>
        <v>24632205.220476776</v>
      </c>
      <c r="W282" s="32">
        <f t="shared" si="73"/>
        <v>11148435.354939874</v>
      </c>
      <c r="X282" s="32">
        <f t="shared" si="73"/>
        <v>649036.47839800781</v>
      </c>
      <c r="Y282" s="32">
        <f t="shared" si="73"/>
        <v>1164629.1837086703</v>
      </c>
      <c r="Z282" s="32">
        <f t="shared" si="73"/>
        <v>2461898.2552275704</v>
      </c>
      <c r="AC282" s="32">
        <f t="shared" si="74"/>
        <v>10273.079833652926</v>
      </c>
      <c r="AD282" s="32">
        <f t="shared" si="74"/>
        <v>1137692.7804420516</v>
      </c>
      <c r="AE282" s="32">
        <f t="shared" si="74"/>
        <v>888056.6406328897</v>
      </c>
      <c r="AF282" s="32">
        <f t="shared" si="74"/>
        <v>1029660.9838898516</v>
      </c>
      <c r="AG282" s="32">
        <f t="shared" si="74"/>
        <v>1703367.5141107515</v>
      </c>
      <c r="AH282" s="32">
        <f t="shared" si="74"/>
        <v>46671240.579852641</v>
      </c>
      <c r="AI282" s="32">
        <f t="shared" si="74"/>
        <v>13773563.785520485</v>
      </c>
      <c r="AJ282" s="32">
        <f t="shared" si="74"/>
        <v>670551.82152672973</v>
      </c>
      <c r="AK282" s="32">
        <f t="shared" si="74"/>
        <v>1265216.0130703915</v>
      </c>
      <c r="AL282" s="32">
        <f t="shared" si="74"/>
        <v>5250323.9265395999</v>
      </c>
    </row>
    <row r="283" spans="4:38">
      <c r="D283" s="32">
        <f t="shared" si="62"/>
        <v>730</v>
      </c>
      <c r="E283" s="32">
        <f t="shared" si="72"/>
        <v>3642.2939463636758</v>
      </c>
      <c r="F283" s="32">
        <f t="shared" si="72"/>
        <v>535204.50434529327</v>
      </c>
      <c r="G283" s="32">
        <f t="shared" si="72"/>
        <v>772427.51892453746</v>
      </c>
      <c r="H283" s="32">
        <f t="shared" si="72"/>
        <v>813541.13333682274</v>
      </c>
      <c r="I283" s="32">
        <f t="shared" si="72"/>
        <v>1458061.5028045294</v>
      </c>
      <c r="J283" s="32">
        <f t="shared" si="72"/>
        <v>34533740.630697317</v>
      </c>
      <c r="K283" s="32">
        <f t="shared" si="72"/>
        <v>12070242.11319593</v>
      </c>
      <c r="L283" s="32">
        <f t="shared" si="72"/>
        <v>639104.03736326832</v>
      </c>
      <c r="M283" s="32">
        <f t="shared" si="72"/>
        <v>1176824.5258902472</v>
      </c>
      <c r="N283" s="32">
        <f t="shared" si="72"/>
        <v>3735189.4781812583</v>
      </c>
      <c r="Q283" s="32">
        <f t="shared" si="73"/>
        <v>-2666.3442248387632</v>
      </c>
      <c r="R283" s="32">
        <f t="shared" si="73"/>
        <v>-31607.505552575181</v>
      </c>
      <c r="S283" s="32">
        <f t="shared" si="73"/>
        <v>684646.46451129974</v>
      </c>
      <c r="T283" s="32">
        <f t="shared" si="73"/>
        <v>629709.84080873802</v>
      </c>
      <c r="U283" s="32">
        <f t="shared" si="73"/>
        <v>1266170.4326077523</v>
      </c>
      <c r="V283" s="32">
        <f t="shared" si="73"/>
        <v>23859777.790489994</v>
      </c>
      <c r="W283" s="32">
        <f t="shared" si="73"/>
        <v>10798837.858795628</v>
      </c>
      <c r="X283" s="32">
        <f t="shared" si="73"/>
        <v>628683.70955375151</v>
      </c>
      <c r="Y283" s="32">
        <f t="shared" si="73"/>
        <v>1128108.2340329241</v>
      </c>
      <c r="Z283" s="32">
        <f t="shared" si="73"/>
        <v>2384696.9764482942</v>
      </c>
      <c r="AC283" s="32">
        <f t="shared" si="74"/>
        <v>9950.9321175661426</v>
      </c>
      <c r="AD283" s="32">
        <f t="shared" si="74"/>
        <v>1102016.5142431634</v>
      </c>
      <c r="AE283" s="32">
        <f t="shared" si="74"/>
        <v>860208.57333778124</v>
      </c>
      <c r="AF283" s="32">
        <f t="shared" si="74"/>
        <v>997372.42586490745</v>
      </c>
      <c r="AG283" s="32">
        <f t="shared" si="74"/>
        <v>1649952.5730013058</v>
      </c>
      <c r="AH283" s="32">
        <f t="shared" si="74"/>
        <v>45207703.470904648</v>
      </c>
      <c r="AI283" s="32">
        <f t="shared" si="74"/>
        <v>13341646.367596233</v>
      </c>
      <c r="AJ283" s="32">
        <f t="shared" si="74"/>
        <v>649524.36517279071</v>
      </c>
      <c r="AK283" s="32">
        <f t="shared" si="74"/>
        <v>1225540.8177475764</v>
      </c>
      <c r="AL283" s="32">
        <f t="shared" si="74"/>
        <v>5085681.9799142219</v>
      </c>
    </row>
    <row r="284" spans="4:38">
      <c r="D284" s="32">
        <f t="shared" si="62"/>
        <v>1460</v>
      </c>
      <c r="E284" s="32">
        <f t="shared" si="72"/>
        <v>3417.4691219532638</v>
      </c>
      <c r="F284" s="32">
        <f t="shared" si="72"/>
        <v>502168.38466768665</v>
      </c>
      <c r="G284" s="32">
        <f t="shared" si="72"/>
        <v>724748.53313445451</v>
      </c>
      <c r="H284" s="32">
        <f t="shared" si="72"/>
        <v>763324.36194315122</v>
      </c>
      <c r="I284" s="32">
        <f t="shared" si="72"/>
        <v>1368060.9629867915</v>
      </c>
      <c r="J284" s="32">
        <f t="shared" si="72"/>
        <v>32402105.378885053</v>
      </c>
      <c r="K284" s="32">
        <f t="shared" si="72"/>
        <v>11325192.399017954</v>
      </c>
      <c r="L284" s="32">
        <f t="shared" si="72"/>
        <v>599654.59832948761</v>
      </c>
      <c r="M284" s="32">
        <f t="shared" si="72"/>
        <v>1104183.6651328979</v>
      </c>
      <c r="N284" s="32">
        <f t="shared" si="72"/>
        <v>3504630.5691700545</v>
      </c>
      <c r="Q284" s="32">
        <f t="shared" si="73"/>
        <v>-2501.7610305675903</v>
      </c>
      <c r="R284" s="32">
        <f t="shared" si="73"/>
        <v>-29656.495559819556</v>
      </c>
      <c r="S284" s="32">
        <f t="shared" si="73"/>
        <v>642385.86626369378</v>
      </c>
      <c r="T284" s="32">
        <f t="shared" si="73"/>
        <v>590840.26946876547</v>
      </c>
      <c r="U284" s="32">
        <f t="shared" si="73"/>
        <v>1188014.5919818487</v>
      </c>
      <c r="V284" s="32">
        <f t="shared" si="73"/>
        <v>22387005.292934205</v>
      </c>
      <c r="W284" s="32">
        <f t="shared" si="73"/>
        <v>10132267.048972849</v>
      </c>
      <c r="X284" s="32">
        <f t="shared" si="73"/>
        <v>589877.47735735762</v>
      </c>
      <c r="Y284" s="32">
        <f t="shared" si="73"/>
        <v>1058474.4429750652</v>
      </c>
      <c r="Z284" s="32">
        <f t="shared" si="73"/>
        <v>2237498.7857209127</v>
      </c>
      <c r="AC284" s="32">
        <f t="shared" si="74"/>
        <v>9336.6992744741456</v>
      </c>
      <c r="AD284" s="32">
        <f t="shared" si="74"/>
        <v>1033993.2648951948</v>
      </c>
      <c r="AE284" s="32">
        <f t="shared" si="74"/>
        <v>807111.20000522071</v>
      </c>
      <c r="AF284" s="32">
        <f t="shared" si="74"/>
        <v>935808.45441753685</v>
      </c>
      <c r="AG284" s="32">
        <f t="shared" si="74"/>
        <v>1548107.3339917341</v>
      </c>
      <c r="AH284" s="32">
        <f t="shared" si="74"/>
        <v>42417205.464835905</v>
      </c>
      <c r="AI284" s="32">
        <f t="shared" si="74"/>
        <v>12518117.749063056</v>
      </c>
      <c r="AJ284" s="32">
        <f t="shared" si="74"/>
        <v>609431.71930162306</v>
      </c>
      <c r="AK284" s="32">
        <f t="shared" si="74"/>
        <v>1149892.8872907357</v>
      </c>
      <c r="AL284" s="32">
        <f t="shared" si="74"/>
        <v>4771762.3526191982</v>
      </c>
    </row>
    <row r="285" spans="4:38">
      <c r="D285" s="32">
        <f t="shared" ref="D285:D287" si="75">D181</f>
        <v>2920</v>
      </c>
      <c r="E285" s="32">
        <f t="shared" si="72"/>
        <v>3008.6690627721614</v>
      </c>
      <c r="F285" s="32">
        <f t="shared" si="72"/>
        <v>442098.6494205409</v>
      </c>
      <c r="G285" s="32">
        <f t="shared" si="72"/>
        <v>638053.6040322294</v>
      </c>
      <c r="H285" s="32">
        <f t="shared" si="72"/>
        <v>672014.96507627168</v>
      </c>
      <c r="I285" s="32">
        <f t="shared" si="72"/>
        <v>1204412.5487144464</v>
      </c>
      <c r="J285" s="32">
        <f t="shared" si="72"/>
        <v>28526142.751632482</v>
      </c>
      <c r="K285" s="32">
        <f t="shared" si="72"/>
        <v>9970464.921536088</v>
      </c>
      <c r="L285" s="32">
        <f t="shared" si="72"/>
        <v>527923.4936618309</v>
      </c>
      <c r="M285" s="32">
        <f t="shared" si="72"/>
        <v>972100.43876123067</v>
      </c>
      <c r="N285" s="32">
        <f t="shared" si="72"/>
        <v>3085404.1963899089</v>
      </c>
      <c r="Q285" s="32">
        <f t="shared" si="73"/>
        <v>-2202.4986171098594</v>
      </c>
      <c r="R285" s="32">
        <f t="shared" si="73"/>
        <v>-26108.964709554242</v>
      </c>
      <c r="S285" s="32">
        <f t="shared" si="73"/>
        <v>565543.21728151152</v>
      </c>
      <c r="T285" s="32">
        <f t="shared" si="73"/>
        <v>520163.54101675854</v>
      </c>
      <c r="U285" s="32">
        <f t="shared" si="73"/>
        <v>1045903.4511992185</v>
      </c>
      <c r="V285" s="32">
        <f t="shared" si="73"/>
        <v>19709055.979552146</v>
      </c>
      <c r="W285" s="32">
        <f t="shared" si="73"/>
        <v>8920238.1406058818</v>
      </c>
      <c r="X285" s="32">
        <f t="shared" si="73"/>
        <v>519315.91877465387</v>
      </c>
      <c r="Y285" s="32">
        <f t="shared" si="73"/>
        <v>931858.98589594534</v>
      </c>
      <c r="Z285" s="32">
        <f t="shared" si="73"/>
        <v>1969847.6077937926</v>
      </c>
      <c r="AC285" s="32">
        <f t="shared" si="74"/>
        <v>8219.8367426542063</v>
      </c>
      <c r="AD285" s="32">
        <f t="shared" si="74"/>
        <v>910306.26355063752</v>
      </c>
      <c r="AE285" s="32">
        <f t="shared" si="74"/>
        <v>710563.99078295217</v>
      </c>
      <c r="AF285" s="32">
        <f t="shared" si="74"/>
        <v>823866.3891357847</v>
      </c>
      <c r="AG285" s="32">
        <f t="shared" si="74"/>
        <v>1362921.6462296741</v>
      </c>
      <c r="AH285" s="32">
        <f t="shared" si="74"/>
        <v>37343229.523712829</v>
      </c>
      <c r="AI285" s="32">
        <f t="shared" si="74"/>
        <v>11020691.702466296</v>
      </c>
      <c r="AJ285" s="32">
        <f t="shared" si="74"/>
        <v>536531.06854901277</v>
      </c>
      <c r="AK285" s="32">
        <f t="shared" si="74"/>
        <v>1012341.8916265209</v>
      </c>
      <c r="AL285" s="32">
        <f t="shared" si="74"/>
        <v>4200960.7849860257</v>
      </c>
    </row>
    <row r="286" spans="4:38">
      <c r="D286" s="32">
        <f t="shared" si="75"/>
        <v>5840</v>
      </c>
      <c r="E286" s="32">
        <f t="shared" si="72"/>
        <v>2332.0483405632094</v>
      </c>
      <c r="F286" s="32">
        <f t="shared" si="72"/>
        <v>342674.91712646454</v>
      </c>
      <c r="G286" s="32">
        <f t="shared" si="72"/>
        <v>494561.48796329607</v>
      </c>
      <c r="H286" s="32">
        <f t="shared" si="72"/>
        <v>520885.2656914629</v>
      </c>
      <c r="I286" s="32">
        <f t="shared" si="72"/>
        <v>933551.75560421171</v>
      </c>
      <c r="J286" s="32">
        <f t="shared" si="72"/>
        <v>22110887.730975233</v>
      </c>
      <c r="K286" s="32">
        <f t="shared" si="72"/>
        <v>7728203.298467163</v>
      </c>
      <c r="L286" s="32">
        <f t="shared" si="72"/>
        <v>409198.57972150657</v>
      </c>
      <c r="M286" s="32">
        <f t="shared" si="72"/>
        <v>753484.4038264266</v>
      </c>
      <c r="N286" s="32">
        <f t="shared" si="72"/>
        <v>2391526.4809909505</v>
      </c>
      <c r="Q286" s="32">
        <f t="shared" si="73"/>
        <v>-1707.1778709989585</v>
      </c>
      <c r="R286" s="32">
        <f t="shared" si="73"/>
        <v>-20237.30977199542</v>
      </c>
      <c r="S286" s="32">
        <f t="shared" si="73"/>
        <v>438357.98948353867</v>
      </c>
      <c r="T286" s="32">
        <f t="shared" si="73"/>
        <v>403183.76575851248</v>
      </c>
      <c r="U286" s="32">
        <f t="shared" si="73"/>
        <v>810689.82891428657</v>
      </c>
      <c r="V286" s="32">
        <f t="shared" si="73"/>
        <v>15276678.934183793</v>
      </c>
      <c r="W286" s="32">
        <f t="shared" si="73"/>
        <v>6914162.4150784537</v>
      </c>
      <c r="X286" s="32">
        <f t="shared" si="73"/>
        <v>402526.76560266828</v>
      </c>
      <c r="Y286" s="32">
        <f t="shared" si="73"/>
        <v>722292.8664993291</v>
      </c>
      <c r="Z286" s="32">
        <f t="shared" si="73"/>
        <v>1526847.8350640705</v>
      </c>
      <c r="AC286" s="32">
        <f t="shared" si="74"/>
        <v>6371.2745521253955</v>
      </c>
      <c r="AD286" s="32">
        <f t="shared" si="74"/>
        <v>705587.14402492554</v>
      </c>
      <c r="AE286" s="32">
        <f t="shared" si="74"/>
        <v>550764.98644305719</v>
      </c>
      <c r="AF286" s="32">
        <f t="shared" si="74"/>
        <v>638586.76562441338</v>
      </c>
      <c r="AG286" s="32">
        <f t="shared" si="74"/>
        <v>1056413.6822941368</v>
      </c>
      <c r="AH286" s="32">
        <f t="shared" si="74"/>
        <v>28945096.527766678</v>
      </c>
      <c r="AI286" s="32">
        <f t="shared" si="74"/>
        <v>8542244.1818558704</v>
      </c>
      <c r="AJ286" s="32">
        <f t="shared" si="74"/>
        <v>415870.39384034841</v>
      </c>
      <c r="AK286" s="32">
        <f t="shared" si="74"/>
        <v>784675.94115352794</v>
      </c>
      <c r="AL286" s="32">
        <f t="shared" si="74"/>
        <v>3256205.1269178307</v>
      </c>
    </row>
    <row r="287" spans="4:38">
      <c r="D287" s="32">
        <f t="shared" si="75"/>
        <v>7946.78</v>
      </c>
      <c r="E287" s="32">
        <f t="shared" si="72"/>
        <v>1939.898624887611</v>
      </c>
      <c r="F287" s="32">
        <f t="shared" si="72"/>
        <v>285051.81001374987</v>
      </c>
      <c r="G287" s="32">
        <f t="shared" si="72"/>
        <v>411397.62574161129</v>
      </c>
      <c r="H287" s="32">
        <f t="shared" si="72"/>
        <v>433294.88204136078</v>
      </c>
      <c r="I287" s="32">
        <f t="shared" si="72"/>
        <v>776568.70805716433</v>
      </c>
      <c r="J287" s="32">
        <f t="shared" si="72"/>
        <v>18392792.275482684</v>
      </c>
      <c r="K287" s="32">
        <f t="shared" si="72"/>
        <v>6428653.5964034395</v>
      </c>
      <c r="L287" s="32">
        <f t="shared" si="72"/>
        <v>340389.06839984446</v>
      </c>
      <c r="M287" s="32">
        <f t="shared" si="72"/>
        <v>626780.90047830553</v>
      </c>
      <c r="N287" s="32">
        <f t="shared" si="72"/>
        <v>1989375.113354733</v>
      </c>
      <c r="Q287" s="32">
        <f t="shared" si="73"/>
        <v>-1420.104354950731</v>
      </c>
      <c r="R287" s="32">
        <f t="shared" si="73"/>
        <v>-16834.269133819635</v>
      </c>
      <c r="S287" s="32">
        <f t="shared" si="73"/>
        <v>364645.12601065676</v>
      </c>
      <c r="T287" s="32">
        <f t="shared" si="73"/>
        <v>335385.68612306495</v>
      </c>
      <c r="U287" s="32">
        <f t="shared" si="73"/>
        <v>674366.84607549233</v>
      </c>
      <c r="V287" s="32">
        <f t="shared" si="73"/>
        <v>12707801.953245757</v>
      </c>
      <c r="W287" s="32">
        <f t="shared" si="73"/>
        <v>5751499.1983489497</v>
      </c>
      <c r="X287" s="32">
        <f t="shared" si="73"/>
        <v>334839.16499110375</v>
      </c>
      <c r="Y287" s="32">
        <f t="shared" si="73"/>
        <v>600834.43130933715</v>
      </c>
      <c r="Z287" s="32">
        <f t="shared" si="73"/>
        <v>1270098.0353340723</v>
      </c>
      <c r="AC287" s="32">
        <f t="shared" si="74"/>
        <v>5299.9016047259684</v>
      </c>
      <c r="AD287" s="32">
        <f t="shared" si="74"/>
        <v>586937.88916132052</v>
      </c>
      <c r="AE287" s="32">
        <f t="shared" si="74"/>
        <v>458150.12547256885</v>
      </c>
      <c r="AF287" s="32">
        <f t="shared" si="74"/>
        <v>531204.0779596566</v>
      </c>
      <c r="AG287" s="32">
        <f t="shared" si="74"/>
        <v>878770.57003883622</v>
      </c>
      <c r="AH287" s="32">
        <f t="shared" si="74"/>
        <v>24077782.597719617</v>
      </c>
      <c r="AI287" s="32">
        <f t="shared" si="74"/>
        <v>7105807.9944579275</v>
      </c>
      <c r="AJ287" s="32">
        <f t="shared" si="74"/>
        <v>345938.97180858831</v>
      </c>
      <c r="AK287" s="32">
        <f t="shared" si="74"/>
        <v>652727.36964727694</v>
      </c>
      <c r="AL287" s="32">
        <f t="shared" si="74"/>
        <v>2708652.1913753944</v>
      </c>
    </row>
    <row r="291" spans="3:38">
      <c r="C291" s="43" t="s">
        <v>103</v>
      </c>
      <c r="D291" s="43"/>
      <c r="E291" s="43" t="s">
        <v>30</v>
      </c>
    </row>
    <row r="293" spans="3:38">
      <c r="E293" s="43" t="s">
        <v>28</v>
      </c>
    </row>
    <row r="295" spans="3:38">
      <c r="D295" s="43" t="str">
        <f>D204</f>
        <v>Average</v>
      </c>
      <c r="E295" s="43" t="str">
        <f>E205</f>
        <v>Blood</v>
      </c>
      <c r="F295" s="43" t="str">
        <f t="shared" ref="F295:N295" si="76">F205</f>
        <v>Thymus</v>
      </c>
      <c r="G295" s="43" t="str">
        <f t="shared" si="76"/>
        <v>Heart</v>
      </c>
      <c r="H295" s="43" t="str">
        <f t="shared" si="76"/>
        <v>Lungs</v>
      </c>
      <c r="I295" s="43" t="str">
        <f t="shared" si="76"/>
        <v>Kidneys</v>
      </c>
      <c r="J295" s="43" t="str">
        <f t="shared" si="76"/>
        <v>Spleen</v>
      </c>
      <c r="K295" s="43" t="str">
        <f t="shared" si="76"/>
        <v>Liver</v>
      </c>
      <c r="L295" s="43" t="str">
        <f t="shared" si="76"/>
        <v>ART</v>
      </c>
      <c r="M295" s="43" t="str">
        <f t="shared" si="76"/>
        <v>Carcass</v>
      </c>
      <c r="N295" s="43" t="str">
        <f t="shared" si="76"/>
        <v>Tumor</v>
      </c>
      <c r="P295" s="43" t="str">
        <f>P204</f>
        <v>Average -STDEV</v>
      </c>
      <c r="Q295" s="43" t="str">
        <f>Q205</f>
        <v>Blood</v>
      </c>
      <c r="R295" s="43" t="str">
        <f t="shared" ref="R295:Z295" si="77">R205</f>
        <v>Thymus</v>
      </c>
      <c r="S295" s="43" t="str">
        <f t="shared" si="77"/>
        <v>Heart</v>
      </c>
      <c r="T295" s="43" t="str">
        <f t="shared" si="77"/>
        <v>Lungs</v>
      </c>
      <c r="U295" s="43" t="str">
        <f t="shared" si="77"/>
        <v>Kidneys</v>
      </c>
      <c r="V295" s="43" t="str">
        <f t="shared" si="77"/>
        <v>Spleen</v>
      </c>
      <c r="W295" s="43" t="str">
        <f t="shared" si="77"/>
        <v>Liver</v>
      </c>
      <c r="X295" s="43" t="str">
        <f t="shared" si="77"/>
        <v>ART</v>
      </c>
      <c r="Y295" s="43" t="str">
        <f t="shared" si="77"/>
        <v>Carcass</v>
      </c>
      <c r="Z295" s="43" t="str">
        <f t="shared" si="77"/>
        <v>Tumor</v>
      </c>
      <c r="AB295" s="43" t="str">
        <f>AB204</f>
        <v>Average +STDEV</v>
      </c>
      <c r="AC295" s="43" t="str">
        <f>AC205</f>
        <v>Blood</v>
      </c>
      <c r="AD295" s="43" t="str">
        <f t="shared" ref="AD295:AL295" si="78">AD205</f>
        <v>Thymus</v>
      </c>
      <c r="AE295" s="43" t="str">
        <f t="shared" si="78"/>
        <v>Heart</v>
      </c>
      <c r="AF295" s="43" t="str">
        <f t="shared" si="78"/>
        <v>Lungs</v>
      </c>
      <c r="AG295" s="43" t="str">
        <f t="shared" si="78"/>
        <v>Kidneys</v>
      </c>
      <c r="AH295" s="43" t="str">
        <f t="shared" si="78"/>
        <v>Spleen</v>
      </c>
      <c r="AI295" s="43" t="str">
        <f t="shared" si="78"/>
        <v>Liver</v>
      </c>
      <c r="AJ295" s="43" t="str">
        <f t="shared" si="78"/>
        <v>ART</v>
      </c>
      <c r="AK295" s="43" t="str">
        <f t="shared" si="78"/>
        <v>Carcass</v>
      </c>
      <c r="AL295" s="43" t="str">
        <f t="shared" si="78"/>
        <v>Tumor</v>
      </c>
    </row>
    <row r="296" spans="3:38">
      <c r="D296" s="42">
        <f>D206</f>
        <v>0</v>
      </c>
      <c r="E296" s="32">
        <v>0</v>
      </c>
      <c r="F296" s="32">
        <v>0</v>
      </c>
      <c r="G296" s="32">
        <v>0</v>
      </c>
      <c r="H296" s="32">
        <v>0</v>
      </c>
      <c r="I296" s="32">
        <v>0</v>
      </c>
      <c r="J296" s="32">
        <v>0</v>
      </c>
      <c r="K296" s="32">
        <v>0</v>
      </c>
      <c r="L296" s="32">
        <v>0</v>
      </c>
      <c r="M296" s="32">
        <v>0</v>
      </c>
      <c r="N296" s="32">
        <v>0</v>
      </c>
      <c r="Q296" s="32">
        <v>0</v>
      </c>
      <c r="R296" s="32">
        <v>0</v>
      </c>
      <c r="S296" s="32">
        <v>0</v>
      </c>
      <c r="T296" s="32">
        <v>0</v>
      </c>
      <c r="U296" s="32">
        <v>0</v>
      </c>
      <c r="V296" s="32">
        <v>0</v>
      </c>
      <c r="W296" s="32">
        <v>0</v>
      </c>
      <c r="X296" s="32">
        <v>0</v>
      </c>
      <c r="Y296" s="32">
        <v>0</v>
      </c>
      <c r="Z296" s="32">
        <v>0</v>
      </c>
      <c r="AC296" s="32">
        <v>0</v>
      </c>
      <c r="AD296" s="32">
        <v>0</v>
      </c>
      <c r="AE296" s="32">
        <v>0</v>
      </c>
      <c r="AF296" s="32">
        <v>0</v>
      </c>
      <c r="AG296" s="32">
        <v>0</v>
      </c>
      <c r="AH296" s="32">
        <v>0</v>
      </c>
      <c r="AI296" s="32">
        <v>0</v>
      </c>
      <c r="AJ296" s="32">
        <v>0</v>
      </c>
      <c r="AK296" s="32">
        <v>0</v>
      </c>
      <c r="AL296" s="32">
        <v>0</v>
      </c>
    </row>
    <row r="297" spans="3:38">
      <c r="D297" s="42">
        <f t="shared" ref="D297:D360" si="79">D207</f>
        <v>4.1666666666666664E-2</v>
      </c>
      <c r="E297" s="32">
        <f t="shared" ref="E297:N312" si="80">($D207-$D206)/8*(E206+3*((2*E206+E207)/3)+3*((E206+2*E207)/3)+E207)</f>
        <v>2060.5186028917851</v>
      </c>
      <c r="F297" s="32">
        <f t="shared" si="80"/>
        <v>684.7884094036749</v>
      </c>
      <c r="G297" s="32">
        <f t="shared" si="80"/>
        <v>601.90338185519215</v>
      </c>
      <c r="H297" s="32">
        <f t="shared" si="80"/>
        <v>981.45963685146262</v>
      </c>
      <c r="I297" s="32">
        <f t="shared" si="80"/>
        <v>831.80013901641905</v>
      </c>
      <c r="J297" s="32">
        <f t="shared" si="80"/>
        <v>3137.8523885330255</v>
      </c>
      <c r="K297" s="32">
        <f t="shared" si="80"/>
        <v>1194.981238901692</v>
      </c>
      <c r="L297" s="32">
        <f t="shared" si="80"/>
        <v>100.71470532290274</v>
      </c>
      <c r="M297" s="32">
        <f t="shared" si="80"/>
        <v>160.80565459600325</v>
      </c>
      <c r="N297" s="32">
        <f t="shared" si="80"/>
        <v>133.71810077673095</v>
      </c>
      <c r="Q297" s="32">
        <f t="shared" ref="Q297:Z312" si="81">($D207-$D206)/8*(Q206+3*((2*Q206+Q207)/3)+3*((Q206+2*Q207)/3)+Q207)</f>
        <v>2016.7154332424702</v>
      </c>
      <c r="R297" s="32">
        <f t="shared" si="81"/>
        <v>536.99396476503102</v>
      </c>
      <c r="S297" s="32">
        <f t="shared" si="81"/>
        <v>566.78244208298213</v>
      </c>
      <c r="T297" s="32">
        <f t="shared" si="81"/>
        <v>951.0535839773072</v>
      </c>
      <c r="U297" s="32">
        <f t="shared" si="81"/>
        <v>779.16838390398709</v>
      </c>
      <c r="V297" s="32">
        <f t="shared" si="81"/>
        <v>2764.5295371821603</v>
      </c>
      <c r="W297" s="32">
        <f t="shared" si="81"/>
        <v>1070.4192474942824</v>
      </c>
      <c r="X297" s="32">
        <f t="shared" si="81"/>
        <v>90.455474177202007</v>
      </c>
      <c r="Y297" s="32">
        <f t="shared" si="81"/>
        <v>143.82012358542926</v>
      </c>
      <c r="Z297" s="32">
        <f t="shared" si="81"/>
        <v>17.057058145074361</v>
      </c>
      <c r="AC297" s="32">
        <f t="shared" ref="AC297:AL312" si="82">($D207-$D206)/8*(AC206+3*((2*AC206+AC207)/3)+3*((AC206+2*AC207)/3)+AC207)</f>
        <v>2104.3217725411</v>
      </c>
      <c r="AD297" s="32">
        <f t="shared" si="82"/>
        <v>832.58285404231685</v>
      </c>
      <c r="AE297" s="32">
        <f t="shared" si="82"/>
        <v>637.02432162740274</v>
      </c>
      <c r="AF297" s="32">
        <f t="shared" si="82"/>
        <v>1011.8656897256114</v>
      </c>
      <c r="AG297" s="32">
        <f t="shared" si="82"/>
        <v>884.43189412885079</v>
      </c>
      <c r="AH297" s="32">
        <f t="shared" si="82"/>
        <v>3511.1752398838908</v>
      </c>
      <c r="AI297" s="32">
        <f t="shared" si="82"/>
        <v>1319.5432303090952</v>
      </c>
      <c r="AJ297" s="32">
        <f t="shared" si="82"/>
        <v>110.97393646860414</v>
      </c>
      <c r="AK297" s="32">
        <f t="shared" si="82"/>
        <v>177.79118560657722</v>
      </c>
      <c r="AL297" s="32">
        <f t="shared" si="82"/>
        <v>250.37914340838836</v>
      </c>
    </row>
    <row r="298" spans="3:38">
      <c r="D298" s="42">
        <f t="shared" si="79"/>
        <v>7.4999999999999997E-2</v>
      </c>
      <c r="E298" s="32">
        <f t="shared" si="80"/>
        <v>3154.4145440449556</v>
      </c>
      <c r="F298" s="32">
        <f t="shared" si="80"/>
        <v>1071.9939759674751</v>
      </c>
      <c r="G298" s="32">
        <f t="shared" si="80"/>
        <v>958.48156173294319</v>
      </c>
      <c r="H298" s="32">
        <f t="shared" si="80"/>
        <v>1537.3761112097011</v>
      </c>
      <c r="I298" s="32">
        <f t="shared" si="80"/>
        <v>1358.6008268089727</v>
      </c>
      <c r="J298" s="32">
        <f t="shared" si="80"/>
        <v>5096.52787409756</v>
      </c>
      <c r="K298" s="32">
        <f t="shared" si="80"/>
        <v>2006.6438625902622</v>
      </c>
      <c r="L298" s="32">
        <f t="shared" si="80"/>
        <v>191.55462246393023</v>
      </c>
      <c r="M298" s="32">
        <f t="shared" si="80"/>
        <v>273.41688850548292</v>
      </c>
      <c r="N298" s="32">
        <f t="shared" si="80"/>
        <v>404.11109302816476</v>
      </c>
      <c r="Q298" s="32">
        <f t="shared" si="81"/>
        <v>3068.0800611008208</v>
      </c>
      <c r="R298" s="32">
        <f t="shared" si="81"/>
        <v>846.88412384523633</v>
      </c>
      <c r="S298" s="32">
        <f t="shared" si="81"/>
        <v>863.40131917017743</v>
      </c>
      <c r="T298" s="32">
        <f t="shared" si="81"/>
        <v>1478.8654289207147</v>
      </c>
      <c r="U298" s="32">
        <f t="shared" si="81"/>
        <v>1247.2588678263135</v>
      </c>
      <c r="V298" s="32">
        <f t="shared" si="81"/>
        <v>4465.1519260984523</v>
      </c>
      <c r="W298" s="32">
        <f t="shared" si="81"/>
        <v>1755.1132305807093</v>
      </c>
      <c r="X298" s="32">
        <f t="shared" si="81"/>
        <v>172.3847602166245</v>
      </c>
      <c r="Y298" s="32">
        <f t="shared" si="81"/>
        <v>249.19446244024692</v>
      </c>
      <c r="Z298" s="32">
        <f t="shared" si="81"/>
        <v>91.609609721017321</v>
      </c>
      <c r="AC298" s="32">
        <f t="shared" si="82"/>
        <v>3240.7490269890959</v>
      </c>
      <c r="AD298" s="32">
        <f t="shared" si="82"/>
        <v>1297.1038280897108</v>
      </c>
      <c r="AE298" s="32">
        <f t="shared" si="82"/>
        <v>1051.5183461963327</v>
      </c>
      <c r="AF298" s="32">
        <f t="shared" si="82"/>
        <v>1595.8867934986827</v>
      </c>
      <c r="AG298" s="32">
        <f t="shared" si="82"/>
        <v>1467.6801376476385</v>
      </c>
      <c r="AH298" s="32">
        <f t="shared" si="82"/>
        <v>5727.9038220966722</v>
      </c>
      <c r="AI298" s="32">
        <f t="shared" si="82"/>
        <v>2256.7927226872284</v>
      </c>
      <c r="AJ298" s="32">
        <f t="shared" si="82"/>
        <v>210.71866928613258</v>
      </c>
      <c r="AK298" s="32">
        <f t="shared" si="82"/>
        <v>297.69470166027912</v>
      </c>
      <c r="AL298" s="32">
        <f t="shared" si="82"/>
        <v>716.46299975944453</v>
      </c>
    </row>
    <row r="299" spans="3:38">
      <c r="D299" s="42">
        <f t="shared" si="79"/>
        <v>0.1</v>
      </c>
      <c r="E299" s="32">
        <f t="shared" si="80"/>
        <v>2171.0515513480073</v>
      </c>
      <c r="F299" s="32">
        <f t="shared" si="80"/>
        <v>772.88103995637277</v>
      </c>
      <c r="G299" s="32">
        <f t="shared" si="80"/>
        <v>714.4889707695329</v>
      </c>
      <c r="H299" s="32">
        <f t="shared" si="80"/>
        <v>1109.118867617213</v>
      </c>
      <c r="I299" s="32">
        <f t="shared" si="80"/>
        <v>1061.6449263980701</v>
      </c>
      <c r="J299" s="32">
        <f t="shared" si="80"/>
        <v>3941.7933196426984</v>
      </c>
      <c r="K299" s="32">
        <f t="shared" si="80"/>
        <v>1643.3688177563488</v>
      </c>
      <c r="L299" s="32">
        <f t="shared" si="80"/>
        <v>187.38915067064414</v>
      </c>
      <c r="M299" s="32">
        <f t="shared" si="80"/>
        <v>228.52104245287404</v>
      </c>
      <c r="N299" s="32">
        <f t="shared" si="80"/>
        <v>581.39651748308995</v>
      </c>
      <c r="Q299" s="32">
        <f t="shared" si="81"/>
        <v>2082.701307114532</v>
      </c>
      <c r="R299" s="32">
        <f t="shared" si="81"/>
        <v>619.61978185077396</v>
      </c>
      <c r="S299" s="32">
        <f t="shared" si="81"/>
        <v>587.060370905544</v>
      </c>
      <c r="T299" s="32">
        <f t="shared" si="81"/>
        <v>1051.3765600767524</v>
      </c>
      <c r="U299" s="32">
        <f t="shared" si="81"/>
        <v>939.17030029836587</v>
      </c>
      <c r="V299" s="32">
        <f t="shared" si="81"/>
        <v>3417.1874919203069</v>
      </c>
      <c r="W299" s="32">
        <f t="shared" si="81"/>
        <v>1380.927340707005</v>
      </c>
      <c r="X299" s="32">
        <f t="shared" si="81"/>
        <v>169.00796420265976</v>
      </c>
      <c r="Y299" s="32">
        <f t="shared" si="81"/>
        <v>214.55808239989781</v>
      </c>
      <c r="Z299" s="32">
        <f t="shared" si="81"/>
        <v>162.78187172968376</v>
      </c>
      <c r="AC299" s="32">
        <f t="shared" si="82"/>
        <v>2259.4017955814825</v>
      </c>
      <c r="AD299" s="32">
        <f t="shared" si="82"/>
        <v>926.14229806197045</v>
      </c>
      <c r="AE299" s="32">
        <f t="shared" si="82"/>
        <v>836.72516234876935</v>
      </c>
      <c r="AF299" s="32">
        <f t="shared" si="82"/>
        <v>1166.8611751576743</v>
      </c>
      <c r="AG299" s="32">
        <f t="shared" si="82"/>
        <v>1178.3701843204005</v>
      </c>
      <c r="AH299" s="32">
        <f t="shared" si="82"/>
        <v>4466.3991473650958</v>
      </c>
      <c r="AI299" s="32">
        <f t="shared" si="82"/>
        <v>1902.2992250515842</v>
      </c>
      <c r="AJ299" s="32">
        <f t="shared" si="82"/>
        <v>205.75556019678854</v>
      </c>
      <c r="AK299" s="32">
        <f t="shared" si="82"/>
        <v>242.62474059232699</v>
      </c>
      <c r="AL299" s="32">
        <f t="shared" si="82"/>
        <v>999.63109052936124</v>
      </c>
    </row>
    <row r="300" spans="3:38">
      <c r="D300" s="42">
        <f t="shared" si="79"/>
        <v>0.125</v>
      </c>
      <c r="E300" s="32">
        <f t="shared" si="80"/>
        <v>1972.7148500467511</v>
      </c>
      <c r="F300" s="32">
        <f t="shared" si="80"/>
        <v>739.54027741042444</v>
      </c>
      <c r="G300" s="32">
        <f t="shared" si="80"/>
        <v>704.68356614212018</v>
      </c>
      <c r="H300" s="32">
        <f t="shared" si="80"/>
        <v>1059.8580408645626</v>
      </c>
      <c r="I300" s="32">
        <f t="shared" si="80"/>
        <v>1092.404328722356</v>
      </c>
      <c r="J300" s="32">
        <f t="shared" si="80"/>
        <v>4025.0654413160728</v>
      </c>
      <c r="K300" s="32">
        <f t="shared" si="80"/>
        <v>1759.9246590636535</v>
      </c>
      <c r="L300" s="32">
        <f t="shared" si="80"/>
        <v>226.2296996883737</v>
      </c>
      <c r="M300" s="32">
        <f t="shared" si="80"/>
        <v>248.44973193966919</v>
      </c>
      <c r="N300" s="32">
        <f t="shared" si="80"/>
        <v>842.34994338437241</v>
      </c>
      <c r="Q300" s="32">
        <f t="shared" si="81"/>
        <v>1863.4547951204524</v>
      </c>
      <c r="R300" s="32">
        <f t="shared" si="81"/>
        <v>601.4145705191055</v>
      </c>
      <c r="S300" s="32">
        <f t="shared" si="81"/>
        <v>526.78791922614312</v>
      </c>
      <c r="T300" s="32">
        <f t="shared" si="81"/>
        <v>989.53947828514424</v>
      </c>
      <c r="U300" s="32">
        <f t="shared" si="81"/>
        <v>934.9527488554595</v>
      </c>
      <c r="V300" s="32">
        <f t="shared" si="81"/>
        <v>3455.4001823986773</v>
      </c>
      <c r="W300" s="32">
        <f t="shared" si="81"/>
        <v>1431.3926678018438</v>
      </c>
      <c r="X300" s="32">
        <f t="shared" si="81"/>
        <v>204.24385251103598</v>
      </c>
      <c r="Y300" s="32">
        <f t="shared" si="81"/>
        <v>238.41000528280327</v>
      </c>
      <c r="Z300" s="32">
        <f t="shared" si="81"/>
        <v>251.35108234642189</v>
      </c>
      <c r="AC300" s="32">
        <f t="shared" si="82"/>
        <v>2081.9749049730503</v>
      </c>
      <c r="AD300" s="32">
        <f t="shared" si="82"/>
        <v>877.66598430174304</v>
      </c>
      <c r="AE300" s="32">
        <f t="shared" si="82"/>
        <v>874.04342805213525</v>
      </c>
      <c r="AF300" s="32">
        <f t="shared" si="82"/>
        <v>1130.1766034439811</v>
      </c>
      <c r="AG300" s="32">
        <f t="shared" si="82"/>
        <v>1240.4045388219201</v>
      </c>
      <c r="AH300" s="32">
        <f t="shared" si="82"/>
        <v>4594.7307002334646</v>
      </c>
      <c r="AI300" s="32">
        <f t="shared" si="82"/>
        <v>2082.6848128815591</v>
      </c>
      <c r="AJ300" s="32">
        <f t="shared" si="82"/>
        <v>248.19125509363261</v>
      </c>
      <c r="AK300" s="32">
        <f t="shared" si="82"/>
        <v>258.72081753104902</v>
      </c>
      <c r="AL300" s="32">
        <f t="shared" si="82"/>
        <v>1432.7240039950809</v>
      </c>
    </row>
    <row r="301" spans="3:38">
      <c r="D301" s="42">
        <f t="shared" si="79"/>
        <v>0.25</v>
      </c>
      <c r="E301" s="32">
        <f t="shared" si="80"/>
        <v>8716.8098645642949</v>
      </c>
      <c r="F301" s="32">
        <f t="shared" si="80"/>
        <v>3980.4939677315765</v>
      </c>
      <c r="G301" s="32">
        <f t="shared" si="80"/>
        <v>3670.7091916152099</v>
      </c>
      <c r="H301" s="32">
        <f t="shared" si="80"/>
        <v>5424.4682697371127</v>
      </c>
      <c r="I301" s="32">
        <f t="shared" si="80"/>
        <v>5933.3096234701443</v>
      </c>
      <c r="J301" s="32">
        <f t="shared" si="80"/>
        <v>22865.121137598271</v>
      </c>
      <c r="K301" s="32">
        <f t="shared" si="80"/>
        <v>10696.795221702117</v>
      </c>
      <c r="L301" s="32">
        <f t="shared" si="80"/>
        <v>1455.1191812801367</v>
      </c>
      <c r="M301" s="32">
        <f t="shared" si="80"/>
        <v>1495.629072944578</v>
      </c>
      <c r="N301" s="32">
        <f t="shared" si="80"/>
        <v>6066.5889841746557</v>
      </c>
      <c r="Q301" s="32">
        <f t="shared" si="81"/>
        <v>8089.6545604060457</v>
      </c>
      <c r="R301" s="32">
        <f t="shared" si="81"/>
        <v>3275.4189125248045</v>
      </c>
      <c r="S301" s="32">
        <f t="shared" si="81"/>
        <v>2568.9709684405743</v>
      </c>
      <c r="T301" s="32">
        <f t="shared" si="81"/>
        <v>4850.6337319719005</v>
      </c>
      <c r="U301" s="32">
        <f t="shared" si="81"/>
        <v>4886.6252248541168</v>
      </c>
      <c r="V301" s="32">
        <f t="shared" si="81"/>
        <v>19364.164417628883</v>
      </c>
      <c r="W301" s="32">
        <f t="shared" si="81"/>
        <v>8260.9836950927547</v>
      </c>
      <c r="X301" s="32">
        <f t="shared" si="81"/>
        <v>1311.3137132616439</v>
      </c>
      <c r="Y301" s="32">
        <f t="shared" si="81"/>
        <v>1443.8829106614098</v>
      </c>
      <c r="Z301" s="32">
        <f t="shared" si="81"/>
        <v>1881.6374856690677</v>
      </c>
      <c r="AC301" s="32">
        <f t="shared" si="82"/>
        <v>9343.9651687225924</v>
      </c>
      <c r="AD301" s="32">
        <f t="shared" si="82"/>
        <v>4685.5690229383454</v>
      </c>
      <c r="AE301" s="32">
        <f t="shared" si="82"/>
        <v>4859.8837067558097</v>
      </c>
      <c r="AF301" s="32">
        <f t="shared" si="82"/>
        <v>5993.0832419842372</v>
      </c>
      <c r="AG301" s="32">
        <f t="shared" si="82"/>
        <v>7078.7813269593025</v>
      </c>
      <c r="AH301" s="32">
        <f t="shared" si="82"/>
        <v>26366.077857567634</v>
      </c>
      <c r="AI301" s="32">
        <f t="shared" si="82"/>
        <v>13192.934963087213</v>
      </c>
      <c r="AJ301" s="32">
        <f t="shared" si="82"/>
        <v>1598.2195671617026</v>
      </c>
      <c r="AK301" s="32">
        <f t="shared" si="82"/>
        <v>1545.3834680849363</v>
      </c>
      <c r="AL301" s="32">
        <f t="shared" si="82"/>
        <v>10259.706046996345</v>
      </c>
    </row>
    <row r="302" spans="3:38">
      <c r="D302" s="42">
        <f t="shared" si="79"/>
        <v>0.375</v>
      </c>
      <c r="E302" s="32">
        <f t="shared" si="80"/>
        <v>7593.5655660575158</v>
      </c>
      <c r="F302" s="32">
        <f t="shared" si="80"/>
        <v>5166.9102860467747</v>
      </c>
      <c r="G302" s="32">
        <f t="shared" si="80"/>
        <v>4058.4954498505413</v>
      </c>
      <c r="H302" s="32">
        <f t="shared" si="80"/>
        <v>6094.2923424032724</v>
      </c>
      <c r="I302" s="32">
        <f t="shared" si="80"/>
        <v>6699.8692252896271</v>
      </c>
      <c r="J302" s="32">
        <f t="shared" si="80"/>
        <v>28976.117717696023</v>
      </c>
      <c r="K302" s="32">
        <f t="shared" si="80"/>
        <v>14207.11947699092</v>
      </c>
      <c r="L302" s="32">
        <f t="shared" si="80"/>
        <v>1850.4915003081765</v>
      </c>
      <c r="M302" s="32">
        <f t="shared" si="80"/>
        <v>1899.1158226153277</v>
      </c>
      <c r="N302" s="32">
        <f t="shared" si="80"/>
        <v>8034.3903742466009</v>
      </c>
      <c r="Q302" s="32">
        <f t="shared" si="81"/>
        <v>6970.5349910147816</v>
      </c>
      <c r="R302" s="32">
        <f t="shared" si="81"/>
        <v>4215.4691608299845</v>
      </c>
      <c r="S302" s="32">
        <f t="shared" si="81"/>
        <v>2912.7890607661298</v>
      </c>
      <c r="T302" s="32">
        <f t="shared" si="81"/>
        <v>5101.4498517248594</v>
      </c>
      <c r="U302" s="32">
        <f t="shared" si="81"/>
        <v>5355.9428252961106</v>
      </c>
      <c r="V302" s="32">
        <f t="shared" si="81"/>
        <v>23920.305891238149</v>
      </c>
      <c r="W302" s="32">
        <f t="shared" si="81"/>
        <v>10632.604012165515</v>
      </c>
      <c r="X302" s="32">
        <f t="shared" si="81"/>
        <v>1647.6733048927508</v>
      </c>
      <c r="Y302" s="32">
        <f t="shared" si="81"/>
        <v>1804.9855414409435</v>
      </c>
      <c r="Z302" s="32">
        <f t="shared" si="81"/>
        <v>2544.4730785096344</v>
      </c>
      <c r="AC302" s="32">
        <f t="shared" si="82"/>
        <v>8216.5961411002772</v>
      </c>
      <c r="AD302" s="32">
        <f t="shared" si="82"/>
        <v>6118.3514112635639</v>
      </c>
      <c r="AE302" s="32">
        <f t="shared" si="82"/>
        <v>5542.2455803367548</v>
      </c>
      <c r="AF302" s="32">
        <f t="shared" si="82"/>
        <v>7049.1918988806556</v>
      </c>
      <c r="AG302" s="32">
        <f t="shared" si="82"/>
        <v>8432.4361920749634</v>
      </c>
      <c r="AH302" s="32">
        <f t="shared" si="82"/>
        <v>34031.929544153907</v>
      </c>
      <c r="AI302" s="32">
        <f t="shared" si="82"/>
        <v>18018.973045270868</v>
      </c>
      <c r="AJ302" s="32">
        <f t="shared" si="82"/>
        <v>2047.3373692515879</v>
      </c>
      <c r="AK302" s="32">
        <f t="shared" si="82"/>
        <v>1986.8325330287219</v>
      </c>
      <c r="AL302" s="32">
        <f t="shared" si="82"/>
        <v>13562.804512264442</v>
      </c>
    </row>
    <row r="303" spans="3:38">
      <c r="D303" s="42">
        <f t="shared" si="79"/>
        <v>0.5</v>
      </c>
      <c r="E303" s="32">
        <f t="shared" si="80"/>
        <v>6408.9358454911144</v>
      </c>
      <c r="F303" s="32">
        <f t="shared" si="80"/>
        <v>7175.4195768777954</v>
      </c>
      <c r="G303" s="32">
        <f t="shared" si="80"/>
        <v>4466.2218170367487</v>
      </c>
      <c r="H303" s="32">
        <f t="shared" si="80"/>
        <v>6926.7607451997865</v>
      </c>
      <c r="I303" s="32">
        <f t="shared" si="80"/>
        <v>7405.0565294571543</v>
      </c>
      <c r="J303" s="32">
        <f t="shared" si="80"/>
        <v>37064.288528504156</v>
      </c>
      <c r="K303" s="32">
        <f t="shared" si="80"/>
        <v>18344.884933516714</v>
      </c>
      <c r="L303" s="32">
        <f t="shared" si="80"/>
        <v>2177.1517898647548</v>
      </c>
      <c r="M303" s="32">
        <f t="shared" si="80"/>
        <v>2304.9154548799393</v>
      </c>
      <c r="N303" s="32">
        <f t="shared" si="80"/>
        <v>9580.236935869485</v>
      </c>
      <c r="Q303" s="32">
        <f t="shared" si="81"/>
        <v>5870.3268199367949</v>
      </c>
      <c r="R303" s="32">
        <f t="shared" si="81"/>
        <v>5719.8705977508926</v>
      </c>
      <c r="S303" s="32">
        <f t="shared" si="81"/>
        <v>3432.0547598355834</v>
      </c>
      <c r="T303" s="32">
        <f t="shared" si="81"/>
        <v>5442.3926465393934</v>
      </c>
      <c r="U303" s="32">
        <f t="shared" si="81"/>
        <v>5805.7546572221363</v>
      </c>
      <c r="V303" s="32">
        <f t="shared" si="81"/>
        <v>29386.132087736307</v>
      </c>
      <c r="W303" s="32">
        <f t="shared" si="81"/>
        <v>13846.353129742485</v>
      </c>
      <c r="X303" s="32">
        <f t="shared" si="81"/>
        <v>1889.7110353637261</v>
      </c>
      <c r="Y303" s="32">
        <f t="shared" si="81"/>
        <v>2138.6922946451296</v>
      </c>
      <c r="Z303" s="32">
        <f t="shared" si="81"/>
        <v>3076.7203645666182</v>
      </c>
      <c r="AC303" s="32">
        <f t="shared" si="82"/>
        <v>6947.5448710454302</v>
      </c>
      <c r="AD303" s="32">
        <f t="shared" si="82"/>
        <v>8630.9685560046964</v>
      </c>
      <c r="AE303" s="32">
        <f t="shared" si="82"/>
        <v>5987.7423074911003</v>
      </c>
      <c r="AF303" s="32">
        <f t="shared" si="82"/>
        <v>8298.9403505060382</v>
      </c>
      <c r="AG303" s="32">
        <f t="shared" si="82"/>
        <v>9586.37808110068</v>
      </c>
      <c r="AH303" s="32">
        <f t="shared" si="82"/>
        <v>44742.444969272001</v>
      </c>
      <c r="AI303" s="32">
        <f t="shared" si="82"/>
        <v>23198.84913083729</v>
      </c>
      <c r="AJ303" s="32">
        <f t="shared" si="82"/>
        <v>2445.4762003652177</v>
      </c>
      <c r="AK303" s="32">
        <f t="shared" si="82"/>
        <v>2466.0571573385496</v>
      </c>
      <c r="AL303" s="32">
        <f t="shared" si="82"/>
        <v>16163.872676342455</v>
      </c>
    </row>
    <row r="304" spans="3:38">
      <c r="D304" s="42">
        <f t="shared" si="79"/>
        <v>0.625</v>
      </c>
      <c r="E304" s="32">
        <f t="shared" si="80"/>
        <v>5003.8663437161213</v>
      </c>
      <c r="F304" s="32">
        <f t="shared" si="80"/>
        <v>9841.4562550779647</v>
      </c>
      <c r="G304" s="32">
        <f t="shared" si="80"/>
        <v>4857.1426392752046</v>
      </c>
      <c r="H304" s="32">
        <f t="shared" si="80"/>
        <v>7759.0491162426497</v>
      </c>
      <c r="I304" s="32">
        <f t="shared" si="80"/>
        <v>8083.6034688218897</v>
      </c>
      <c r="J304" s="32">
        <f t="shared" si="80"/>
        <v>46832.438484349244</v>
      </c>
      <c r="K304" s="32">
        <f t="shared" si="80"/>
        <v>23014.64686925822</v>
      </c>
      <c r="L304" s="32">
        <f t="shared" si="80"/>
        <v>2484.108567074707</v>
      </c>
      <c r="M304" s="32">
        <f t="shared" si="80"/>
        <v>2718.5198857974124</v>
      </c>
      <c r="N304" s="32">
        <f t="shared" si="80"/>
        <v>11133.108590178694</v>
      </c>
      <c r="Q304" s="32">
        <f t="shared" si="81"/>
        <v>4566.500973736408</v>
      </c>
      <c r="R304" s="32">
        <f t="shared" si="81"/>
        <v>7674.6219902707981</v>
      </c>
      <c r="S304" s="32">
        <f t="shared" si="81"/>
        <v>3956.8765060851074</v>
      </c>
      <c r="T304" s="32">
        <f t="shared" si="81"/>
        <v>5747.3294909545748</v>
      </c>
      <c r="U304" s="32">
        <f t="shared" si="81"/>
        <v>6221.1466203349401</v>
      </c>
      <c r="V304" s="32">
        <f t="shared" si="81"/>
        <v>35472.420733410312</v>
      </c>
      <c r="W304" s="32">
        <f t="shared" si="81"/>
        <v>17823.562157478958</v>
      </c>
      <c r="X304" s="32">
        <f t="shared" si="81"/>
        <v>2082.9740342227096</v>
      </c>
      <c r="Y304" s="32">
        <f t="shared" si="81"/>
        <v>2464.4416463557995</v>
      </c>
      <c r="Z304" s="32">
        <f t="shared" si="81"/>
        <v>3626.4281891183518</v>
      </c>
      <c r="AC304" s="32">
        <f t="shared" si="82"/>
        <v>5441.2317136958336</v>
      </c>
      <c r="AD304" s="32">
        <f t="shared" si="82"/>
        <v>12008.29051988512</v>
      </c>
      <c r="AE304" s="32">
        <f t="shared" si="82"/>
        <v>6230.0122758517082</v>
      </c>
      <c r="AF304" s="32">
        <f t="shared" si="82"/>
        <v>9562.1391556097697</v>
      </c>
      <c r="AG304" s="32">
        <f t="shared" si="82"/>
        <v>10548.188376211187</v>
      </c>
      <c r="AH304" s="32">
        <f t="shared" si="82"/>
        <v>58192.456235288133</v>
      </c>
      <c r="AI304" s="32">
        <f t="shared" si="82"/>
        <v>28573.443919243284</v>
      </c>
      <c r="AJ304" s="32">
        <f t="shared" si="82"/>
        <v>2848.4594447081186</v>
      </c>
      <c r="AK304" s="32">
        <f t="shared" si="82"/>
        <v>2974.9036152370095</v>
      </c>
      <c r="AL304" s="32">
        <f t="shared" si="82"/>
        <v>18768.671575304244</v>
      </c>
    </row>
    <row r="305" spans="4:38">
      <c r="D305" s="42">
        <f t="shared" si="79"/>
        <v>0.75</v>
      </c>
      <c r="E305" s="32">
        <f t="shared" si="80"/>
        <v>3596.3248544615967</v>
      </c>
      <c r="F305" s="32">
        <f t="shared" si="80"/>
        <v>13000.638327391605</v>
      </c>
      <c r="G305" s="32">
        <f t="shared" si="80"/>
        <v>5246.0919255060089</v>
      </c>
      <c r="H305" s="32">
        <f t="shared" si="80"/>
        <v>8584.2346644378304</v>
      </c>
      <c r="I305" s="32">
        <f t="shared" si="80"/>
        <v>8761.0636617303426</v>
      </c>
      <c r="J305" s="32">
        <f t="shared" si="80"/>
        <v>57916.369147221616</v>
      </c>
      <c r="K305" s="32">
        <f t="shared" si="80"/>
        <v>28045.837208271041</v>
      </c>
      <c r="L305" s="32">
        <f t="shared" si="80"/>
        <v>2771.995710637168</v>
      </c>
      <c r="M305" s="32">
        <f t="shared" si="80"/>
        <v>3136.7170381257374</v>
      </c>
      <c r="N305" s="32">
        <f t="shared" si="80"/>
        <v>12689.548455708702</v>
      </c>
      <c r="Q305" s="32">
        <f t="shared" si="81"/>
        <v>3260.4407885665614</v>
      </c>
      <c r="R305" s="32">
        <f t="shared" si="81"/>
        <v>9967.5213159260875</v>
      </c>
      <c r="S305" s="32">
        <f t="shared" si="81"/>
        <v>4484.8998115679478</v>
      </c>
      <c r="T305" s="32">
        <f t="shared" si="81"/>
        <v>6047.9738567686118</v>
      </c>
      <c r="U305" s="32">
        <f t="shared" si="81"/>
        <v>6637.9887301702793</v>
      </c>
      <c r="V305" s="32">
        <f t="shared" si="81"/>
        <v>42090.126364887525</v>
      </c>
      <c r="W305" s="32">
        <f t="shared" si="81"/>
        <v>22376.006342737044</v>
      </c>
      <c r="X305" s="32">
        <f t="shared" si="81"/>
        <v>2236.0987082446095</v>
      </c>
      <c r="Y305" s="32">
        <f t="shared" si="81"/>
        <v>2782.5502765497545</v>
      </c>
      <c r="Z305" s="32">
        <f t="shared" si="81"/>
        <v>4193.8424982639408</v>
      </c>
      <c r="AC305" s="32">
        <f t="shared" si="82"/>
        <v>3932.208920356637</v>
      </c>
      <c r="AD305" s="32">
        <f t="shared" si="82"/>
        <v>16033.755338857056</v>
      </c>
      <c r="AE305" s="32">
        <f t="shared" si="82"/>
        <v>6329.268617845677</v>
      </c>
      <c r="AF305" s="32">
        <f t="shared" si="82"/>
        <v>10832.355896036368</v>
      </c>
      <c r="AG305" s="32">
        <f t="shared" si="82"/>
        <v>11349.534698592806</v>
      </c>
      <c r="AH305" s="32">
        <f t="shared" si="82"/>
        <v>73742.6119295557</v>
      </c>
      <c r="AI305" s="32">
        <f t="shared" si="82"/>
        <v>33999.879858229382</v>
      </c>
      <c r="AJ305" s="32">
        <f t="shared" si="82"/>
        <v>3256.1493667625941</v>
      </c>
      <c r="AK305" s="32">
        <f t="shared" si="82"/>
        <v>3503.0322522439542</v>
      </c>
      <c r="AL305" s="32">
        <f t="shared" si="82"/>
        <v>21369.084334007177</v>
      </c>
    </row>
    <row r="306" spans="4:38">
      <c r="D306" s="42">
        <f t="shared" si="79"/>
        <v>0.875</v>
      </c>
      <c r="E306" s="32">
        <f t="shared" si="80"/>
        <v>2455.7849745205499</v>
      </c>
      <c r="F306" s="32">
        <f t="shared" si="80"/>
        <v>16289.113570992322</v>
      </c>
      <c r="G306" s="32">
        <f t="shared" si="80"/>
        <v>5644.271509829663</v>
      </c>
      <c r="H306" s="32">
        <f t="shared" si="80"/>
        <v>9378.6284853933739</v>
      </c>
      <c r="I306" s="32">
        <f t="shared" si="80"/>
        <v>9458.6119756918779</v>
      </c>
      <c r="J306" s="32">
        <f t="shared" si="80"/>
        <v>69469.251709146251</v>
      </c>
      <c r="K306" s="32">
        <f t="shared" si="80"/>
        <v>33114.304000507131</v>
      </c>
      <c r="L306" s="32">
        <f t="shared" si="80"/>
        <v>3045.6799466869438</v>
      </c>
      <c r="M306" s="32">
        <f t="shared" si="80"/>
        <v>3554.816179583248</v>
      </c>
      <c r="N306" s="32">
        <f t="shared" si="80"/>
        <v>14244.021831241891</v>
      </c>
      <c r="Q306" s="32">
        <f t="shared" si="81"/>
        <v>2201.2235469688021</v>
      </c>
      <c r="R306" s="32">
        <f t="shared" si="81"/>
        <v>12349.992023880661</v>
      </c>
      <c r="S306" s="32">
        <f t="shared" si="81"/>
        <v>5009.9856401754205</v>
      </c>
      <c r="T306" s="32">
        <f t="shared" si="81"/>
        <v>6374.3452912095117</v>
      </c>
      <c r="U306" s="32">
        <f t="shared" si="81"/>
        <v>7094.709814863676</v>
      </c>
      <c r="V306" s="32">
        <f t="shared" si="81"/>
        <v>48994.004535492517</v>
      </c>
      <c r="W306" s="32">
        <f t="shared" si="81"/>
        <v>27085.535767022622</v>
      </c>
      <c r="X306" s="32">
        <f t="shared" si="81"/>
        <v>2371.1103338870116</v>
      </c>
      <c r="Y306" s="32">
        <f t="shared" si="81"/>
        <v>3095.1815398665126</v>
      </c>
      <c r="Z306" s="32">
        <f t="shared" si="81"/>
        <v>4777.2752008037533</v>
      </c>
      <c r="AC306" s="32">
        <f t="shared" si="82"/>
        <v>2710.346402072305</v>
      </c>
      <c r="AD306" s="32">
        <f t="shared" si="82"/>
        <v>20228.235118103868</v>
      </c>
      <c r="AE306" s="32">
        <f t="shared" si="82"/>
        <v>6400.2291782065986</v>
      </c>
      <c r="AF306" s="32">
        <f t="shared" si="82"/>
        <v>12093.340858350999</v>
      </c>
      <c r="AG306" s="32">
        <f t="shared" si="82"/>
        <v>12066.651856433264</v>
      </c>
      <c r="AH306" s="32">
        <f t="shared" si="82"/>
        <v>89944.49888280005</v>
      </c>
      <c r="AI306" s="32">
        <f t="shared" si="82"/>
        <v>39292.164192930068</v>
      </c>
      <c r="AJ306" s="32">
        <f t="shared" si="82"/>
        <v>3667.6745773938092</v>
      </c>
      <c r="AK306" s="32">
        <f t="shared" si="82"/>
        <v>4032.1323608846174</v>
      </c>
      <c r="AL306" s="32">
        <f t="shared" si="82"/>
        <v>23953.996928113225</v>
      </c>
    </row>
    <row r="307" spans="4:38">
      <c r="D307" s="42">
        <f t="shared" si="79"/>
        <v>1</v>
      </c>
      <c r="E307" s="32">
        <f t="shared" si="80"/>
        <v>1818.8205395617083</v>
      </c>
      <c r="F307" s="32">
        <f t="shared" si="80"/>
        <v>19208.027222410397</v>
      </c>
      <c r="G307" s="32">
        <f t="shared" si="80"/>
        <v>6048.5132839295293</v>
      </c>
      <c r="H307" s="32">
        <f t="shared" si="80"/>
        <v>10092.595522755419</v>
      </c>
      <c r="I307" s="32">
        <f t="shared" si="80"/>
        <v>10176.558086112653</v>
      </c>
      <c r="J307" s="32">
        <f t="shared" si="80"/>
        <v>80335.286503445473</v>
      </c>
      <c r="K307" s="32">
        <f t="shared" si="80"/>
        <v>37816.645838756165</v>
      </c>
      <c r="L307" s="32">
        <f t="shared" si="80"/>
        <v>3313.0334244373262</v>
      </c>
      <c r="M307" s="32">
        <f t="shared" si="80"/>
        <v>3969.1876279406824</v>
      </c>
      <c r="N307" s="32">
        <f t="shared" si="80"/>
        <v>15792.992264147528</v>
      </c>
      <c r="Q307" s="32">
        <f t="shared" si="81"/>
        <v>1607.7205029709644</v>
      </c>
      <c r="R307" s="32">
        <f t="shared" si="81"/>
        <v>14481.545232730232</v>
      </c>
      <c r="S307" s="32">
        <f t="shared" si="81"/>
        <v>5522.3790849892121</v>
      </c>
      <c r="T307" s="32">
        <f t="shared" si="81"/>
        <v>6735.4488292044753</v>
      </c>
      <c r="U307" s="32">
        <f t="shared" si="81"/>
        <v>7615.5403835154866</v>
      </c>
      <c r="V307" s="32">
        <f t="shared" si="81"/>
        <v>55854.195419924945</v>
      </c>
      <c r="W307" s="32">
        <f t="shared" si="81"/>
        <v>31381.034025157856</v>
      </c>
      <c r="X307" s="32">
        <f t="shared" si="81"/>
        <v>2519.3843355309946</v>
      </c>
      <c r="Y307" s="32">
        <f t="shared" si="81"/>
        <v>3406.3096243133227</v>
      </c>
      <c r="Z307" s="32">
        <f t="shared" si="81"/>
        <v>5376.8532197210761</v>
      </c>
      <c r="AC307" s="32">
        <f t="shared" si="82"/>
        <v>2029.9205761524595</v>
      </c>
      <c r="AD307" s="32">
        <f t="shared" si="82"/>
        <v>23934.509212090506</v>
      </c>
      <c r="AE307" s="32">
        <f t="shared" si="82"/>
        <v>6585.8123712812776</v>
      </c>
      <c r="AF307" s="32">
        <f t="shared" si="82"/>
        <v>13319.146509901075</v>
      </c>
      <c r="AG307" s="32">
        <f t="shared" si="82"/>
        <v>12799.284106243353</v>
      </c>
      <c r="AH307" s="32">
        <f t="shared" si="82"/>
        <v>104816.37758696596</v>
      </c>
      <c r="AI307" s="32">
        <f t="shared" si="82"/>
        <v>44289.942177085679</v>
      </c>
      <c r="AJ307" s="32">
        <f t="shared" si="82"/>
        <v>4082.8469399692858</v>
      </c>
      <c r="AK307" s="32">
        <f t="shared" si="82"/>
        <v>4541.2246705924836</v>
      </c>
      <c r="AL307" s="32">
        <f t="shared" si="82"/>
        <v>26515.245731385592</v>
      </c>
    </row>
    <row r="308" spans="4:38">
      <c r="D308" s="42">
        <f t="shared" si="79"/>
        <v>1.125</v>
      </c>
      <c r="E308" s="32">
        <f t="shared" si="80"/>
        <v>1699.5857435535904</v>
      </c>
      <c r="F308" s="32">
        <f t="shared" si="80"/>
        <v>21479.881465281211</v>
      </c>
      <c r="G308" s="32">
        <f t="shared" si="80"/>
        <v>6446.6702604734965</v>
      </c>
      <c r="H308" s="32">
        <f t="shared" si="80"/>
        <v>10696.929239701169</v>
      </c>
      <c r="I308" s="32">
        <f t="shared" si="80"/>
        <v>10898.29344659729</v>
      </c>
      <c r="J308" s="32">
        <f t="shared" si="80"/>
        <v>89889.992587151573</v>
      </c>
      <c r="K308" s="32">
        <f t="shared" si="80"/>
        <v>41956.815619733454</v>
      </c>
      <c r="L308" s="32">
        <f t="shared" si="80"/>
        <v>3579.5941410736123</v>
      </c>
      <c r="M308" s="32">
        <f t="shared" si="80"/>
        <v>4378.0209284733673</v>
      </c>
      <c r="N308" s="32">
        <f t="shared" si="80"/>
        <v>17331.708493872622</v>
      </c>
      <c r="Q308" s="32">
        <f t="shared" si="81"/>
        <v>1493.2132028023498</v>
      </c>
      <c r="R308" s="32">
        <f t="shared" si="81"/>
        <v>16170.509365241885</v>
      </c>
      <c r="S308" s="32">
        <f t="shared" si="81"/>
        <v>6013.6498379666273</v>
      </c>
      <c r="T308" s="32">
        <f t="shared" si="81"/>
        <v>7115.9251599219906</v>
      </c>
      <c r="U308" s="32">
        <f t="shared" si="81"/>
        <v>8193.0235377912722</v>
      </c>
      <c r="V308" s="32">
        <f t="shared" si="81"/>
        <v>62470.030831112977</v>
      </c>
      <c r="W308" s="32">
        <f t="shared" si="81"/>
        <v>34956.625519475572</v>
      </c>
      <c r="X308" s="32">
        <f t="shared" si="81"/>
        <v>2698.5856455560365</v>
      </c>
      <c r="Y308" s="32">
        <f t="shared" si="81"/>
        <v>3718.4454370702056</v>
      </c>
      <c r="Z308" s="32">
        <f t="shared" si="81"/>
        <v>5990.9377295325212</v>
      </c>
      <c r="AC308" s="32">
        <f t="shared" si="82"/>
        <v>1905.9582843048233</v>
      </c>
      <c r="AD308" s="32">
        <f t="shared" si="82"/>
        <v>26789.253565320465</v>
      </c>
      <c r="AE308" s="32">
        <f t="shared" si="82"/>
        <v>6951.0653664680412</v>
      </c>
      <c r="AF308" s="32">
        <f t="shared" si="82"/>
        <v>14486.922579162705</v>
      </c>
      <c r="AG308" s="32">
        <f t="shared" si="82"/>
        <v>13603.10600327598</v>
      </c>
      <c r="AH308" s="32">
        <f t="shared" si="82"/>
        <v>117309.95434319017</v>
      </c>
      <c r="AI308" s="32">
        <f t="shared" si="82"/>
        <v>48957.005719991248</v>
      </c>
      <c r="AJ308" s="32">
        <f t="shared" si="82"/>
        <v>4499.0207922273385</v>
      </c>
      <c r="AK308" s="32">
        <f t="shared" si="82"/>
        <v>5020.4239466462077</v>
      </c>
      <c r="AL308" s="32">
        <f t="shared" si="82"/>
        <v>29043.394000296983</v>
      </c>
    </row>
    <row r="309" spans="4:38">
      <c r="D309" s="42">
        <f t="shared" si="79"/>
        <v>1.325</v>
      </c>
      <c r="E309" s="32">
        <f t="shared" si="80"/>
        <v>2867.2925539082221</v>
      </c>
      <c r="F309" s="32">
        <f t="shared" si="80"/>
        <v>38397.686327785399</v>
      </c>
      <c r="G309" s="32">
        <f t="shared" si="80"/>
        <v>11094.353493430439</v>
      </c>
      <c r="H309" s="32">
        <f t="shared" si="80"/>
        <v>18174.281964805905</v>
      </c>
      <c r="I309" s="32">
        <f t="shared" si="80"/>
        <v>18891.991690516388</v>
      </c>
      <c r="J309" s="32">
        <f t="shared" si="80"/>
        <v>162985.95854188153</v>
      </c>
      <c r="K309" s="32">
        <f t="shared" si="80"/>
        <v>75291.796855573906</v>
      </c>
      <c r="L309" s="32">
        <f t="shared" si="80"/>
        <v>6274.8197483101849</v>
      </c>
      <c r="M309" s="32">
        <f t="shared" si="80"/>
        <v>7861.1271913644623</v>
      </c>
      <c r="N309" s="32">
        <f t="shared" si="80"/>
        <v>30943.194856190872</v>
      </c>
      <c r="Q309" s="32">
        <f t="shared" si="81"/>
        <v>2518.1150903530852</v>
      </c>
      <c r="R309" s="32">
        <f t="shared" si="81"/>
        <v>28897.731208570029</v>
      </c>
      <c r="S309" s="32">
        <f t="shared" si="81"/>
        <v>10600.451588226029</v>
      </c>
      <c r="T309" s="32">
        <f t="shared" si="81"/>
        <v>12124.44296735502</v>
      </c>
      <c r="U309" s="32">
        <f t="shared" si="81"/>
        <v>14339.091097632147</v>
      </c>
      <c r="V309" s="32">
        <f t="shared" si="81"/>
        <v>113929.63404918264</v>
      </c>
      <c r="W309" s="32">
        <f t="shared" si="81"/>
        <v>62754.635944512287</v>
      </c>
      <c r="X309" s="32">
        <f t="shared" si="81"/>
        <v>4714.7637661772351</v>
      </c>
      <c r="Y309" s="32">
        <f t="shared" si="81"/>
        <v>6604.3571901464793</v>
      </c>
      <c r="Z309" s="32">
        <f t="shared" si="81"/>
        <v>10919.767843791918</v>
      </c>
      <c r="AC309" s="32">
        <f t="shared" si="82"/>
        <v>3216.4700174633517</v>
      </c>
      <c r="AD309" s="32">
        <f t="shared" si="82"/>
        <v>47897.641447000664</v>
      </c>
      <c r="AE309" s="32">
        <f t="shared" si="82"/>
        <v>12017.236416919228</v>
      </c>
      <c r="AF309" s="32">
        <f t="shared" si="82"/>
        <v>25478.934040030716</v>
      </c>
      <c r="AG309" s="32">
        <f t="shared" si="82"/>
        <v>23438.69937159988</v>
      </c>
      <c r="AH309" s="32">
        <f t="shared" si="82"/>
        <v>212042.28303458047</v>
      </c>
      <c r="AI309" s="32">
        <f t="shared" si="82"/>
        <v>87828.957766635445</v>
      </c>
      <c r="AJ309" s="32">
        <f t="shared" si="82"/>
        <v>8065.7030197802742</v>
      </c>
      <c r="AK309" s="32">
        <f t="shared" si="82"/>
        <v>9014.0503173869311</v>
      </c>
      <c r="AL309" s="32">
        <f t="shared" si="82"/>
        <v>51697.95759277742</v>
      </c>
    </row>
    <row r="310" spans="4:38">
      <c r="D310" s="42">
        <f t="shared" si="79"/>
        <v>1.5249999999999999</v>
      </c>
      <c r="E310" s="32">
        <f t="shared" si="80"/>
        <v>3016.3753029983113</v>
      </c>
      <c r="F310" s="32">
        <f t="shared" si="80"/>
        <v>43106.54037881257</v>
      </c>
      <c r="G310" s="32">
        <f t="shared" si="80"/>
        <v>11975.750925520828</v>
      </c>
      <c r="H310" s="32">
        <f t="shared" si="80"/>
        <v>19290.814441281931</v>
      </c>
      <c r="I310" s="32">
        <f t="shared" si="80"/>
        <v>20588.35576255701</v>
      </c>
      <c r="J310" s="32">
        <f t="shared" si="80"/>
        <v>187236.45076380658</v>
      </c>
      <c r="K310" s="32">
        <f t="shared" si="80"/>
        <v>85285.32762733924</v>
      </c>
      <c r="L310" s="32">
        <f t="shared" si="80"/>
        <v>6924.0999407339896</v>
      </c>
      <c r="M310" s="32">
        <f t="shared" si="80"/>
        <v>8916.8149119483696</v>
      </c>
      <c r="N310" s="32">
        <f t="shared" si="80"/>
        <v>34871.091536141306</v>
      </c>
      <c r="Q310" s="32">
        <f t="shared" si="81"/>
        <v>2647.6899118257265</v>
      </c>
      <c r="R310" s="32">
        <f t="shared" si="81"/>
        <v>32418.224199993772</v>
      </c>
      <c r="S310" s="32">
        <f t="shared" si="81"/>
        <v>11740.446799182901</v>
      </c>
      <c r="T310" s="32">
        <f t="shared" si="81"/>
        <v>12916.971048559473</v>
      </c>
      <c r="U310" s="32">
        <f t="shared" si="81"/>
        <v>15813.961481770973</v>
      </c>
      <c r="V310" s="32">
        <f t="shared" si="81"/>
        <v>131740.18860005267</v>
      </c>
      <c r="W310" s="32">
        <f t="shared" si="81"/>
        <v>71148.803645298234</v>
      </c>
      <c r="X310" s="32">
        <f t="shared" si="81"/>
        <v>5184.5356795995831</v>
      </c>
      <c r="Y310" s="32">
        <f t="shared" si="81"/>
        <v>7405.5663392946053</v>
      </c>
      <c r="Z310" s="32">
        <f t="shared" si="81"/>
        <v>12618.838938321174</v>
      </c>
      <c r="AC310" s="32">
        <f t="shared" si="82"/>
        <v>3385.0606941709038</v>
      </c>
      <c r="AD310" s="32">
        <f t="shared" si="82"/>
        <v>53794.856557631516</v>
      </c>
      <c r="AE310" s="32">
        <f t="shared" si="82"/>
        <v>13051.33012482214</v>
      </c>
      <c r="AF310" s="32">
        <f t="shared" si="82"/>
        <v>28119.346102635009</v>
      </c>
      <c r="AG310" s="32">
        <f t="shared" si="82"/>
        <v>25341.926603326032</v>
      </c>
      <c r="AH310" s="32">
        <f t="shared" si="82"/>
        <v>242732.7129275605</v>
      </c>
      <c r="AI310" s="32">
        <f t="shared" si="82"/>
        <v>99421.851609380246</v>
      </c>
      <c r="AJ310" s="32">
        <f t="shared" si="82"/>
        <v>9115.6095401993352</v>
      </c>
      <c r="AK310" s="32">
        <f t="shared" si="82"/>
        <v>10223.046849072778</v>
      </c>
      <c r="AL310" s="32">
        <f t="shared" si="82"/>
        <v>58022.262927376207</v>
      </c>
    </row>
    <row r="311" spans="4:38">
      <c r="D311" s="42">
        <f t="shared" si="79"/>
        <v>1.7249999999999999</v>
      </c>
      <c r="E311" s="32">
        <f t="shared" si="80"/>
        <v>3112.6530670809307</v>
      </c>
      <c r="F311" s="32">
        <f t="shared" si="80"/>
        <v>47233.1544144578</v>
      </c>
      <c r="G311" s="32">
        <f t="shared" si="80"/>
        <v>12710.723898502078</v>
      </c>
      <c r="H311" s="32">
        <f t="shared" si="80"/>
        <v>20096.700614312897</v>
      </c>
      <c r="I311" s="32">
        <f t="shared" si="80"/>
        <v>22083.47540085352</v>
      </c>
      <c r="J311" s="32">
        <f t="shared" si="80"/>
        <v>211450.06413327559</v>
      </c>
      <c r="K311" s="32">
        <f t="shared" si="80"/>
        <v>94779.060944759578</v>
      </c>
      <c r="L311" s="32">
        <f t="shared" si="80"/>
        <v>7511.6468840808839</v>
      </c>
      <c r="M311" s="32">
        <f t="shared" si="80"/>
        <v>9930.3979315188863</v>
      </c>
      <c r="N311" s="32">
        <f t="shared" si="80"/>
        <v>38596.156462169442</v>
      </c>
      <c r="Q311" s="32">
        <f t="shared" si="81"/>
        <v>2730.7125518921252</v>
      </c>
      <c r="R311" s="32">
        <f t="shared" si="81"/>
        <v>35480.672748198711</v>
      </c>
      <c r="S311" s="32">
        <f t="shared" si="81"/>
        <v>12737.642296302089</v>
      </c>
      <c r="T311" s="32">
        <f t="shared" si="81"/>
        <v>13511.463854998638</v>
      </c>
      <c r="U311" s="32">
        <f t="shared" si="81"/>
        <v>17174.139971997814</v>
      </c>
      <c r="V311" s="32">
        <f t="shared" si="81"/>
        <v>149690.83887936681</v>
      </c>
      <c r="W311" s="32">
        <f t="shared" si="81"/>
        <v>79180.96623814496</v>
      </c>
      <c r="X311" s="32">
        <f t="shared" si="81"/>
        <v>5608.4978161735398</v>
      </c>
      <c r="Y311" s="32">
        <f t="shared" si="81"/>
        <v>8167.2708144640937</v>
      </c>
      <c r="Z311" s="32">
        <f t="shared" si="81"/>
        <v>14329.791163969598</v>
      </c>
      <c r="AC311" s="32">
        <f t="shared" si="82"/>
        <v>3494.5935822697452</v>
      </c>
      <c r="AD311" s="32">
        <f t="shared" si="82"/>
        <v>58985.636080717028</v>
      </c>
      <c r="AE311" s="32">
        <f t="shared" si="82"/>
        <v>13947.443059791865</v>
      </c>
      <c r="AF311" s="32">
        <f t="shared" si="82"/>
        <v>30367.796197912015</v>
      </c>
      <c r="AG311" s="32">
        <f t="shared" si="82"/>
        <v>26946.305933534139</v>
      </c>
      <c r="AH311" s="32">
        <f t="shared" si="82"/>
        <v>273209.28938718437</v>
      </c>
      <c r="AI311" s="32">
        <f t="shared" si="82"/>
        <v>110377.15565137418</v>
      </c>
      <c r="AJ311" s="32">
        <f t="shared" si="82"/>
        <v>10094.112683976515</v>
      </c>
      <c r="AK311" s="32">
        <f t="shared" si="82"/>
        <v>11382.409572098009</v>
      </c>
      <c r="AL311" s="32">
        <f t="shared" si="82"/>
        <v>63917.243409446135</v>
      </c>
    </row>
    <row r="312" spans="4:38">
      <c r="D312" s="42">
        <f t="shared" si="79"/>
        <v>2</v>
      </c>
      <c r="E312" s="32">
        <f t="shared" si="80"/>
        <v>4355.4112546468859</v>
      </c>
      <c r="F312" s="32">
        <f t="shared" si="80"/>
        <v>70529.95495219712</v>
      </c>
      <c r="G312" s="32">
        <f t="shared" si="80"/>
        <v>18460.676994793193</v>
      </c>
      <c r="H312" s="32">
        <f t="shared" si="80"/>
        <v>28467.645183579967</v>
      </c>
      <c r="I312" s="32">
        <f t="shared" si="80"/>
        <v>32525.749589860217</v>
      </c>
      <c r="J312" s="32">
        <f t="shared" si="80"/>
        <v>330710.22727557248</v>
      </c>
      <c r="K312" s="32">
        <f t="shared" si="80"/>
        <v>145014.66146520543</v>
      </c>
      <c r="L312" s="32">
        <f t="shared" si="80"/>
        <v>11196.068688493349</v>
      </c>
      <c r="M312" s="32">
        <f t="shared" si="80"/>
        <v>15247.041811323765</v>
      </c>
      <c r="N312" s="32">
        <f t="shared" si="80"/>
        <v>58846.942117830891</v>
      </c>
      <c r="Q312" s="32">
        <f t="shared" si="81"/>
        <v>3818.2864577999408</v>
      </c>
      <c r="R312" s="32">
        <f t="shared" si="81"/>
        <v>52872.787662974879</v>
      </c>
      <c r="S312" s="32">
        <f t="shared" si="81"/>
        <v>18889.175524214337</v>
      </c>
      <c r="T312" s="32">
        <f t="shared" si="81"/>
        <v>19243.840241914972</v>
      </c>
      <c r="U312" s="32">
        <f t="shared" si="81"/>
        <v>25689.334915638599</v>
      </c>
      <c r="V312" s="32">
        <f t="shared" si="81"/>
        <v>235721.92752297746</v>
      </c>
      <c r="W312" s="32">
        <f t="shared" si="81"/>
        <v>121438.81627859037</v>
      </c>
      <c r="X312" s="32">
        <f t="shared" si="81"/>
        <v>8339.1415472919271</v>
      </c>
      <c r="Y312" s="32">
        <f t="shared" si="81"/>
        <v>12423.363257498273</v>
      </c>
      <c r="Z312" s="32">
        <f t="shared" si="81"/>
        <v>22550.717182703607</v>
      </c>
      <c r="AC312" s="32">
        <f t="shared" si="82"/>
        <v>4892.5360514938438</v>
      </c>
      <c r="AD312" s="32">
        <f t="shared" si="82"/>
        <v>88187.122241419638</v>
      </c>
      <c r="AE312" s="32">
        <f t="shared" si="82"/>
        <v>20444.727373797625</v>
      </c>
      <c r="AF312" s="32">
        <f t="shared" si="82"/>
        <v>44713.522512199736</v>
      </c>
      <c r="AG312" s="32">
        <f t="shared" si="82"/>
        <v>39232.638096350944</v>
      </c>
      <c r="AH312" s="32">
        <f t="shared" si="82"/>
        <v>425698.52702816756</v>
      </c>
      <c r="AI312" s="32">
        <f t="shared" si="82"/>
        <v>168590.50665182073</v>
      </c>
      <c r="AJ312" s="32">
        <f t="shared" si="82"/>
        <v>15349.053150273017</v>
      </c>
      <c r="AK312" s="32">
        <f t="shared" si="82"/>
        <v>17469.216359476493</v>
      </c>
      <c r="AL312" s="32">
        <f t="shared" si="82"/>
        <v>96814.16718413918</v>
      </c>
    </row>
    <row r="313" spans="4:38">
      <c r="D313" s="42">
        <f t="shared" si="79"/>
        <v>2.25</v>
      </c>
      <c r="E313" s="32">
        <f t="shared" ref="E313:N328" si="83">($D223-$D222)/8*(E222+3*((2*E222+E223)/3)+3*((E222+2*E223)/3)+E223)</f>
        <v>3969.6215791012919</v>
      </c>
      <c r="F313" s="32">
        <f t="shared" si="83"/>
        <v>68576.330438185672</v>
      </c>
      <c r="G313" s="32">
        <f t="shared" si="83"/>
        <v>17603.10835899401</v>
      </c>
      <c r="H313" s="32">
        <f t="shared" si="83"/>
        <v>26330.792129314079</v>
      </c>
      <c r="I313" s="32">
        <f t="shared" si="83"/>
        <v>31536.190995071142</v>
      </c>
      <c r="J313" s="32">
        <f t="shared" si="83"/>
        <v>341485.38862792653</v>
      </c>
      <c r="K313" s="32">
        <f t="shared" si="83"/>
        <v>145888.56387455604</v>
      </c>
      <c r="L313" s="32">
        <f t="shared" si="83"/>
        <v>10977.546076350958</v>
      </c>
      <c r="M313" s="32">
        <f t="shared" si="83"/>
        <v>15410.313475211207</v>
      </c>
      <c r="N313" s="32">
        <f t="shared" si="83"/>
        <v>59051.376050892446</v>
      </c>
      <c r="Q313" s="32">
        <f t="shared" ref="Q313:Z328" si="84">($D223-$D222)/8*(Q222+3*((2*Q222+Q223)/3)+3*((Q222+2*Q223)/3)+Q223)</f>
        <v>3477.1147487005769</v>
      </c>
      <c r="R313" s="32">
        <f t="shared" si="84"/>
        <v>51256.042836917812</v>
      </c>
      <c r="S313" s="32">
        <f t="shared" si="84"/>
        <v>18320.001583099162</v>
      </c>
      <c r="T313" s="32">
        <f t="shared" si="84"/>
        <v>17918.532072033115</v>
      </c>
      <c r="U313" s="32">
        <f t="shared" si="84"/>
        <v>25343.028466282569</v>
      </c>
      <c r="V313" s="32">
        <f t="shared" si="84"/>
        <v>245060.41920493325</v>
      </c>
      <c r="W313" s="32">
        <f t="shared" si="84"/>
        <v>122566.75781861343</v>
      </c>
      <c r="X313" s="32">
        <f t="shared" si="84"/>
        <v>8163.5565717563259</v>
      </c>
      <c r="Y313" s="32">
        <f t="shared" si="84"/>
        <v>12459.481618527092</v>
      </c>
      <c r="Z313" s="32">
        <f t="shared" si="84"/>
        <v>23428.936621247973</v>
      </c>
      <c r="AC313" s="32">
        <f t="shared" ref="AC313:AL328" si="85">($D223-$D222)/8*(AC222+3*((2*AC222+AC223)/3)+3*((AC222+2*AC223)/3)+AC223)</f>
        <v>4462.1284095020101</v>
      </c>
      <c r="AD313" s="32">
        <f t="shared" si="85"/>
        <v>85896.618039453781</v>
      </c>
      <c r="AE313" s="32">
        <f t="shared" si="85"/>
        <v>19713.290958251939</v>
      </c>
      <c r="AF313" s="32">
        <f t="shared" si="85"/>
        <v>42951.238278287608</v>
      </c>
      <c r="AG313" s="32">
        <f t="shared" si="85"/>
        <v>37522.111448685115</v>
      </c>
      <c r="AH313" s="32">
        <f t="shared" si="85"/>
        <v>437910.35805092007</v>
      </c>
      <c r="AI313" s="32">
        <f t="shared" si="85"/>
        <v>169210.36993049915</v>
      </c>
      <c r="AJ313" s="32">
        <f t="shared" si="85"/>
        <v>15309.056790527473</v>
      </c>
      <c r="AK313" s="32">
        <f t="shared" si="85"/>
        <v>17646.053528219541</v>
      </c>
      <c r="AL313" s="32">
        <f t="shared" si="85"/>
        <v>96374.388559370418</v>
      </c>
    </row>
    <row r="314" spans="4:38">
      <c r="D314" s="42">
        <f t="shared" si="79"/>
        <v>2.5</v>
      </c>
      <c r="E314" s="32">
        <f t="shared" si="83"/>
        <v>3917.5163004459246</v>
      </c>
      <c r="F314" s="32">
        <f t="shared" si="83"/>
        <v>71484.117331003668</v>
      </c>
      <c r="G314" s="32">
        <f t="shared" si="83"/>
        <v>18232.70499325858</v>
      </c>
      <c r="H314" s="32">
        <f t="shared" si="83"/>
        <v>26395.583679509895</v>
      </c>
      <c r="I314" s="32">
        <f t="shared" si="83"/>
        <v>33235.363727517026</v>
      </c>
      <c r="J314" s="32">
        <f t="shared" si="83"/>
        <v>381288.39518607158</v>
      </c>
      <c r="K314" s="32">
        <f t="shared" si="83"/>
        <v>158517.73191916104</v>
      </c>
      <c r="L314" s="32">
        <f t="shared" si="83"/>
        <v>11670.21863017302</v>
      </c>
      <c r="M314" s="32">
        <f t="shared" si="83"/>
        <v>16832.863395834083</v>
      </c>
      <c r="N314" s="32">
        <f t="shared" si="83"/>
        <v>64084.402517810944</v>
      </c>
      <c r="Q314" s="32">
        <f t="shared" si="84"/>
        <v>3428.3420080688147</v>
      </c>
      <c r="R314" s="32">
        <f t="shared" si="84"/>
        <v>53227.684494245506</v>
      </c>
      <c r="S314" s="32">
        <f t="shared" si="84"/>
        <v>19159.257406813944</v>
      </c>
      <c r="T314" s="32">
        <f t="shared" si="84"/>
        <v>18093.067779762216</v>
      </c>
      <c r="U314" s="32">
        <f t="shared" si="84"/>
        <v>27164.878142131853</v>
      </c>
      <c r="V314" s="32">
        <f t="shared" si="84"/>
        <v>275249.98821639968</v>
      </c>
      <c r="W314" s="32">
        <f t="shared" si="84"/>
        <v>133680.86161487486</v>
      </c>
      <c r="X314" s="32">
        <f t="shared" si="84"/>
        <v>8676.5702750290784</v>
      </c>
      <c r="Y314" s="32">
        <f t="shared" si="84"/>
        <v>13542.744270721692</v>
      </c>
      <c r="Z314" s="32">
        <f t="shared" si="84"/>
        <v>26300.437952828896</v>
      </c>
      <c r="AC314" s="32">
        <f t="shared" si="85"/>
        <v>4406.6905928230335</v>
      </c>
      <c r="AD314" s="32">
        <f t="shared" si="85"/>
        <v>89740.550167761699</v>
      </c>
      <c r="AE314" s="32">
        <f t="shared" si="85"/>
        <v>20659.255258761623</v>
      </c>
      <c r="AF314" s="32">
        <f t="shared" si="85"/>
        <v>44406.812850965682</v>
      </c>
      <c r="AG314" s="32">
        <f t="shared" si="85"/>
        <v>38987.419632522222</v>
      </c>
      <c r="AH314" s="32">
        <f t="shared" si="85"/>
        <v>487326.80215574347</v>
      </c>
      <c r="AI314" s="32">
        <f t="shared" si="85"/>
        <v>183354.60222344758</v>
      </c>
      <c r="AJ314" s="32">
        <f t="shared" si="85"/>
        <v>16462.143849816504</v>
      </c>
      <c r="AK314" s="32">
        <f t="shared" si="85"/>
        <v>19261.430264842085</v>
      </c>
      <c r="AL314" s="32">
        <f t="shared" si="85"/>
        <v>103689.3403239652</v>
      </c>
    </row>
    <row r="315" spans="4:38">
      <c r="D315" s="42">
        <f t="shared" si="79"/>
        <v>2.75</v>
      </c>
      <c r="E315" s="32">
        <f t="shared" si="83"/>
        <v>3810.468881504502</v>
      </c>
      <c r="F315" s="32">
        <f t="shared" si="83"/>
        <v>72965.70627320632</v>
      </c>
      <c r="G315" s="32">
        <f t="shared" si="83"/>
        <v>18718.903319584781</v>
      </c>
      <c r="H315" s="32">
        <f t="shared" si="83"/>
        <v>26131.469404445914</v>
      </c>
      <c r="I315" s="32">
        <f t="shared" si="83"/>
        <v>34759.850025264634</v>
      </c>
      <c r="J315" s="32">
        <f t="shared" si="83"/>
        <v>421473.93016914779</v>
      </c>
      <c r="K315" s="32">
        <f t="shared" si="83"/>
        <v>170203.19602416098</v>
      </c>
      <c r="L315" s="32">
        <f t="shared" si="83"/>
        <v>12289.554397944679</v>
      </c>
      <c r="M315" s="32">
        <f t="shared" si="83"/>
        <v>18181.221367318514</v>
      </c>
      <c r="N315" s="32">
        <f t="shared" si="83"/>
        <v>68789.527651079276</v>
      </c>
      <c r="Q315" s="32">
        <f t="shared" si="84"/>
        <v>3331.19276426127</v>
      </c>
      <c r="R315" s="32">
        <f t="shared" si="84"/>
        <v>54066.264432043332</v>
      </c>
      <c r="S315" s="32">
        <f t="shared" si="84"/>
        <v>19733.028078135612</v>
      </c>
      <c r="T315" s="32">
        <f t="shared" si="84"/>
        <v>18059.339268621359</v>
      </c>
      <c r="U315" s="32">
        <f t="shared" si="84"/>
        <v>28902.305890817519</v>
      </c>
      <c r="V315" s="32">
        <f t="shared" si="84"/>
        <v>305908.01292106148</v>
      </c>
      <c r="W315" s="32">
        <f t="shared" si="84"/>
        <v>144164.87672844119</v>
      </c>
      <c r="X315" s="32">
        <f t="shared" si="84"/>
        <v>9146.4149787649985</v>
      </c>
      <c r="Y315" s="32">
        <f t="shared" si="84"/>
        <v>14588.354697124429</v>
      </c>
      <c r="Z315" s="32">
        <f t="shared" si="84"/>
        <v>29214.964518361248</v>
      </c>
      <c r="AC315" s="32">
        <f t="shared" si="85"/>
        <v>4289.7449987477339</v>
      </c>
      <c r="AD315" s="32">
        <f t="shared" si="85"/>
        <v>91865.14811436912</v>
      </c>
      <c r="AE315" s="32">
        <f t="shared" si="85"/>
        <v>21480.625340292489</v>
      </c>
      <c r="AF315" s="32">
        <f t="shared" si="85"/>
        <v>45101.888209781966</v>
      </c>
      <c r="AG315" s="32">
        <f t="shared" si="85"/>
        <v>40165.26863012166</v>
      </c>
      <c r="AH315" s="32">
        <f t="shared" si="85"/>
        <v>537039.84741723363</v>
      </c>
      <c r="AI315" s="32">
        <f t="shared" si="85"/>
        <v>196241.51531988112</v>
      </c>
      <c r="AJ315" s="32">
        <f t="shared" si="85"/>
        <v>17455.621073085647</v>
      </c>
      <c r="AK315" s="32">
        <f t="shared" si="85"/>
        <v>20786.648124736439</v>
      </c>
      <c r="AL315" s="32">
        <f t="shared" si="85"/>
        <v>110246.91352186588</v>
      </c>
    </row>
    <row r="316" spans="4:38">
      <c r="D316" s="42">
        <f t="shared" si="79"/>
        <v>3</v>
      </c>
      <c r="E316" s="32">
        <f t="shared" si="83"/>
        <v>3656.7614334826967</v>
      </c>
      <c r="F316" s="32">
        <f t="shared" si="83"/>
        <v>72995.053063320374</v>
      </c>
      <c r="G316" s="32">
        <f t="shared" si="83"/>
        <v>19081.527769137843</v>
      </c>
      <c r="H316" s="32">
        <f t="shared" si="83"/>
        <v>25587.374446770762</v>
      </c>
      <c r="I316" s="32">
        <f t="shared" si="83"/>
        <v>36131.328347716772</v>
      </c>
      <c r="J316" s="32">
        <f t="shared" si="83"/>
        <v>461892.93020377535</v>
      </c>
      <c r="K316" s="32">
        <f t="shared" si="83"/>
        <v>180906.48524910325</v>
      </c>
      <c r="L316" s="32">
        <f t="shared" si="83"/>
        <v>12839.671069340095</v>
      </c>
      <c r="M316" s="32">
        <f t="shared" si="83"/>
        <v>19449.531711501982</v>
      </c>
      <c r="N316" s="32">
        <f t="shared" si="83"/>
        <v>73151.196132510275</v>
      </c>
      <c r="Q316" s="32">
        <f t="shared" si="84"/>
        <v>3192.9640786079431</v>
      </c>
      <c r="R316" s="32">
        <f t="shared" si="84"/>
        <v>53750.762945069218</v>
      </c>
      <c r="S316" s="32">
        <f t="shared" si="84"/>
        <v>20045.285874613379</v>
      </c>
      <c r="T316" s="32">
        <f t="shared" si="84"/>
        <v>17848.017544992363</v>
      </c>
      <c r="U316" s="32">
        <f t="shared" si="84"/>
        <v>30563.301761084465</v>
      </c>
      <c r="V316" s="32">
        <f t="shared" si="84"/>
        <v>336894.82639609894</v>
      </c>
      <c r="W316" s="32">
        <f t="shared" si="84"/>
        <v>153987.36254389063</v>
      </c>
      <c r="X316" s="32">
        <f t="shared" si="84"/>
        <v>9578.346165345105</v>
      </c>
      <c r="Y316" s="32">
        <f t="shared" si="84"/>
        <v>15597.229732356283</v>
      </c>
      <c r="Z316" s="32">
        <f t="shared" si="84"/>
        <v>32159.460424942125</v>
      </c>
      <c r="AC316" s="32">
        <f t="shared" si="85"/>
        <v>4120.5587883574499</v>
      </c>
      <c r="AD316" s="32">
        <f t="shared" si="85"/>
        <v>92239.343181571312</v>
      </c>
      <c r="AE316" s="32">
        <f t="shared" si="85"/>
        <v>22193.545711558523</v>
      </c>
      <c r="AF316" s="32">
        <f t="shared" si="85"/>
        <v>45047.815994701239</v>
      </c>
      <c r="AG316" s="32">
        <f t="shared" si="85"/>
        <v>41094.852287453985</v>
      </c>
      <c r="AH316" s="32">
        <f t="shared" si="85"/>
        <v>586891.03401145129</v>
      </c>
      <c r="AI316" s="32">
        <f t="shared" si="85"/>
        <v>207825.60795431587</v>
      </c>
      <c r="AJ316" s="32">
        <f t="shared" si="85"/>
        <v>18282.036859524509</v>
      </c>
      <c r="AK316" s="32">
        <f t="shared" si="85"/>
        <v>22214.461526007919</v>
      </c>
      <c r="AL316" s="32">
        <f t="shared" si="85"/>
        <v>116025.51832961</v>
      </c>
    </row>
    <row r="317" spans="4:38">
      <c r="D317" s="42">
        <f t="shared" si="79"/>
        <v>3.25</v>
      </c>
      <c r="E317" s="32">
        <f t="shared" si="83"/>
        <v>3464.7403946340173</v>
      </c>
      <c r="F317" s="32">
        <f t="shared" si="83"/>
        <v>71596.502211752508</v>
      </c>
      <c r="G317" s="32">
        <f t="shared" si="83"/>
        <v>19340.549358207954</v>
      </c>
      <c r="H317" s="32">
        <f t="shared" si="83"/>
        <v>24814.31153386513</v>
      </c>
      <c r="I317" s="32">
        <f t="shared" si="83"/>
        <v>37369.440728606387</v>
      </c>
      <c r="J317" s="32">
        <f t="shared" si="83"/>
        <v>502401.62493814563</v>
      </c>
      <c r="K317" s="32">
        <f t="shared" si="83"/>
        <v>190624.64489485094</v>
      </c>
      <c r="L317" s="32">
        <f t="shared" si="83"/>
        <v>13325.616533766019</v>
      </c>
      <c r="M317" s="32">
        <f t="shared" si="83"/>
        <v>20634.336429186533</v>
      </c>
      <c r="N317" s="32">
        <f t="shared" si="83"/>
        <v>77162.237708297776</v>
      </c>
      <c r="Q317" s="32">
        <f t="shared" si="84"/>
        <v>3020.9938440751575</v>
      </c>
      <c r="R317" s="32">
        <f t="shared" si="84"/>
        <v>52299.880043404948</v>
      </c>
      <c r="S317" s="32">
        <f t="shared" si="84"/>
        <v>20107.929208015645</v>
      </c>
      <c r="T317" s="32">
        <f t="shared" si="84"/>
        <v>17491.121329691839</v>
      </c>
      <c r="U317" s="32">
        <f t="shared" si="84"/>
        <v>32153.750775609034</v>
      </c>
      <c r="V317" s="32">
        <f t="shared" si="84"/>
        <v>368073.6513496968</v>
      </c>
      <c r="W317" s="32">
        <f t="shared" si="84"/>
        <v>163141.03089983534</v>
      </c>
      <c r="X317" s="32">
        <f t="shared" si="84"/>
        <v>9977.9909927828994</v>
      </c>
      <c r="Y317" s="32">
        <f t="shared" si="84"/>
        <v>16571.004579018922</v>
      </c>
      <c r="Z317" s="32">
        <f t="shared" si="84"/>
        <v>35121.154295704109</v>
      </c>
      <c r="AC317" s="32">
        <f t="shared" si="85"/>
        <v>3908.4869451928789</v>
      </c>
      <c r="AD317" s="32">
        <f t="shared" si="85"/>
        <v>90893.124380099936</v>
      </c>
      <c r="AE317" s="32">
        <f t="shared" si="85"/>
        <v>22813.169127452438</v>
      </c>
      <c r="AF317" s="32">
        <f t="shared" si="85"/>
        <v>44278.870088479802</v>
      </c>
      <c r="AG317" s="32">
        <f t="shared" si="85"/>
        <v>41815.115984829477</v>
      </c>
      <c r="AH317" s="32">
        <f t="shared" si="85"/>
        <v>636729.59852659446</v>
      </c>
      <c r="AI317" s="32">
        <f t="shared" si="85"/>
        <v>218108.25888986615</v>
      </c>
      <c r="AJ317" s="32">
        <f t="shared" si="85"/>
        <v>18939.041985368203</v>
      </c>
      <c r="AK317" s="32">
        <f t="shared" si="85"/>
        <v>23540.429234418312</v>
      </c>
      <c r="AL317" s="32">
        <f t="shared" si="85"/>
        <v>121023.17839547354</v>
      </c>
    </row>
    <row r="318" spans="4:38">
      <c r="D318" s="42">
        <f t="shared" si="79"/>
        <v>3.5</v>
      </c>
      <c r="E318" s="32">
        <f t="shared" si="83"/>
        <v>3242.7171591802894</v>
      </c>
      <c r="F318" s="32">
        <f t="shared" si="83"/>
        <v>68844.464951106173</v>
      </c>
      <c r="G318" s="32">
        <f t="shared" si="83"/>
        <v>19515.820687606603</v>
      </c>
      <c r="H318" s="32">
        <f t="shared" si="83"/>
        <v>23864.795559745984</v>
      </c>
      <c r="I318" s="32">
        <f t="shared" si="83"/>
        <v>38491.447449163257</v>
      </c>
      <c r="J318" s="32">
        <f t="shared" si="83"/>
        <v>542861.98702176672</v>
      </c>
      <c r="K318" s="32">
        <f t="shared" si="83"/>
        <v>199389.93369484955</v>
      </c>
      <c r="L318" s="32">
        <f t="shared" si="83"/>
        <v>13753.279831575568</v>
      </c>
      <c r="M318" s="32">
        <f t="shared" si="83"/>
        <v>21734.559992106468</v>
      </c>
      <c r="N318" s="32">
        <f t="shared" si="83"/>
        <v>80823.730387105796</v>
      </c>
      <c r="Q318" s="32">
        <f t="shared" si="84"/>
        <v>2822.5731969777685</v>
      </c>
      <c r="R318" s="32">
        <f t="shared" si="84"/>
        <v>49771.788647510708</v>
      </c>
      <c r="S318" s="32">
        <f t="shared" si="84"/>
        <v>19940.630863564726</v>
      </c>
      <c r="T318" s="32">
        <f t="shared" si="84"/>
        <v>17021.645596392744</v>
      </c>
      <c r="U318" s="32">
        <f t="shared" si="84"/>
        <v>33677.250859970547</v>
      </c>
      <c r="V318" s="32">
        <f t="shared" si="84"/>
        <v>399311.25860262814</v>
      </c>
      <c r="W318" s="32">
        <f t="shared" si="84"/>
        <v>171642.52410106605</v>
      </c>
      <c r="X318" s="32">
        <f t="shared" si="84"/>
        <v>10351.268537478125</v>
      </c>
      <c r="Y318" s="32">
        <f t="shared" si="84"/>
        <v>17511.979741251238</v>
      </c>
      <c r="Z318" s="32">
        <f t="shared" si="84"/>
        <v>38087.61917624512</v>
      </c>
      <c r="AC318" s="32">
        <f t="shared" si="85"/>
        <v>3662.8611213828153</v>
      </c>
      <c r="AD318" s="32">
        <f t="shared" si="85"/>
        <v>87917.141254701812</v>
      </c>
      <c r="AE318" s="32">
        <f t="shared" si="85"/>
        <v>23353.415484452635</v>
      </c>
      <c r="AF318" s="32">
        <f t="shared" si="85"/>
        <v>42851.838804459265</v>
      </c>
      <c r="AG318" s="32">
        <f t="shared" si="85"/>
        <v>42364.220080577805</v>
      </c>
      <c r="AH318" s="32">
        <f t="shared" si="85"/>
        <v>686412.71544090554</v>
      </c>
      <c r="AI318" s="32">
        <f t="shared" si="85"/>
        <v>227137.34328863304</v>
      </c>
      <c r="AJ318" s="32">
        <f t="shared" si="85"/>
        <v>19429.364479313583</v>
      </c>
      <c r="AK318" s="32">
        <f t="shared" si="85"/>
        <v>24762.899018331747</v>
      </c>
      <c r="AL318" s="32">
        <f t="shared" si="85"/>
        <v>125257.21293473442</v>
      </c>
    </row>
    <row r="319" spans="4:38">
      <c r="D319" s="42">
        <f t="shared" si="79"/>
        <v>3.75</v>
      </c>
      <c r="E319" s="32">
        <f t="shared" si="83"/>
        <v>2998.8817593038066</v>
      </c>
      <c r="F319" s="32">
        <f t="shared" si="83"/>
        <v>64862.618232094421</v>
      </c>
      <c r="G319" s="32">
        <f t="shared" si="83"/>
        <v>19626.845977552017</v>
      </c>
      <c r="H319" s="32">
        <f t="shared" si="83"/>
        <v>22792.317300516752</v>
      </c>
      <c r="I319" s="32">
        <f t="shared" si="83"/>
        <v>39511.95046682765</v>
      </c>
      <c r="J319" s="32">
        <f t="shared" si="83"/>
        <v>583142.06324621232</v>
      </c>
      <c r="K319" s="32">
        <f t="shared" si="83"/>
        <v>207269.19338227352</v>
      </c>
      <c r="L319" s="32">
        <f t="shared" si="83"/>
        <v>14129.304708292981</v>
      </c>
      <c r="M319" s="32">
        <f t="shared" si="83"/>
        <v>22751.471271080325</v>
      </c>
      <c r="N319" s="32">
        <f t="shared" si="83"/>
        <v>84144.795223230001</v>
      </c>
      <c r="Q319" s="32">
        <f t="shared" si="84"/>
        <v>2604.8705989707528</v>
      </c>
      <c r="R319" s="32">
        <f t="shared" si="84"/>
        <v>46263.509239771251</v>
      </c>
      <c r="S319" s="32">
        <f t="shared" si="84"/>
        <v>19570.624831943293</v>
      </c>
      <c r="T319" s="32">
        <f t="shared" si="84"/>
        <v>16473.227385983766</v>
      </c>
      <c r="U319" s="32">
        <f t="shared" si="84"/>
        <v>35134.977695585956</v>
      </c>
      <c r="V319" s="32">
        <f t="shared" si="84"/>
        <v>430478.5033298916</v>
      </c>
      <c r="W319" s="32">
        <f t="shared" si="84"/>
        <v>179531.97224050338</v>
      </c>
      <c r="X319" s="32">
        <f t="shared" si="84"/>
        <v>10704.31716488872</v>
      </c>
      <c r="Y319" s="32">
        <f t="shared" si="84"/>
        <v>18423.067775949847</v>
      </c>
      <c r="Z319" s="32">
        <f t="shared" si="84"/>
        <v>41046.821089982521</v>
      </c>
      <c r="AC319" s="32">
        <f t="shared" si="85"/>
        <v>3392.892919636869</v>
      </c>
      <c r="AD319" s="32">
        <f t="shared" si="85"/>
        <v>83461.727224417715</v>
      </c>
      <c r="AE319" s="32">
        <f t="shared" si="85"/>
        <v>23826.774263645442</v>
      </c>
      <c r="AF319" s="32">
        <f t="shared" si="85"/>
        <v>40845.435238022052</v>
      </c>
      <c r="AG319" s="32">
        <f t="shared" si="85"/>
        <v>42779.079948181097</v>
      </c>
      <c r="AH319" s="32">
        <f t="shared" si="85"/>
        <v>735805.62316253304</v>
      </c>
      <c r="AI319" s="32">
        <f t="shared" si="85"/>
        <v>235006.41452404362</v>
      </c>
      <c r="AJ319" s="32">
        <f t="shared" si="85"/>
        <v>19760.734924657434</v>
      </c>
      <c r="AK319" s="32">
        <f t="shared" si="85"/>
        <v>25882.965227231285</v>
      </c>
      <c r="AL319" s="32">
        <f t="shared" si="85"/>
        <v>128763.75869932126</v>
      </c>
    </row>
    <row r="320" spans="4:38">
      <c r="D320" s="42">
        <f t="shared" si="79"/>
        <v>4</v>
      </c>
      <c r="E320" s="32">
        <f t="shared" si="83"/>
        <v>2741.228918208235</v>
      </c>
      <c r="F320" s="32">
        <f t="shared" si="83"/>
        <v>59822.707436440927</v>
      </c>
      <c r="G320" s="32">
        <f t="shared" si="83"/>
        <v>19692.584358482087</v>
      </c>
      <c r="H320" s="32">
        <f t="shared" si="83"/>
        <v>21650.875156977621</v>
      </c>
      <c r="I320" s="32">
        <f t="shared" si="83"/>
        <v>40442.679628970407</v>
      </c>
      <c r="J320" s="32">
        <f t="shared" si="83"/>
        <v>623116.20350016945</v>
      </c>
      <c r="K320" s="32">
        <f t="shared" si="83"/>
        <v>214362.94944875984</v>
      </c>
      <c r="L320" s="32">
        <f t="shared" si="83"/>
        <v>14461.006711361842</v>
      </c>
      <c r="M320" s="32">
        <f t="shared" si="83"/>
        <v>23688.626676326072</v>
      </c>
      <c r="N320" s="32">
        <f t="shared" si="83"/>
        <v>87142.336290718435</v>
      </c>
      <c r="Q320" s="32">
        <f t="shared" si="84"/>
        <v>2374.8669612102626</v>
      </c>
      <c r="R320" s="32">
        <f t="shared" si="84"/>
        <v>41909.971211215474</v>
      </c>
      <c r="S320" s="32">
        <f t="shared" si="84"/>
        <v>19032.443986478724</v>
      </c>
      <c r="T320" s="32">
        <f t="shared" si="84"/>
        <v>15879.848247744902</v>
      </c>
      <c r="U320" s="32">
        <f t="shared" si="84"/>
        <v>36525.591712772635</v>
      </c>
      <c r="V320" s="32">
        <f t="shared" si="84"/>
        <v>461450.75230686885</v>
      </c>
      <c r="W320" s="32">
        <f t="shared" si="84"/>
        <v>186872.36996519865</v>
      </c>
      <c r="X320" s="32">
        <f t="shared" si="84"/>
        <v>11043.429077312554</v>
      </c>
      <c r="Y320" s="32">
        <f t="shared" si="84"/>
        <v>19307.740767072537</v>
      </c>
      <c r="Z320" s="32">
        <f t="shared" si="84"/>
        <v>43987.157496917556</v>
      </c>
      <c r="AC320" s="32">
        <f t="shared" si="85"/>
        <v>3107.5908752062119</v>
      </c>
      <c r="AD320" s="32">
        <f t="shared" si="85"/>
        <v>77735.443661666417</v>
      </c>
      <c r="AE320" s="32">
        <f t="shared" si="85"/>
        <v>24244.147050333544</v>
      </c>
      <c r="AF320" s="32">
        <f t="shared" si="85"/>
        <v>38359.561359729189</v>
      </c>
      <c r="AG320" s="32">
        <f t="shared" si="85"/>
        <v>43094.978107247385</v>
      </c>
      <c r="AH320" s="32">
        <f t="shared" si="85"/>
        <v>784781.65469346964</v>
      </c>
      <c r="AI320" s="32">
        <f t="shared" si="85"/>
        <v>241853.52893232051</v>
      </c>
      <c r="AJ320" s="32">
        <f t="shared" si="85"/>
        <v>19945.770720894739</v>
      </c>
      <c r="AK320" s="32">
        <f t="shared" si="85"/>
        <v>26904.404076399314</v>
      </c>
      <c r="AL320" s="32">
        <f t="shared" si="85"/>
        <v>131597.16318670861</v>
      </c>
    </row>
    <row r="321" spans="4:38">
      <c r="D321" s="42">
        <f t="shared" si="79"/>
        <v>4.25</v>
      </c>
      <c r="E321" s="32">
        <f t="shared" si="83"/>
        <v>2477.4956363615934</v>
      </c>
      <c r="F321" s="32">
        <f t="shared" si="83"/>
        <v>53943.028111391155</v>
      </c>
      <c r="G321" s="32">
        <f t="shared" si="83"/>
        <v>19731.284096647672</v>
      </c>
      <c r="H321" s="32">
        <f t="shared" si="83"/>
        <v>20494.562635181854</v>
      </c>
      <c r="I321" s="32">
        <f t="shared" si="83"/>
        <v>41292.335111576998</v>
      </c>
      <c r="J321" s="32">
        <f t="shared" si="83"/>
        <v>662665.1976046043</v>
      </c>
      <c r="K321" s="32">
        <f t="shared" si="83"/>
        <v>220804.29480951</v>
      </c>
      <c r="L321" s="32">
        <f t="shared" si="83"/>
        <v>14756.2943916642</v>
      </c>
      <c r="M321" s="32">
        <f t="shared" si="83"/>
        <v>24551.79801239667</v>
      </c>
      <c r="N321" s="32">
        <f t="shared" si="83"/>
        <v>89840.73729672539</v>
      </c>
      <c r="Q321" s="32">
        <f t="shared" si="84"/>
        <v>2139.3010475287779</v>
      </c>
      <c r="R321" s="32">
        <f t="shared" si="84"/>
        <v>36882.820347582885</v>
      </c>
      <c r="S321" s="32">
        <f t="shared" si="84"/>
        <v>18367.619471548773</v>
      </c>
      <c r="T321" s="32">
        <f t="shared" si="84"/>
        <v>15275.571882587647</v>
      </c>
      <c r="U321" s="32">
        <f t="shared" si="84"/>
        <v>37845.182096100194</v>
      </c>
      <c r="V321" s="32">
        <f t="shared" si="84"/>
        <v>492108.21104230371</v>
      </c>
      <c r="W321" s="32">
        <f t="shared" si="84"/>
        <v>193748.80754757216</v>
      </c>
      <c r="X321" s="32">
        <f t="shared" si="84"/>
        <v>11374.991831980926</v>
      </c>
      <c r="Y321" s="32">
        <f t="shared" si="84"/>
        <v>20169.979073607617</v>
      </c>
      <c r="Z321" s="32">
        <f t="shared" si="84"/>
        <v>46897.486489934934</v>
      </c>
      <c r="AC321" s="32">
        <f t="shared" si="85"/>
        <v>2815.6902251944089</v>
      </c>
      <c r="AD321" s="32">
        <f t="shared" si="85"/>
        <v>71003.235875199389</v>
      </c>
      <c r="AE321" s="32">
        <f t="shared" si="85"/>
        <v>24614.726237027258</v>
      </c>
      <c r="AF321" s="32">
        <f t="shared" si="85"/>
        <v>35514.457628168922</v>
      </c>
      <c r="AG321" s="32">
        <f t="shared" si="85"/>
        <v>43345.242884718813</v>
      </c>
      <c r="AH321" s="32">
        <f t="shared" si="85"/>
        <v>833222.18416690407</v>
      </c>
      <c r="AI321" s="32">
        <f t="shared" si="85"/>
        <v>247859.7820714468</v>
      </c>
      <c r="AJ321" s="32">
        <f t="shared" si="85"/>
        <v>20001.826943375996</v>
      </c>
      <c r="AK321" s="32">
        <f t="shared" si="85"/>
        <v>27833.590759542829</v>
      </c>
      <c r="AL321" s="32">
        <f t="shared" si="85"/>
        <v>133829.27616806276</v>
      </c>
    </row>
    <row r="322" spans="4:38">
      <c r="D322" s="42">
        <f t="shared" si="79"/>
        <v>4.5</v>
      </c>
      <c r="E322" s="32">
        <f t="shared" si="83"/>
        <v>2215.1094178414141</v>
      </c>
      <c r="F322" s="32">
        <f t="shared" si="83"/>
        <v>47486.655284201683</v>
      </c>
      <c r="G322" s="32">
        <f t="shared" si="83"/>
        <v>19760.345321792349</v>
      </c>
      <c r="H322" s="32">
        <f t="shared" si="83"/>
        <v>19377.208733344272</v>
      </c>
      <c r="I322" s="32">
        <f t="shared" si="83"/>
        <v>42066.479717873051</v>
      </c>
      <c r="J322" s="32">
        <f t="shared" si="83"/>
        <v>701676.33124270733</v>
      </c>
      <c r="K322" s="32">
        <f t="shared" si="83"/>
        <v>226757.60373634991</v>
      </c>
      <c r="L322" s="32">
        <f t="shared" si="83"/>
        <v>15023.595037849454</v>
      </c>
      <c r="M322" s="32">
        <f t="shared" si="83"/>
        <v>25348.888284622073</v>
      </c>
      <c r="N322" s="32">
        <f t="shared" si="83"/>
        <v>92271.525321873371</v>
      </c>
      <c r="Q322" s="32">
        <f t="shared" si="84"/>
        <v>1904.624346862927</v>
      </c>
      <c r="R322" s="32">
        <f t="shared" si="84"/>
        <v>31389.026572259714</v>
      </c>
      <c r="S322" s="32">
        <f t="shared" si="84"/>
        <v>17624.351576372064</v>
      </c>
      <c r="T322" s="32">
        <f t="shared" si="84"/>
        <v>14694.315221905923</v>
      </c>
      <c r="U322" s="32">
        <f t="shared" si="84"/>
        <v>39087.242956390262</v>
      </c>
      <c r="V322" s="32">
        <f t="shared" si="84"/>
        <v>522336.16084626957</v>
      </c>
      <c r="W322" s="32">
        <f t="shared" si="84"/>
        <v>200267.58826014114</v>
      </c>
      <c r="X322" s="32">
        <f t="shared" si="84"/>
        <v>11705.436558031912</v>
      </c>
      <c r="Y322" s="32">
        <f t="shared" si="84"/>
        <v>21014.221827049168</v>
      </c>
      <c r="Z322" s="32">
        <f t="shared" si="84"/>
        <v>49767.147671125327</v>
      </c>
      <c r="AC322" s="32">
        <f t="shared" si="85"/>
        <v>2525.5944888199006</v>
      </c>
      <c r="AD322" s="32">
        <f t="shared" si="85"/>
        <v>63584.283996143531</v>
      </c>
      <c r="AE322" s="32">
        <f t="shared" si="85"/>
        <v>24945.906084090686</v>
      </c>
      <c r="AF322" s="32">
        <f t="shared" si="85"/>
        <v>32449.76671671644</v>
      </c>
      <c r="AG322" s="32">
        <f t="shared" si="85"/>
        <v>43560.987899147018</v>
      </c>
      <c r="AH322" s="32">
        <f t="shared" si="85"/>
        <v>881016.5016391445</v>
      </c>
      <c r="AI322" s="32">
        <f t="shared" si="85"/>
        <v>253247.61921255814</v>
      </c>
      <c r="AJ322" s="32">
        <f t="shared" si="85"/>
        <v>19950.820798852485</v>
      </c>
      <c r="AK322" s="32">
        <f t="shared" si="85"/>
        <v>28679.40220018696</v>
      </c>
      <c r="AL322" s="32">
        <f t="shared" si="85"/>
        <v>135548.66417940444</v>
      </c>
    </row>
    <row r="323" spans="4:38">
      <c r="D323" s="42">
        <f t="shared" si="79"/>
        <v>4.75</v>
      </c>
      <c r="E323" s="32">
        <f t="shared" si="83"/>
        <v>1961.1462239586194</v>
      </c>
      <c r="F323" s="32">
        <f t="shared" si="83"/>
        <v>40759.482023101693</v>
      </c>
      <c r="G323" s="32">
        <f t="shared" si="83"/>
        <v>19796.208831009695</v>
      </c>
      <c r="H323" s="32">
        <f t="shared" si="83"/>
        <v>18352.068069075958</v>
      </c>
      <c r="I323" s="32">
        <f t="shared" si="83"/>
        <v>42767.475064144193</v>
      </c>
      <c r="J323" s="32">
        <f t="shared" si="83"/>
        <v>740043.3743630976</v>
      </c>
      <c r="K323" s="32">
        <f t="shared" si="83"/>
        <v>232417.11931783505</v>
      </c>
      <c r="L323" s="32">
        <f t="shared" si="83"/>
        <v>15271.785285648366</v>
      </c>
      <c r="M323" s="32">
        <f t="shared" si="83"/>
        <v>26089.838460931471</v>
      </c>
      <c r="N323" s="32">
        <f t="shared" si="83"/>
        <v>94473.011362246369</v>
      </c>
      <c r="Q323" s="32">
        <f t="shared" si="84"/>
        <v>1676.9645898399253</v>
      </c>
      <c r="R323" s="32">
        <f t="shared" si="84"/>
        <v>25669.340609747662</v>
      </c>
      <c r="S323" s="32">
        <f t="shared" si="84"/>
        <v>16857.160803384755</v>
      </c>
      <c r="T323" s="32">
        <f t="shared" si="84"/>
        <v>14169.65096976259</v>
      </c>
      <c r="U323" s="32">
        <f t="shared" si="84"/>
        <v>40242.677245811181</v>
      </c>
      <c r="V323" s="32">
        <f t="shared" si="84"/>
        <v>552025.11770538066</v>
      </c>
      <c r="W323" s="32">
        <f t="shared" si="84"/>
        <v>206555.26144314074</v>
      </c>
      <c r="X323" s="32">
        <f t="shared" si="84"/>
        <v>12041.19257949098</v>
      </c>
      <c r="Y323" s="32">
        <f t="shared" si="84"/>
        <v>21845.319627680328</v>
      </c>
      <c r="Z323" s="32">
        <f t="shared" si="84"/>
        <v>52585.975822545224</v>
      </c>
      <c r="AC323" s="32">
        <f t="shared" si="85"/>
        <v>2245.3278580773181</v>
      </c>
      <c r="AD323" s="32">
        <f t="shared" si="85"/>
        <v>55849.623436455615</v>
      </c>
      <c r="AE323" s="32">
        <f t="shared" si="85"/>
        <v>25243.222507027578</v>
      </c>
      <c r="AF323" s="32">
        <f t="shared" si="85"/>
        <v>29323.536800873033</v>
      </c>
      <c r="AG323" s="32">
        <f t="shared" si="85"/>
        <v>43770.90676668322</v>
      </c>
      <c r="AH323" s="32">
        <f t="shared" si="85"/>
        <v>928061.63102081395</v>
      </c>
      <c r="AI323" s="32">
        <f t="shared" si="85"/>
        <v>258278.97719252936</v>
      </c>
      <c r="AJ323" s="32">
        <f t="shared" si="85"/>
        <v>19819.036042927066</v>
      </c>
      <c r="AK323" s="32">
        <f t="shared" si="85"/>
        <v>29453.10897740017</v>
      </c>
      <c r="AL323" s="32">
        <f t="shared" si="85"/>
        <v>136859.77039008771</v>
      </c>
    </row>
    <row r="324" spans="4:38">
      <c r="D324" s="42">
        <f t="shared" si="79"/>
        <v>5</v>
      </c>
      <c r="E324" s="32">
        <f t="shared" si="83"/>
        <v>1722.297211755628</v>
      </c>
      <c r="F324" s="32">
        <f t="shared" si="83"/>
        <v>34108.12124432814</v>
      </c>
      <c r="G324" s="32">
        <f t="shared" si="83"/>
        <v>19854.268396899606</v>
      </c>
      <c r="H324" s="32">
        <f t="shared" si="83"/>
        <v>17471.557130651468</v>
      </c>
      <c r="I324" s="32">
        <f t="shared" si="83"/>
        <v>43394.455724323139</v>
      </c>
      <c r="J324" s="32">
        <f t="shared" si="83"/>
        <v>777666.51114271325</v>
      </c>
      <c r="K324" s="32">
        <f t="shared" si="83"/>
        <v>238005.45132087197</v>
      </c>
      <c r="L324" s="32">
        <f t="shared" si="83"/>
        <v>15510.126722280431</v>
      </c>
      <c r="M324" s="32">
        <f t="shared" si="83"/>
        <v>26786.527708145593</v>
      </c>
      <c r="N324" s="32">
        <f t="shared" si="83"/>
        <v>96489.915621690874</v>
      </c>
      <c r="Q324" s="32">
        <f t="shared" si="84"/>
        <v>1462.0970608624305</v>
      </c>
      <c r="R324" s="32">
        <f t="shared" si="84"/>
        <v>19996.642219010333</v>
      </c>
      <c r="S324" s="32">
        <f t="shared" si="84"/>
        <v>16126.526575844926</v>
      </c>
      <c r="T324" s="32">
        <f t="shared" si="84"/>
        <v>13734.639334901785</v>
      </c>
      <c r="U324" s="32">
        <f t="shared" si="84"/>
        <v>41299.824076775258</v>
      </c>
      <c r="V324" s="32">
        <f t="shared" si="84"/>
        <v>581070.92182195885</v>
      </c>
      <c r="W324" s="32">
        <f t="shared" si="84"/>
        <v>212757.59607832262</v>
      </c>
      <c r="X324" s="32">
        <f t="shared" si="84"/>
        <v>12388.648031364488</v>
      </c>
      <c r="Y324" s="32">
        <f t="shared" si="84"/>
        <v>22668.489672514574</v>
      </c>
      <c r="Z324" s="32">
        <f t="shared" si="84"/>
        <v>55344.308196942315</v>
      </c>
      <c r="AC324" s="32">
        <f t="shared" si="85"/>
        <v>1982.4973626488304</v>
      </c>
      <c r="AD324" s="32">
        <f t="shared" si="85"/>
        <v>48219.600269645831</v>
      </c>
      <c r="AE324" s="32">
        <f t="shared" si="85"/>
        <v>25510.31795155094</v>
      </c>
      <c r="AF324" s="32">
        <f t="shared" si="85"/>
        <v>26311.186291900969</v>
      </c>
      <c r="AG324" s="32">
        <f t="shared" si="85"/>
        <v>44001.117191549085</v>
      </c>
      <c r="AH324" s="32">
        <f t="shared" si="85"/>
        <v>974262.10046346847</v>
      </c>
      <c r="AI324" s="32">
        <f t="shared" si="85"/>
        <v>263253.30656342133</v>
      </c>
      <c r="AJ324" s="32">
        <f t="shared" si="85"/>
        <v>19636.912868123029</v>
      </c>
      <c r="AK324" s="32">
        <f t="shared" si="85"/>
        <v>30168.259398689115</v>
      </c>
      <c r="AL324" s="32">
        <f t="shared" si="85"/>
        <v>137882.03864039801</v>
      </c>
    </row>
    <row r="325" spans="4:38">
      <c r="D325" s="42">
        <f t="shared" si="79"/>
        <v>5.25</v>
      </c>
      <c r="E325" s="32">
        <f t="shared" si="83"/>
        <v>1504.8433396399253</v>
      </c>
      <c r="F325" s="32">
        <f t="shared" si="83"/>
        <v>27917.717997930155</v>
      </c>
      <c r="G325" s="32">
        <f t="shared" si="83"/>
        <v>19948.804117580788</v>
      </c>
      <c r="H325" s="32">
        <f t="shared" si="83"/>
        <v>16787.032958610205</v>
      </c>
      <c r="I325" s="32">
        <f t="shared" si="83"/>
        <v>43943.335909043191</v>
      </c>
      <c r="J325" s="32">
        <f t="shared" si="83"/>
        <v>814452.22175838903</v>
      </c>
      <c r="K325" s="32">
        <f t="shared" si="83"/>
        <v>243772.01713289981</v>
      </c>
      <c r="L325" s="32">
        <f t="shared" si="83"/>
        <v>15748.206545412262</v>
      </c>
      <c r="M325" s="32">
        <f t="shared" si="83"/>
        <v>27452.669367946852</v>
      </c>
      <c r="N325" s="32">
        <f t="shared" si="83"/>
        <v>98372.984651201143</v>
      </c>
      <c r="Q325" s="32">
        <f t="shared" si="84"/>
        <v>1265.4228808727571</v>
      </c>
      <c r="R325" s="32">
        <f t="shared" si="84"/>
        <v>14674.217293725753</v>
      </c>
      <c r="S325" s="32">
        <f t="shared" si="84"/>
        <v>15498.520020705122</v>
      </c>
      <c r="T325" s="32">
        <f t="shared" si="84"/>
        <v>13421.686633656649</v>
      </c>
      <c r="U325" s="32">
        <f t="shared" si="84"/>
        <v>42244.505565632404</v>
      </c>
      <c r="V325" s="32">
        <f t="shared" si="84"/>
        <v>609374.76759855414</v>
      </c>
      <c r="W325" s="32">
        <f t="shared" si="84"/>
        <v>219038.51696588899</v>
      </c>
      <c r="X325" s="32">
        <f t="shared" si="84"/>
        <v>12754.116059360995</v>
      </c>
      <c r="Y325" s="32">
        <f t="shared" si="84"/>
        <v>23489.273522964453</v>
      </c>
      <c r="Z325" s="32">
        <f t="shared" si="84"/>
        <v>58032.986341558608</v>
      </c>
      <c r="AC325" s="32">
        <f t="shared" si="85"/>
        <v>1744.2637984070918</v>
      </c>
      <c r="AD325" s="32">
        <f t="shared" si="85"/>
        <v>41161.218702134429</v>
      </c>
      <c r="AE325" s="32">
        <f t="shared" si="85"/>
        <v>25748.927996065337</v>
      </c>
      <c r="AF325" s="32">
        <f t="shared" si="85"/>
        <v>23604.4489240568</v>
      </c>
      <c r="AG325" s="32">
        <f t="shared" si="85"/>
        <v>44275.04891254929</v>
      </c>
      <c r="AH325" s="32">
        <f t="shared" si="85"/>
        <v>1019529.675918225</v>
      </c>
      <c r="AI325" s="32">
        <f t="shared" si="85"/>
        <v>268505.5172999106</v>
      </c>
      <c r="AJ325" s="32">
        <f t="shared" si="85"/>
        <v>19438.82813034729</v>
      </c>
      <c r="AK325" s="32">
        <f t="shared" si="85"/>
        <v>30840.558392971008</v>
      </c>
      <c r="AL325" s="32">
        <f t="shared" si="85"/>
        <v>138749.01821137813</v>
      </c>
    </row>
    <row r="326" spans="4:38">
      <c r="D326" s="42">
        <f t="shared" si="79"/>
        <v>5.5</v>
      </c>
      <c r="E326" s="32">
        <f t="shared" si="83"/>
        <v>1314.6369489457286</v>
      </c>
      <c r="F326" s="32">
        <f t="shared" si="83"/>
        <v>22609.712727345061</v>
      </c>
      <c r="G326" s="32">
        <f t="shared" si="83"/>
        <v>20092.934407670167</v>
      </c>
      <c r="H326" s="32">
        <f t="shared" si="83"/>
        <v>16348.610484458524</v>
      </c>
      <c r="I326" s="32">
        <f t="shared" si="83"/>
        <v>44406.843620240601</v>
      </c>
      <c r="J326" s="32">
        <f t="shared" si="83"/>
        <v>850313.12469853996</v>
      </c>
      <c r="K326" s="32">
        <f t="shared" si="83"/>
        <v>249991.45356946287</v>
      </c>
      <c r="L326" s="32">
        <f t="shared" si="83"/>
        <v>15995.88322991884</v>
      </c>
      <c r="M326" s="32">
        <f t="shared" si="83"/>
        <v>28103.704595834428</v>
      </c>
      <c r="N326" s="32">
        <f t="shared" si="83"/>
        <v>100178.60626387795</v>
      </c>
      <c r="Q326" s="32">
        <f t="shared" si="84"/>
        <v>1091.9534615431</v>
      </c>
      <c r="R326" s="32">
        <f t="shared" si="84"/>
        <v>10033.995817918963</v>
      </c>
      <c r="S326" s="32">
        <f t="shared" si="84"/>
        <v>15044.436231953783</v>
      </c>
      <c r="T326" s="32">
        <f t="shared" si="84"/>
        <v>13262.42838906927</v>
      </c>
      <c r="U326" s="32">
        <f t="shared" si="84"/>
        <v>43060.089638355646</v>
      </c>
      <c r="V326" s="32">
        <f t="shared" si="84"/>
        <v>636843.18273988809</v>
      </c>
      <c r="W326" s="32">
        <f t="shared" si="84"/>
        <v>225579.0222378046</v>
      </c>
      <c r="X326" s="32">
        <f t="shared" si="84"/>
        <v>13143.806162946343</v>
      </c>
      <c r="Y326" s="32">
        <f t="shared" si="84"/>
        <v>24313.497624099491</v>
      </c>
      <c r="Z326" s="32">
        <f t="shared" si="84"/>
        <v>60643.353262249628</v>
      </c>
      <c r="AC326" s="32">
        <f t="shared" si="85"/>
        <v>1537.320436348359</v>
      </c>
      <c r="AD326" s="32">
        <f t="shared" si="85"/>
        <v>35185.429636771049</v>
      </c>
      <c r="AE326" s="32">
        <f t="shared" si="85"/>
        <v>25958.886522394889</v>
      </c>
      <c r="AF326" s="32">
        <f t="shared" si="85"/>
        <v>21410.315126552105</v>
      </c>
      <c r="AG326" s="32">
        <f t="shared" si="85"/>
        <v>44613.370172024202</v>
      </c>
      <c r="AH326" s="32">
        <f t="shared" si="85"/>
        <v>1063783.0666571925</v>
      </c>
      <c r="AI326" s="32">
        <f t="shared" si="85"/>
        <v>274403.88490112044</v>
      </c>
      <c r="AJ326" s="32">
        <f t="shared" si="85"/>
        <v>19262.870082106157</v>
      </c>
      <c r="AK326" s="32">
        <f t="shared" si="85"/>
        <v>31487.743496482806</v>
      </c>
      <c r="AL326" s="32">
        <f t="shared" si="85"/>
        <v>139607.46323000142</v>
      </c>
    </row>
    <row r="327" spans="4:38">
      <c r="D327" s="42">
        <f t="shared" si="79"/>
        <v>5.75</v>
      </c>
      <c r="E327" s="32">
        <f t="shared" si="83"/>
        <v>1157.0894732191023</v>
      </c>
      <c r="F327" s="32">
        <f t="shared" si="83"/>
        <v>18639.589791410755</v>
      </c>
      <c r="G327" s="32">
        <f t="shared" si="83"/>
        <v>20298.584348609249</v>
      </c>
      <c r="H327" s="32">
        <f t="shared" si="83"/>
        <v>16205.014790658082</v>
      </c>
      <c r="I327" s="32">
        <f t="shared" si="83"/>
        <v>44774.577661829004</v>
      </c>
      <c r="J327" s="32">
        <f t="shared" si="83"/>
        <v>885167.78751714039</v>
      </c>
      <c r="K327" s="32">
        <f t="shared" si="83"/>
        <v>256962.02301566178</v>
      </c>
      <c r="L327" s="32">
        <f t="shared" si="83"/>
        <v>16263.237085216302</v>
      </c>
      <c r="M327" s="32">
        <f t="shared" si="83"/>
        <v>28756.695293487366</v>
      </c>
      <c r="N327" s="32">
        <f t="shared" si="83"/>
        <v>101968.42717314196</v>
      </c>
      <c r="Q327" s="32">
        <f t="shared" si="84"/>
        <v>946.3003715485163</v>
      </c>
      <c r="R327" s="32">
        <f t="shared" si="84"/>
        <v>6434.7777691033325</v>
      </c>
      <c r="S327" s="32">
        <f t="shared" si="84"/>
        <v>14840.4304961097</v>
      </c>
      <c r="T327" s="32">
        <f t="shared" si="84"/>
        <v>13287.634572601894</v>
      </c>
      <c r="U327" s="32">
        <f t="shared" si="84"/>
        <v>43727.565599573471</v>
      </c>
      <c r="V327" s="32">
        <f t="shared" si="84"/>
        <v>663387.96449433803</v>
      </c>
      <c r="W327" s="32">
        <f t="shared" si="84"/>
        <v>232576.0980183091</v>
      </c>
      <c r="X327" s="32">
        <f t="shared" si="84"/>
        <v>13563.800236410483</v>
      </c>
      <c r="Y327" s="32">
        <f t="shared" si="84"/>
        <v>25147.23662576171</v>
      </c>
      <c r="Z327" s="32">
        <f t="shared" si="84"/>
        <v>63167.246673518406</v>
      </c>
      <c r="AC327" s="32">
        <f t="shared" si="85"/>
        <v>1367.8785748896983</v>
      </c>
      <c r="AD327" s="32">
        <f t="shared" si="85"/>
        <v>30844.401813718199</v>
      </c>
      <c r="AE327" s="32">
        <f t="shared" si="85"/>
        <v>26138.146547435881</v>
      </c>
      <c r="AF327" s="32">
        <f t="shared" si="85"/>
        <v>19949.982922799267</v>
      </c>
      <c r="AG327" s="32">
        <f t="shared" si="85"/>
        <v>45033.947684610954</v>
      </c>
      <c r="AH327" s="32">
        <f t="shared" si="85"/>
        <v>1106947.6105399427</v>
      </c>
      <c r="AI327" s="32">
        <f t="shared" si="85"/>
        <v>281347.94801301445</v>
      </c>
      <c r="AJ327" s="32">
        <f t="shared" si="85"/>
        <v>19150.61115032931</v>
      </c>
      <c r="AK327" s="32">
        <f t="shared" si="85"/>
        <v>32129.459860618175</v>
      </c>
      <c r="AL327" s="32">
        <f t="shared" si="85"/>
        <v>140616.43830900354</v>
      </c>
    </row>
    <row r="328" spans="4:38">
      <c r="D328" s="42">
        <f t="shared" si="79"/>
        <v>6</v>
      </c>
      <c r="E328" s="32">
        <f t="shared" si="83"/>
        <v>1037.1644789347381</v>
      </c>
      <c r="F328" s="32">
        <f t="shared" si="83"/>
        <v>16494.639837854218</v>
      </c>
      <c r="G328" s="32">
        <f t="shared" si="83"/>
        <v>20576.468267778353</v>
      </c>
      <c r="H328" s="32">
        <f t="shared" si="83"/>
        <v>16403.464667360102</v>
      </c>
      <c r="I328" s="32">
        <f t="shared" si="83"/>
        <v>45033.083354674447</v>
      </c>
      <c r="J328" s="32">
        <f t="shared" si="83"/>
        <v>918940.51354578498</v>
      </c>
      <c r="K328" s="32">
        <f t="shared" si="83"/>
        <v>265004.03353532689</v>
      </c>
      <c r="L328" s="32">
        <f t="shared" si="83"/>
        <v>16560.525538825448</v>
      </c>
      <c r="M328" s="32">
        <f t="shared" si="83"/>
        <v>29430.217709315239</v>
      </c>
      <c r="N328" s="32">
        <f t="shared" si="83"/>
        <v>103808.97745796316</v>
      </c>
      <c r="Q328" s="32">
        <f t="shared" si="84"/>
        <v>832.66990315139162</v>
      </c>
      <c r="R328" s="32">
        <f t="shared" si="84"/>
        <v>4260.469559362481</v>
      </c>
      <c r="S328" s="32">
        <f t="shared" si="84"/>
        <v>14967.162131613737</v>
      </c>
      <c r="T328" s="32">
        <f t="shared" si="84"/>
        <v>13527.134704418695</v>
      </c>
      <c r="U328" s="32">
        <f t="shared" si="84"/>
        <v>44225.629644867418</v>
      </c>
      <c r="V328" s="32">
        <f t="shared" si="84"/>
        <v>688926.08070346748</v>
      </c>
      <c r="W328" s="32">
        <f t="shared" si="84"/>
        <v>240241.64347690882</v>
      </c>
      <c r="X328" s="32">
        <f t="shared" si="84"/>
        <v>14020.032873976708</v>
      </c>
      <c r="Y328" s="32">
        <f t="shared" si="84"/>
        <v>25996.779517285169</v>
      </c>
      <c r="Z328" s="32">
        <f t="shared" si="84"/>
        <v>65596.989046949035</v>
      </c>
      <c r="AC328" s="32">
        <f t="shared" si="85"/>
        <v>1241.6590547180917</v>
      </c>
      <c r="AD328" s="32">
        <f t="shared" si="85"/>
        <v>28728.810116346038</v>
      </c>
      <c r="AE328" s="32">
        <f t="shared" si="85"/>
        <v>26282.814081772383</v>
      </c>
      <c r="AF328" s="32">
        <f t="shared" si="85"/>
        <v>19457.829167958433</v>
      </c>
      <c r="AG328" s="32">
        <f t="shared" si="85"/>
        <v>45551.835455032691</v>
      </c>
      <c r="AH328" s="32">
        <f t="shared" si="85"/>
        <v>1148954.9463881017</v>
      </c>
      <c r="AI328" s="32">
        <f t="shared" si="85"/>
        <v>289766.42359374493</v>
      </c>
      <c r="AJ328" s="32">
        <f t="shared" si="85"/>
        <v>19146.881724669693</v>
      </c>
      <c r="AK328" s="32">
        <f t="shared" si="85"/>
        <v>32787.135909358381</v>
      </c>
      <c r="AL328" s="32">
        <f t="shared" si="85"/>
        <v>141946.43999042912</v>
      </c>
    </row>
    <row r="329" spans="4:38">
      <c r="D329" s="42">
        <f t="shared" si="79"/>
        <v>6.25</v>
      </c>
      <c r="E329" s="32">
        <f t="shared" ref="E329:N344" si="86">($D239-$D238)/8*(E238+3*((2*E238+E239)/3)+3*((E238+2*E239)/3)+E239)</f>
        <v>947.67180880484182</v>
      </c>
      <c r="F329" s="32">
        <f t="shared" si="86"/>
        <v>15991.202356691345</v>
      </c>
      <c r="G329" s="32">
        <f t="shared" si="86"/>
        <v>20909.868252117361</v>
      </c>
      <c r="H329" s="32">
        <f t="shared" si="86"/>
        <v>16884.919728513891</v>
      </c>
      <c r="I329" s="32">
        <f t="shared" si="86"/>
        <v>45191.821168356742</v>
      </c>
      <c r="J329" s="32">
        <f t="shared" si="86"/>
        <v>951347.23687793594</v>
      </c>
      <c r="K329" s="32">
        <f t="shared" si="86"/>
        <v>274003.17812339758</v>
      </c>
      <c r="L329" s="32">
        <f t="shared" si="86"/>
        <v>16882.720557943343</v>
      </c>
      <c r="M329" s="32">
        <f t="shared" si="86"/>
        <v>30124.250679285055</v>
      </c>
      <c r="N329" s="32">
        <f t="shared" si="86"/>
        <v>105695.42684022608</v>
      </c>
      <c r="Q329" s="32">
        <f t="shared" ref="Q329:Z344" si="87">($D239-$D238)/8*(Q238+3*((2*Q238+Q239)/3)+3*((Q238+2*Q239)/3)+Q239)</f>
        <v>744.92177084343496</v>
      </c>
      <c r="R329" s="32">
        <f t="shared" si="87"/>
        <v>3371.0001345347032</v>
      </c>
      <c r="S329" s="32">
        <f t="shared" si="87"/>
        <v>15386.053079411513</v>
      </c>
      <c r="T329" s="32">
        <f t="shared" si="87"/>
        <v>13942.412288923519</v>
      </c>
      <c r="U329" s="32">
        <f t="shared" si="87"/>
        <v>44564.458887414236</v>
      </c>
      <c r="V329" s="32">
        <f t="shared" si="87"/>
        <v>713166.95562063879</v>
      </c>
      <c r="W329" s="32">
        <f t="shared" si="87"/>
        <v>248496.42187004667</v>
      </c>
      <c r="X329" s="32">
        <f t="shared" si="87"/>
        <v>14504.623016077661</v>
      </c>
      <c r="Y329" s="32">
        <f t="shared" si="87"/>
        <v>26857.039479422507</v>
      </c>
      <c r="Z329" s="32">
        <f t="shared" si="87"/>
        <v>67912.032592895994</v>
      </c>
      <c r="AC329" s="32">
        <f t="shared" ref="AC329:AL344" si="88">($D239-$D238)/8*(AC238+3*((2*AC238+AC239)/3)+3*((AC238+2*AC239)/3)+AC239)</f>
        <v>1150.4218467662499</v>
      </c>
      <c r="AD329" s="32">
        <f t="shared" si="88"/>
        <v>28611.404578848025</v>
      </c>
      <c r="AE329" s="32">
        <f t="shared" si="88"/>
        <v>26393.26520229123</v>
      </c>
      <c r="AF329" s="32">
        <f t="shared" si="88"/>
        <v>19827.427168104339</v>
      </c>
      <c r="AG329" s="32">
        <f t="shared" si="88"/>
        <v>46140.764671901816</v>
      </c>
      <c r="AH329" s="32">
        <f t="shared" si="88"/>
        <v>1189527.5181352326</v>
      </c>
      <c r="AI329" s="32">
        <f t="shared" si="88"/>
        <v>299509.93437674781</v>
      </c>
      <c r="AJ329" s="32">
        <f t="shared" si="88"/>
        <v>19246.166606229068</v>
      </c>
      <c r="AK329" s="32">
        <f t="shared" si="88"/>
        <v>33460.494722718962</v>
      </c>
      <c r="AL329" s="32">
        <f t="shared" si="88"/>
        <v>143585.69488826772</v>
      </c>
    </row>
    <row r="330" spans="4:38">
      <c r="D330" s="42">
        <f t="shared" si="79"/>
        <v>6.5</v>
      </c>
      <c r="E330" s="32">
        <f t="shared" si="86"/>
        <v>868.34093851457146</v>
      </c>
      <c r="F330" s="32">
        <f t="shared" si="86"/>
        <v>16085.765883177753</v>
      </c>
      <c r="G330" s="32">
        <f t="shared" si="86"/>
        <v>21253.158912972962</v>
      </c>
      <c r="H330" s="32">
        <f t="shared" si="86"/>
        <v>17470.322058014284</v>
      </c>
      <c r="I330" s="32">
        <f t="shared" si="86"/>
        <v>45294.337252753816</v>
      </c>
      <c r="J330" s="32">
        <f t="shared" si="86"/>
        <v>981887.46508090885</v>
      </c>
      <c r="K330" s="32">
        <f t="shared" si="86"/>
        <v>283286.39953681635</v>
      </c>
      <c r="L330" s="32">
        <f t="shared" si="86"/>
        <v>17206.61326266759</v>
      </c>
      <c r="M330" s="32">
        <f t="shared" si="86"/>
        <v>30813.520390820715</v>
      </c>
      <c r="N330" s="32">
        <f t="shared" si="86"/>
        <v>107528.42269837609</v>
      </c>
      <c r="Q330" s="32">
        <f t="shared" si="87"/>
        <v>665.83542354601343</v>
      </c>
      <c r="R330" s="32">
        <f t="shared" si="87"/>
        <v>2953.9916040383523</v>
      </c>
      <c r="S330" s="32">
        <f t="shared" si="87"/>
        <v>15908.646220561866</v>
      </c>
      <c r="T330" s="32">
        <f t="shared" si="87"/>
        <v>14417.751313810746</v>
      </c>
      <c r="U330" s="32">
        <f t="shared" si="87"/>
        <v>44796.841645188564</v>
      </c>
      <c r="V330" s="32">
        <f t="shared" si="87"/>
        <v>735604.55326108274</v>
      </c>
      <c r="W330" s="32">
        <f t="shared" si="87"/>
        <v>256887.19937411405</v>
      </c>
      <c r="X330" s="32">
        <f t="shared" si="87"/>
        <v>14994.075206676973</v>
      </c>
      <c r="Y330" s="32">
        <f t="shared" si="87"/>
        <v>27709.36883641512</v>
      </c>
      <c r="Z330" s="32">
        <f t="shared" si="87"/>
        <v>70078.512024623604</v>
      </c>
      <c r="AC330" s="32">
        <f t="shared" si="88"/>
        <v>1070.8464534831296</v>
      </c>
      <c r="AD330" s="32">
        <f t="shared" si="88"/>
        <v>29217.540162317207</v>
      </c>
      <c r="AE330" s="32">
        <f t="shared" si="88"/>
        <v>26479.338157440732</v>
      </c>
      <c r="AF330" s="32">
        <f t="shared" si="88"/>
        <v>20522.892802217819</v>
      </c>
      <c r="AG330" s="32">
        <f t="shared" si="88"/>
        <v>46733.33430398877</v>
      </c>
      <c r="AH330" s="32">
        <f t="shared" si="88"/>
        <v>1228170.3769007358</v>
      </c>
      <c r="AI330" s="32">
        <f t="shared" si="88"/>
        <v>309685.5996995194</v>
      </c>
      <c r="AJ330" s="32">
        <f t="shared" si="88"/>
        <v>19376.25577194136</v>
      </c>
      <c r="AK330" s="32">
        <f t="shared" si="88"/>
        <v>34119.781139777529</v>
      </c>
      <c r="AL330" s="32">
        <f t="shared" si="88"/>
        <v>145282.03835630603</v>
      </c>
    </row>
    <row r="331" spans="4:38">
      <c r="D331" s="42">
        <f t="shared" si="79"/>
        <v>6.75</v>
      </c>
      <c r="E331" s="32">
        <f t="shared" si="86"/>
        <v>788.92405992293516</v>
      </c>
      <c r="F331" s="32">
        <f t="shared" si="86"/>
        <v>16171.617491035557</v>
      </c>
      <c r="G331" s="32">
        <f t="shared" si="86"/>
        <v>21583.945298772633</v>
      </c>
      <c r="H331" s="32">
        <f t="shared" si="86"/>
        <v>18063.671464106021</v>
      </c>
      <c r="I331" s="32">
        <f t="shared" si="86"/>
        <v>45373.067572905136</v>
      </c>
      <c r="J331" s="32">
        <f t="shared" si="86"/>
        <v>1010271.9821491659</v>
      </c>
      <c r="K331" s="32">
        <f t="shared" si="86"/>
        <v>292463.3046970109</v>
      </c>
      <c r="L331" s="32">
        <f t="shared" si="86"/>
        <v>17520.173286414501</v>
      </c>
      <c r="M331" s="32">
        <f t="shared" si="86"/>
        <v>31483.711691079934</v>
      </c>
      <c r="N331" s="32">
        <f t="shared" si="86"/>
        <v>109252.76678880485</v>
      </c>
      <c r="Q331" s="32">
        <f t="shared" si="87"/>
        <v>586.76621241547798</v>
      </c>
      <c r="R331" s="32">
        <f t="shared" si="87"/>
        <v>2537.3601127116549</v>
      </c>
      <c r="S331" s="32">
        <f t="shared" si="87"/>
        <v>16426.697368292542</v>
      </c>
      <c r="T331" s="32">
        <f t="shared" si="87"/>
        <v>14890.908536379566</v>
      </c>
      <c r="U331" s="32">
        <f t="shared" si="87"/>
        <v>44957.152766301995</v>
      </c>
      <c r="V331" s="32">
        <f t="shared" si="87"/>
        <v>755942.58903657214</v>
      </c>
      <c r="W331" s="32">
        <f t="shared" si="87"/>
        <v>265150.82989910484</v>
      </c>
      <c r="X331" s="32">
        <f t="shared" si="87"/>
        <v>15475.765012160509</v>
      </c>
      <c r="Y331" s="32">
        <f t="shared" si="87"/>
        <v>28543.55331756486</v>
      </c>
      <c r="Z331" s="32">
        <f t="shared" si="87"/>
        <v>72075.961269581341</v>
      </c>
      <c r="AC331" s="32">
        <f t="shared" si="88"/>
        <v>991.08190743039108</v>
      </c>
      <c r="AD331" s="32">
        <f t="shared" si="88"/>
        <v>29805.874869359555</v>
      </c>
      <c r="AE331" s="32">
        <f t="shared" si="88"/>
        <v>26551.386840446754</v>
      </c>
      <c r="AF331" s="32">
        <f t="shared" si="88"/>
        <v>21236.434391832408</v>
      </c>
      <c r="AG331" s="32">
        <f t="shared" si="88"/>
        <v>47299.147021749945</v>
      </c>
      <c r="AH331" s="32">
        <f t="shared" si="88"/>
        <v>1264601.3752617608</v>
      </c>
      <c r="AI331" s="32">
        <f t="shared" si="88"/>
        <v>319775.77949491696</v>
      </c>
      <c r="AJ331" s="32">
        <f t="shared" si="88"/>
        <v>19495.777271097959</v>
      </c>
      <c r="AK331" s="32">
        <f t="shared" si="88"/>
        <v>34748.052424096808</v>
      </c>
      <c r="AL331" s="32">
        <f t="shared" si="88"/>
        <v>146895.86496690064</v>
      </c>
    </row>
    <row r="332" spans="4:38">
      <c r="D332" s="42">
        <f t="shared" si="79"/>
        <v>7</v>
      </c>
      <c r="E332" s="32">
        <f t="shared" si="86"/>
        <v>710.3345826371019</v>
      </c>
      <c r="F332" s="32">
        <f t="shared" si="86"/>
        <v>16252.357914038399</v>
      </c>
      <c r="G332" s="32">
        <f t="shared" si="86"/>
        <v>21905.125426597089</v>
      </c>
      <c r="H332" s="32">
        <f t="shared" si="86"/>
        <v>18666.547424588316</v>
      </c>
      <c r="I332" s="32">
        <f t="shared" si="86"/>
        <v>45439.545594559619</v>
      </c>
      <c r="J332" s="32">
        <f t="shared" si="86"/>
        <v>1036435.7387816138</v>
      </c>
      <c r="K332" s="32">
        <f t="shared" si="86"/>
        <v>301539.85621569981</v>
      </c>
      <c r="L332" s="32">
        <f t="shared" si="86"/>
        <v>17825.355454769175</v>
      </c>
      <c r="M332" s="32">
        <f t="shared" si="86"/>
        <v>32137.387937882457</v>
      </c>
      <c r="N332" s="32">
        <f t="shared" si="86"/>
        <v>110878.2230098296</v>
      </c>
      <c r="Q332" s="32">
        <f t="shared" si="87"/>
        <v>508.5699969238222</v>
      </c>
      <c r="R332" s="32">
        <f t="shared" si="87"/>
        <v>2125.4659349376484</v>
      </c>
      <c r="S332" s="32">
        <f t="shared" si="87"/>
        <v>16940.660713961472</v>
      </c>
      <c r="T332" s="32">
        <f t="shared" si="87"/>
        <v>15362.457211284587</v>
      </c>
      <c r="U332" s="32">
        <f t="shared" si="87"/>
        <v>45051.331585446344</v>
      </c>
      <c r="V332" s="32">
        <f t="shared" si="87"/>
        <v>774107.41601947299</v>
      </c>
      <c r="W332" s="32">
        <f t="shared" si="87"/>
        <v>273290.15225791989</v>
      </c>
      <c r="X332" s="32">
        <f t="shared" si="87"/>
        <v>15949.829636647662</v>
      </c>
      <c r="Y332" s="32">
        <f t="shared" si="87"/>
        <v>29359.924484041294</v>
      </c>
      <c r="Z332" s="32">
        <f t="shared" si="87"/>
        <v>73898.071165782807</v>
      </c>
      <c r="AC332" s="32">
        <f t="shared" si="88"/>
        <v>912.09916835037984</v>
      </c>
      <c r="AD332" s="32">
        <f t="shared" si="88"/>
        <v>30379.24989313924</v>
      </c>
      <c r="AE332" s="32">
        <f t="shared" si="88"/>
        <v>26615.931168975338</v>
      </c>
      <c r="AF332" s="32">
        <f t="shared" si="88"/>
        <v>21970.63763789212</v>
      </c>
      <c r="AG332" s="32">
        <f t="shared" si="88"/>
        <v>47845.957254868132</v>
      </c>
      <c r="AH332" s="32">
        <f t="shared" si="88"/>
        <v>1298764.0615437545</v>
      </c>
      <c r="AI332" s="32">
        <f t="shared" si="88"/>
        <v>329789.56017347967</v>
      </c>
      <c r="AJ332" s="32">
        <f t="shared" si="88"/>
        <v>19608.930599620147</v>
      </c>
      <c r="AK332" s="32">
        <f t="shared" si="88"/>
        <v>35348.091621434127</v>
      </c>
      <c r="AL332" s="32">
        <f t="shared" si="88"/>
        <v>148452.52290815793</v>
      </c>
    </row>
    <row r="333" spans="4:38">
      <c r="D333" s="42">
        <f t="shared" si="79"/>
        <v>7.25</v>
      </c>
      <c r="E333" s="32">
        <f t="shared" si="86"/>
        <v>633.45879402531023</v>
      </c>
      <c r="F333" s="32">
        <f t="shared" si="86"/>
        <v>16331.508189697541</v>
      </c>
      <c r="G333" s="32">
        <f t="shared" si="86"/>
        <v>22219.551028110309</v>
      </c>
      <c r="H333" s="32">
        <f t="shared" si="86"/>
        <v>19280.497311776846</v>
      </c>
      <c r="I333" s="32">
        <f t="shared" si="86"/>
        <v>45505.03611681566</v>
      </c>
      <c r="J333" s="32">
        <f t="shared" si="86"/>
        <v>1060328.6454105075</v>
      </c>
      <c r="K333" s="32">
        <f t="shared" si="86"/>
        <v>310522.35498455993</v>
      </c>
      <c r="L333" s="32">
        <f t="shared" si="86"/>
        <v>18124.089542948117</v>
      </c>
      <c r="M333" s="32">
        <f t="shared" si="86"/>
        <v>32777.097454466813</v>
      </c>
      <c r="N333" s="32">
        <f t="shared" si="86"/>
        <v>112414.52132913076</v>
      </c>
      <c r="Q333" s="32">
        <f t="shared" si="87"/>
        <v>432.07690543952629</v>
      </c>
      <c r="R333" s="32">
        <f t="shared" si="87"/>
        <v>1722.5373130472969</v>
      </c>
      <c r="S333" s="32">
        <f t="shared" si="87"/>
        <v>17451.004229138074</v>
      </c>
      <c r="T333" s="32">
        <f t="shared" si="87"/>
        <v>15832.976017041688</v>
      </c>
      <c r="U333" s="32">
        <f t="shared" si="87"/>
        <v>45085.273019396482</v>
      </c>
      <c r="V333" s="32">
        <f t="shared" si="87"/>
        <v>790040.14172762563</v>
      </c>
      <c r="W333" s="32">
        <f t="shared" si="87"/>
        <v>281308.42427558376</v>
      </c>
      <c r="X333" s="32">
        <f t="shared" si="87"/>
        <v>16416.431986732601</v>
      </c>
      <c r="Y333" s="32">
        <f t="shared" si="87"/>
        <v>30158.862942754662</v>
      </c>
      <c r="Z333" s="32">
        <f t="shared" si="87"/>
        <v>75539.610150959154</v>
      </c>
      <c r="AC333" s="32">
        <f t="shared" si="88"/>
        <v>834.84068261109337</v>
      </c>
      <c r="AD333" s="32">
        <f t="shared" si="88"/>
        <v>30940.479066347827</v>
      </c>
      <c r="AE333" s="32">
        <f t="shared" si="88"/>
        <v>26679.341061721861</v>
      </c>
      <c r="AF333" s="32">
        <f t="shared" si="88"/>
        <v>22728.018606512076</v>
      </c>
      <c r="AG333" s="32">
        <f t="shared" si="88"/>
        <v>48381.373795490741</v>
      </c>
      <c r="AH333" s="32">
        <f t="shared" si="88"/>
        <v>1330617.1490933897</v>
      </c>
      <c r="AI333" s="32">
        <f t="shared" si="88"/>
        <v>339736.28569353768</v>
      </c>
      <c r="AJ333" s="32">
        <f t="shared" si="88"/>
        <v>19719.823627965317</v>
      </c>
      <c r="AK333" s="32">
        <f t="shared" si="88"/>
        <v>35922.677211702256</v>
      </c>
      <c r="AL333" s="32">
        <f t="shared" si="88"/>
        <v>149976.86821210964</v>
      </c>
    </row>
    <row r="334" spans="4:38">
      <c r="D334" s="42">
        <f t="shared" si="79"/>
        <v>7.5</v>
      </c>
      <c r="E334" s="32">
        <f t="shared" si="86"/>
        <v>559.15459680443507</v>
      </c>
      <c r="F334" s="32">
        <f t="shared" si="86"/>
        <v>16412.501504752578</v>
      </c>
      <c r="G334" s="32">
        <f t="shared" si="86"/>
        <v>22530.018901737029</v>
      </c>
      <c r="H334" s="32">
        <f t="shared" si="86"/>
        <v>19907.032470152488</v>
      </c>
      <c r="I334" s="32">
        <f t="shared" si="86"/>
        <v>45580.510716011253</v>
      </c>
      <c r="J334" s="32">
        <f t="shared" si="86"/>
        <v>1081914.9017278196</v>
      </c>
      <c r="K334" s="32">
        <f t="shared" si="86"/>
        <v>319417.37172180286</v>
      </c>
      <c r="L334" s="32">
        <f t="shared" si="86"/>
        <v>18418.273722083839</v>
      </c>
      <c r="M334" s="32">
        <f t="shared" si="86"/>
        <v>33405.362856001884</v>
      </c>
      <c r="N334" s="32">
        <f t="shared" si="86"/>
        <v>113871.31443153144</v>
      </c>
      <c r="Q334" s="32">
        <f t="shared" si="87"/>
        <v>358.09018944683032</v>
      </c>
      <c r="R334" s="32">
        <f t="shared" si="87"/>
        <v>1332.6647299796064</v>
      </c>
      <c r="S334" s="32">
        <f t="shared" si="87"/>
        <v>17958.205850899125</v>
      </c>
      <c r="T334" s="32">
        <f t="shared" si="87"/>
        <v>16303.045638728934</v>
      </c>
      <c r="U334" s="32">
        <f t="shared" si="87"/>
        <v>45064.803984817059</v>
      </c>
      <c r="V334" s="32">
        <f t="shared" si="87"/>
        <v>803696.01879917982</v>
      </c>
      <c r="W334" s="32">
        <f t="shared" si="87"/>
        <v>289209.2600808554</v>
      </c>
      <c r="X334" s="32">
        <f t="shared" si="87"/>
        <v>16875.757004266012</v>
      </c>
      <c r="Y334" s="32">
        <f t="shared" si="87"/>
        <v>30940.791012947713</v>
      </c>
      <c r="Z334" s="32">
        <f t="shared" si="87"/>
        <v>76996.378581518002</v>
      </c>
      <c r="AC334" s="32">
        <f t="shared" si="88"/>
        <v>760.21900416204062</v>
      </c>
      <c r="AD334" s="32">
        <f t="shared" si="88"/>
        <v>31492.33827952564</v>
      </c>
      <c r="AE334" s="32">
        <f t="shared" si="88"/>
        <v>26747.822337323545</v>
      </c>
      <c r="AF334" s="32">
        <f t="shared" si="88"/>
        <v>23511.019301576034</v>
      </c>
      <c r="AG334" s="32">
        <f t="shared" si="88"/>
        <v>48912.839202298077</v>
      </c>
      <c r="AH334" s="32">
        <f t="shared" si="88"/>
        <v>1360133.7846564602</v>
      </c>
      <c r="AI334" s="32">
        <f t="shared" si="88"/>
        <v>349625.48336275032</v>
      </c>
      <c r="AJ334" s="32">
        <f t="shared" si="88"/>
        <v>19832.462936113272</v>
      </c>
      <c r="AK334" s="32">
        <f t="shared" si="88"/>
        <v>36474.570154587847</v>
      </c>
      <c r="AL334" s="32">
        <f t="shared" si="88"/>
        <v>151493.19930738764</v>
      </c>
    </row>
    <row r="335" spans="4:38">
      <c r="D335" s="42">
        <f t="shared" si="79"/>
        <v>7.75</v>
      </c>
      <c r="E335" s="32">
        <f t="shared" si="86"/>
        <v>488.25061442179822</v>
      </c>
      <c r="F335" s="32">
        <f t="shared" si="86"/>
        <v>16498.676735572197</v>
      </c>
      <c r="G335" s="32">
        <f t="shared" si="86"/>
        <v>22839.263789715031</v>
      </c>
      <c r="H335" s="32">
        <f t="shared" si="86"/>
        <v>20547.625060132119</v>
      </c>
      <c r="I335" s="32">
        <f t="shared" si="86"/>
        <v>45676.628498007864</v>
      </c>
      <c r="J335" s="32">
        <f t="shared" si="86"/>
        <v>1101172.313257324</v>
      </c>
      <c r="K335" s="32">
        <f t="shared" si="86"/>
        <v>328231.68554568256</v>
      </c>
      <c r="L335" s="32">
        <f t="shared" si="86"/>
        <v>18709.769089645466</v>
      </c>
      <c r="M335" s="32">
        <f t="shared" si="86"/>
        <v>34024.671958086328</v>
      </c>
      <c r="N335" s="32">
        <f t="shared" si="86"/>
        <v>115258.14060960629</v>
      </c>
      <c r="Q335" s="32">
        <f t="shared" si="87"/>
        <v>287.38541952608551</v>
      </c>
      <c r="R335" s="32">
        <f t="shared" si="87"/>
        <v>959.79691460356344</v>
      </c>
      <c r="S335" s="32">
        <f t="shared" si="87"/>
        <v>18462.750094513554</v>
      </c>
      <c r="T335" s="32">
        <f t="shared" si="87"/>
        <v>16773.245782408641</v>
      </c>
      <c r="U335" s="32">
        <f t="shared" si="87"/>
        <v>44995.663402717604</v>
      </c>
      <c r="V335" s="32">
        <f t="shared" si="87"/>
        <v>815043.81574944558</v>
      </c>
      <c r="W335" s="32">
        <f t="shared" si="87"/>
        <v>296996.57306469115</v>
      </c>
      <c r="X335" s="32">
        <f t="shared" si="87"/>
        <v>17328.008322076559</v>
      </c>
      <c r="Y335" s="32">
        <f t="shared" si="87"/>
        <v>31706.166056399416</v>
      </c>
      <c r="Z335" s="32">
        <f t="shared" si="87"/>
        <v>78265.161755612688</v>
      </c>
      <c r="AC335" s="32">
        <f t="shared" si="88"/>
        <v>689.11580931751246</v>
      </c>
      <c r="AD335" s="32">
        <f t="shared" si="88"/>
        <v>32037.556556540832</v>
      </c>
      <c r="AE335" s="32">
        <f t="shared" si="88"/>
        <v>26827.405631047586</v>
      </c>
      <c r="AF335" s="32">
        <f t="shared" si="88"/>
        <v>24322.004337855589</v>
      </c>
      <c r="AG335" s="32">
        <f t="shared" si="88"/>
        <v>49447.613088661681</v>
      </c>
      <c r="AH335" s="32">
        <f t="shared" si="88"/>
        <v>1387300.8107652038</v>
      </c>
      <c r="AI335" s="32">
        <f t="shared" si="88"/>
        <v>359466.79802667309</v>
      </c>
      <c r="AJ335" s="32">
        <f t="shared" si="88"/>
        <v>19950.746137220602</v>
      </c>
      <c r="AK335" s="32">
        <f t="shared" si="88"/>
        <v>37006.502760180287</v>
      </c>
      <c r="AL335" s="32">
        <f t="shared" si="88"/>
        <v>153025.20412366625</v>
      </c>
    </row>
    <row r="336" spans="4:38">
      <c r="D336" s="42">
        <f t="shared" si="79"/>
        <v>8</v>
      </c>
      <c r="E336" s="32">
        <f t="shared" si="86"/>
        <v>421.54561744862076</v>
      </c>
      <c r="F336" s="32">
        <f t="shared" si="86"/>
        <v>16593.273502364413</v>
      </c>
      <c r="G336" s="32">
        <f t="shared" si="86"/>
        <v>23149.952636444006</v>
      </c>
      <c r="H336" s="32">
        <f t="shared" si="86"/>
        <v>21203.705598572658</v>
      </c>
      <c r="I336" s="32">
        <f t="shared" si="86"/>
        <v>45803.721577153497</v>
      </c>
      <c r="J336" s="32">
        <f t="shared" si="86"/>
        <v>1118091.6045197519</v>
      </c>
      <c r="K336" s="32">
        <f t="shared" si="86"/>
        <v>336972.22937288892</v>
      </c>
      <c r="L336" s="32">
        <f t="shared" si="86"/>
        <v>19000.395187897258</v>
      </c>
      <c r="M336" s="32">
        <f t="shared" si="86"/>
        <v>34637.470143357881</v>
      </c>
      <c r="N336" s="32">
        <f t="shared" si="86"/>
        <v>116584.3924060147</v>
      </c>
      <c r="Q336" s="32">
        <f t="shared" si="87"/>
        <v>220.7099792214093</v>
      </c>
      <c r="R336" s="32">
        <f t="shared" si="87"/>
        <v>607.73835606693956</v>
      </c>
      <c r="S336" s="32">
        <f t="shared" si="87"/>
        <v>18965.125076563028</v>
      </c>
      <c r="T336" s="32">
        <f t="shared" si="87"/>
        <v>17244.152598313114</v>
      </c>
      <c r="U336" s="32">
        <f t="shared" si="87"/>
        <v>44883.485477718052</v>
      </c>
      <c r="V336" s="32">
        <f t="shared" si="87"/>
        <v>824065.17765573098</v>
      </c>
      <c r="W336" s="32">
        <f t="shared" si="87"/>
        <v>304674.52444297267</v>
      </c>
      <c r="X336" s="32">
        <f t="shared" si="87"/>
        <v>17773.405240318338</v>
      </c>
      <c r="Y336" s="32">
        <f t="shared" si="87"/>
        <v>32455.474461440946</v>
      </c>
      <c r="Z336" s="32">
        <f t="shared" si="87"/>
        <v>79343.682361024374</v>
      </c>
      <c r="AC336" s="32">
        <f t="shared" si="88"/>
        <v>622.38125567583222</v>
      </c>
      <c r="AD336" s="32">
        <f t="shared" si="88"/>
        <v>32578.808648661834</v>
      </c>
      <c r="AE336" s="32">
        <f t="shared" si="88"/>
        <v>26923.9380006377</v>
      </c>
      <c r="AF336" s="32">
        <f t="shared" si="88"/>
        <v>25163.258598832115</v>
      </c>
      <c r="AG336" s="32">
        <f t="shared" si="88"/>
        <v>49992.758908050484</v>
      </c>
      <c r="AH336" s="32">
        <f t="shared" si="88"/>
        <v>1412118.0313837731</v>
      </c>
      <c r="AI336" s="32">
        <f t="shared" si="88"/>
        <v>369269.93430280435</v>
      </c>
      <c r="AJ336" s="32">
        <f t="shared" si="88"/>
        <v>20078.455978888069</v>
      </c>
      <c r="AK336" s="32">
        <f t="shared" si="88"/>
        <v>37521.169246422556</v>
      </c>
      <c r="AL336" s="32">
        <f t="shared" si="88"/>
        <v>154595.91848137288</v>
      </c>
    </row>
    <row r="337" spans="4:38">
      <c r="D337" s="42">
        <f t="shared" si="79"/>
        <v>8.25</v>
      </c>
      <c r="E337" s="32">
        <f t="shared" si="86"/>
        <v>359.80822698190048</v>
      </c>
      <c r="F337" s="32">
        <f t="shared" si="86"/>
        <v>16699.428542688885</v>
      </c>
      <c r="G337" s="32">
        <f t="shared" si="86"/>
        <v>23464.680057778369</v>
      </c>
      <c r="H337" s="32">
        <f t="shared" si="86"/>
        <v>21876.661101218626</v>
      </c>
      <c r="I337" s="32">
        <f t="shared" si="86"/>
        <v>45971.784669251181</v>
      </c>
      <c r="J337" s="32">
        <f t="shared" si="86"/>
        <v>1132675.7351378782</v>
      </c>
      <c r="K337" s="32">
        <f t="shared" si="86"/>
        <v>345646.04142589885</v>
      </c>
      <c r="L337" s="32">
        <f t="shared" si="86"/>
        <v>19291.926390715689</v>
      </c>
      <c r="M337" s="32">
        <f t="shared" si="86"/>
        <v>35246.154015534274</v>
      </c>
      <c r="N337" s="32">
        <f t="shared" si="86"/>
        <v>117859.29035593579</v>
      </c>
      <c r="Q337" s="32">
        <f t="shared" si="87"/>
        <v>158.7828158105026</v>
      </c>
      <c r="R337" s="32">
        <f t="shared" si="87"/>
        <v>280.1481190966847</v>
      </c>
      <c r="S337" s="32">
        <f t="shared" si="87"/>
        <v>19465.819903306656</v>
      </c>
      <c r="T337" s="32">
        <f t="shared" si="87"/>
        <v>17716.33646508403</v>
      </c>
      <c r="U337" s="32">
        <f t="shared" si="87"/>
        <v>44733.785881760123</v>
      </c>
      <c r="V337" s="32">
        <f t="shared" si="87"/>
        <v>830753.98385052732</v>
      </c>
      <c r="W337" s="32">
        <f t="shared" si="87"/>
        <v>312247.47688162612</v>
      </c>
      <c r="X337" s="32">
        <f t="shared" si="87"/>
        <v>18212.179993006197</v>
      </c>
      <c r="Y337" s="32">
        <f t="shared" si="87"/>
        <v>33189.22621928525</v>
      </c>
      <c r="Z337" s="32">
        <f t="shared" si="87"/>
        <v>80230.552837595998</v>
      </c>
      <c r="AC337" s="32">
        <f t="shared" si="88"/>
        <v>560.83363815329744</v>
      </c>
      <c r="AD337" s="32">
        <f t="shared" si="88"/>
        <v>33118.708966281105</v>
      </c>
      <c r="AE337" s="32">
        <f t="shared" si="88"/>
        <v>27043.076873520364</v>
      </c>
      <c r="AF337" s="32">
        <f t="shared" si="88"/>
        <v>26036.985737353138</v>
      </c>
      <c r="AG337" s="32">
        <f t="shared" si="88"/>
        <v>50555.133797703063</v>
      </c>
      <c r="AH337" s="32">
        <f t="shared" si="88"/>
        <v>1434597.4864252293</v>
      </c>
      <c r="AI337" s="32">
        <f t="shared" si="88"/>
        <v>379044.60597017076</v>
      </c>
      <c r="AJ337" s="32">
        <f t="shared" si="88"/>
        <v>20219.255994165716</v>
      </c>
      <c r="AK337" s="32">
        <f t="shared" si="88"/>
        <v>38021.217792826334</v>
      </c>
      <c r="AL337" s="32">
        <f t="shared" si="88"/>
        <v>156227.69434413052</v>
      </c>
    </row>
    <row r="338" spans="4:38">
      <c r="D338" s="42">
        <f t="shared" si="79"/>
        <v>8.5</v>
      </c>
      <c r="E338" s="32">
        <f t="shared" si="86"/>
        <v>303.77685587238898</v>
      </c>
      <c r="F338" s="32">
        <f t="shared" si="86"/>
        <v>16820.173241045053</v>
      </c>
      <c r="G338" s="32">
        <f t="shared" si="86"/>
        <v>23785.964884141911</v>
      </c>
      <c r="H338" s="32">
        <f t="shared" si="86"/>
        <v>22567.833757051787</v>
      </c>
      <c r="I338" s="32">
        <f t="shared" si="86"/>
        <v>46190.468280020621</v>
      </c>
      <c r="J338" s="32">
        <f t="shared" si="86"/>
        <v>1144939.2249864966</v>
      </c>
      <c r="K338" s="32">
        <f t="shared" si="86"/>
        <v>354260.22243790398</v>
      </c>
      <c r="L338" s="32">
        <f t="shared" si="86"/>
        <v>19586.089064285061</v>
      </c>
      <c r="M338" s="32">
        <f t="shared" si="86"/>
        <v>35853.066211247758</v>
      </c>
      <c r="N338" s="32">
        <f t="shared" si="86"/>
        <v>119091.86132265528</v>
      </c>
      <c r="Q338" s="32">
        <f t="shared" si="87"/>
        <v>102.29441136532415</v>
      </c>
      <c r="R338" s="32">
        <f t="shared" si="87"/>
        <v>-19.460225966221035</v>
      </c>
      <c r="S338" s="32">
        <f t="shared" si="87"/>
        <v>19965.322396786993</v>
      </c>
      <c r="T338" s="32">
        <f t="shared" si="87"/>
        <v>18190.360104181349</v>
      </c>
      <c r="U338" s="32">
        <f t="shared" si="87"/>
        <v>44551.950538943522</v>
      </c>
      <c r="V338" s="32">
        <f t="shared" si="87"/>
        <v>835115.70918518095</v>
      </c>
      <c r="W338" s="32">
        <f t="shared" si="87"/>
        <v>319719.9529057566</v>
      </c>
      <c r="X338" s="32">
        <f t="shared" si="87"/>
        <v>18644.575289541004</v>
      </c>
      <c r="Y338" s="32">
        <f t="shared" si="87"/>
        <v>33907.950059484559</v>
      </c>
      <c r="Z338" s="32">
        <f t="shared" si="87"/>
        <v>80925.228123972614</v>
      </c>
      <c r="AC338" s="32">
        <f t="shared" si="88"/>
        <v>505.25930037945295</v>
      </c>
      <c r="AD338" s="32">
        <f t="shared" si="88"/>
        <v>33659.806708056291</v>
      </c>
      <c r="AE338" s="32">
        <f t="shared" si="88"/>
        <v>27190.286041647178</v>
      </c>
      <c r="AF338" s="32">
        <f t="shared" si="88"/>
        <v>26945.307409922221</v>
      </c>
      <c r="AG338" s="32">
        <f t="shared" si="88"/>
        <v>51141.381120678539</v>
      </c>
      <c r="AH338" s="32">
        <f t="shared" si="88"/>
        <v>1454762.7407878137</v>
      </c>
      <c r="AI338" s="32">
        <f t="shared" si="88"/>
        <v>388800.49197005224</v>
      </c>
      <c r="AJ338" s="32">
        <f t="shared" si="88"/>
        <v>20376.687511501936</v>
      </c>
      <c r="AK338" s="32">
        <f t="shared" si="88"/>
        <v>38509.243944607821</v>
      </c>
      <c r="AL338" s="32">
        <f t="shared" si="88"/>
        <v>157942.17676268844</v>
      </c>
    </row>
    <row r="339" spans="4:38">
      <c r="D339" s="42">
        <f t="shared" si="79"/>
        <v>8.75</v>
      </c>
      <c r="E339" s="32">
        <f t="shared" si="86"/>
        <v>254.15985225148324</v>
      </c>
      <c r="F339" s="32">
        <f t="shared" si="86"/>
        <v>16958.432161001481</v>
      </c>
      <c r="G339" s="32">
        <f t="shared" si="86"/>
        <v>24116.247645049662</v>
      </c>
      <c r="H339" s="32">
        <f t="shared" si="86"/>
        <v>23278.520065130015</v>
      </c>
      <c r="I339" s="32">
        <f t="shared" si="86"/>
        <v>46469.075003900667</v>
      </c>
      <c r="J339" s="32">
        <f t="shared" si="86"/>
        <v>1154907.4930599246</v>
      </c>
      <c r="K339" s="32">
        <f t="shared" si="86"/>
        <v>362821.89806542743</v>
      </c>
      <c r="L339" s="32">
        <f t="shared" si="86"/>
        <v>19884.559409293855</v>
      </c>
      <c r="M339" s="32">
        <f t="shared" si="86"/>
        <v>36460.491239718511</v>
      </c>
      <c r="N339" s="32">
        <f t="shared" si="86"/>
        <v>120290.9209212276</v>
      </c>
      <c r="Q339" s="32">
        <f t="shared" si="87"/>
        <v>51.906940972243326</v>
      </c>
      <c r="R339" s="32">
        <f t="shared" si="87"/>
        <v>-287.71772672252592</v>
      </c>
      <c r="S339" s="32">
        <f t="shared" si="87"/>
        <v>20464.117127306654</v>
      </c>
      <c r="T339" s="32">
        <f t="shared" si="87"/>
        <v>18666.776990801125</v>
      </c>
      <c r="U339" s="32">
        <f t="shared" si="87"/>
        <v>44343.226716711688</v>
      </c>
      <c r="V339" s="32">
        <f t="shared" si="87"/>
        <v>837166.79405140039</v>
      </c>
      <c r="W339" s="32">
        <f t="shared" si="87"/>
        <v>327096.59773163951</v>
      </c>
      <c r="X339" s="32">
        <f t="shared" si="87"/>
        <v>19070.842111067028</v>
      </c>
      <c r="Y339" s="32">
        <f t="shared" si="87"/>
        <v>34612.189102448334</v>
      </c>
      <c r="Z339" s="32">
        <f t="shared" si="87"/>
        <v>81427.959153500997</v>
      </c>
      <c r="AC339" s="32">
        <f t="shared" si="88"/>
        <v>456.4127635307218</v>
      </c>
      <c r="AD339" s="32">
        <f t="shared" si="88"/>
        <v>34204.58204872549</v>
      </c>
      <c r="AE339" s="32">
        <f t="shared" si="88"/>
        <v>27370.833428783699</v>
      </c>
      <c r="AF339" s="32">
        <f t="shared" si="88"/>
        <v>27890.263139458995</v>
      </c>
      <c r="AG339" s="32">
        <f t="shared" si="88"/>
        <v>51757.925362762704</v>
      </c>
      <c r="AH339" s="32">
        <f t="shared" si="88"/>
        <v>1472648.1920684483</v>
      </c>
      <c r="AI339" s="32">
        <f t="shared" si="88"/>
        <v>398547.1983992171</v>
      </c>
      <c r="AJ339" s="32">
        <f t="shared" si="88"/>
        <v>20554.167843914311</v>
      </c>
      <c r="AK339" s="32">
        <f t="shared" si="88"/>
        <v>38987.78522067381</v>
      </c>
      <c r="AL339" s="32">
        <f t="shared" si="88"/>
        <v>159760.28839537702</v>
      </c>
    </row>
    <row r="340" spans="4:38">
      <c r="D340" s="42">
        <f t="shared" si="79"/>
        <v>9</v>
      </c>
      <c r="E340" s="32">
        <f t="shared" si="86"/>
        <v>211.63581355044596</v>
      </c>
      <c r="F340" s="32">
        <f t="shared" si="86"/>
        <v>17117.022441277411</v>
      </c>
      <c r="G340" s="32">
        <f t="shared" si="86"/>
        <v>24457.888874831526</v>
      </c>
      <c r="H340" s="32">
        <f t="shared" si="86"/>
        <v>24009.970371440675</v>
      </c>
      <c r="I340" s="32">
        <f t="shared" si="86"/>
        <v>46816.558495775491</v>
      </c>
      <c r="J340" s="32">
        <f t="shared" si="86"/>
        <v>1162616.213801062</v>
      </c>
      <c r="K340" s="32">
        <f t="shared" si="86"/>
        <v>371338.18604976917</v>
      </c>
      <c r="L340" s="32">
        <f t="shared" si="86"/>
        <v>20188.961900556638</v>
      </c>
      <c r="M340" s="32">
        <f t="shared" si="86"/>
        <v>37070.652231378132</v>
      </c>
      <c r="N340" s="32">
        <f t="shared" si="86"/>
        <v>121465.05956671656</v>
      </c>
      <c r="Q340" s="32">
        <f t="shared" si="87"/>
        <v>8.2545884632101423</v>
      </c>
      <c r="R340" s="32">
        <f t="shared" si="87"/>
        <v>-521.3983764515857</v>
      </c>
      <c r="S340" s="32">
        <f t="shared" si="87"/>
        <v>20962.683723140719</v>
      </c>
      <c r="T340" s="32">
        <f t="shared" si="87"/>
        <v>19146.130030340682</v>
      </c>
      <c r="U340" s="32">
        <f t="shared" si="87"/>
        <v>44112.716153292808</v>
      </c>
      <c r="V340" s="32">
        <f t="shared" si="87"/>
        <v>836934.02738227521</v>
      </c>
      <c r="W340" s="32">
        <f t="shared" si="87"/>
        <v>334382.14617791353</v>
      </c>
      <c r="X340" s="32">
        <f t="shared" si="87"/>
        <v>19491.237742405025</v>
      </c>
      <c r="Y340" s="32">
        <f t="shared" si="87"/>
        <v>35302.49698890873</v>
      </c>
      <c r="Z340" s="32">
        <f t="shared" si="87"/>
        <v>81739.747395222381</v>
      </c>
      <c r="AC340" s="32">
        <f t="shared" si="88"/>
        <v>415.01703863768171</v>
      </c>
      <c r="AD340" s="32">
        <f t="shared" si="88"/>
        <v>34755.443259006417</v>
      </c>
      <c r="AE340" s="32">
        <f t="shared" si="88"/>
        <v>27589.79038206087</v>
      </c>
      <c r="AF340" s="32">
        <f t="shared" si="88"/>
        <v>28873.810712540751</v>
      </c>
      <c r="AG340" s="32">
        <f t="shared" si="88"/>
        <v>52410.969073158158</v>
      </c>
      <c r="AH340" s="32">
        <f t="shared" si="88"/>
        <v>1488298.4002198467</v>
      </c>
      <c r="AI340" s="32">
        <f t="shared" si="88"/>
        <v>408294.22592162562</v>
      </c>
      <c r="AJ340" s="32">
        <f t="shared" si="88"/>
        <v>20754.989495105459</v>
      </c>
      <c r="AK340" s="32">
        <f t="shared" si="88"/>
        <v>39459.316790831304</v>
      </c>
      <c r="AL340" s="32">
        <f t="shared" si="88"/>
        <v>161702.22059604124</v>
      </c>
    </row>
    <row r="341" spans="4:38">
      <c r="D341" s="42">
        <f t="shared" si="79"/>
        <v>9.25</v>
      </c>
      <c r="E341" s="32">
        <f t="shared" si="86"/>
        <v>176.79377184948234</v>
      </c>
      <c r="F341" s="32">
        <f t="shared" si="86"/>
        <v>17292.161131717436</v>
      </c>
      <c r="G341" s="32">
        <f t="shared" si="86"/>
        <v>24803.839069938651</v>
      </c>
      <c r="H341" s="32">
        <f t="shared" si="86"/>
        <v>24754.003239184698</v>
      </c>
      <c r="I341" s="32">
        <f t="shared" si="86"/>
        <v>47223.805147591062</v>
      </c>
      <c r="J341" s="32">
        <f t="shared" si="86"/>
        <v>1167673.8817098336</v>
      </c>
      <c r="K341" s="32">
        <f t="shared" si="86"/>
        <v>379672.82443277538</v>
      </c>
      <c r="L341" s="32">
        <f t="shared" si="86"/>
        <v>20493.157428631566</v>
      </c>
      <c r="M341" s="32">
        <f t="shared" si="86"/>
        <v>37671.527160903199</v>
      </c>
      <c r="N341" s="32">
        <f t="shared" si="86"/>
        <v>122576.64862175232</v>
      </c>
      <c r="Q341" s="32">
        <f t="shared" si="87"/>
        <v>-28.039471365966637</v>
      </c>
      <c r="R341" s="32">
        <f t="shared" si="87"/>
        <v>-717.11608179898008</v>
      </c>
      <c r="S341" s="32">
        <f t="shared" si="87"/>
        <v>21453.391909215705</v>
      </c>
      <c r="T341" s="32">
        <f t="shared" si="87"/>
        <v>19621.533619284619</v>
      </c>
      <c r="U341" s="32">
        <f t="shared" si="87"/>
        <v>43849.044966436508</v>
      </c>
      <c r="V341" s="32">
        <f t="shared" si="87"/>
        <v>834143.16119279223</v>
      </c>
      <c r="W341" s="32">
        <f t="shared" si="87"/>
        <v>341452.56421011855</v>
      </c>
      <c r="X341" s="32">
        <f t="shared" si="87"/>
        <v>19898.517308154285</v>
      </c>
      <c r="Y341" s="32">
        <f t="shared" si="87"/>
        <v>35965.880208566923</v>
      </c>
      <c r="Z341" s="32">
        <f t="shared" si="87"/>
        <v>81831.74070493078</v>
      </c>
      <c r="AC341" s="32">
        <f t="shared" si="88"/>
        <v>381.62701506493158</v>
      </c>
      <c r="AD341" s="32">
        <f t="shared" si="88"/>
        <v>35301.438345233837</v>
      </c>
      <c r="AE341" s="32">
        <f t="shared" si="88"/>
        <v>27841.58344237147</v>
      </c>
      <c r="AF341" s="32">
        <f t="shared" si="88"/>
        <v>29886.472859084774</v>
      </c>
      <c r="AG341" s="32">
        <f t="shared" si="88"/>
        <v>53086.535820028541</v>
      </c>
      <c r="AH341" s="32">
        <f t="shared" si="88"/>
        <v>1501204.6022268753</v>
      </c>
      <c r="AI341" s="32">
        <f t="shared" si="88"/>
        <v>417893.08465543122</v>
      </c>
      <c r="AJ341" s="32">
        <f t="shared" si="88"/>
        <v>20974.443655541789</v>
      </c>
      <c r="AK341" s="32">
        <f t="shared" si="88"/>
        <v>39911.259021383936</v>
      </c>
      <c r="AL341" s="32">
        <f t="shared" si="88"/>
        <v>163725.89398051659</v>
      </c>
    </row>
    <row r="342" spans="4:38">
      <c r="D342" s="42">
        <f t="shared" si="79"/>
        <v>9.5</v>
      </c>
      <c r="E342" s="32">
        <f t="shared" si="86"/>
        <v>150.37485039562151</v>
      </c>
      <c r="F342" s="32">
        <f t="shared" si="86"/>
        <v>17499.43716321719</v>
      </c>
      <c r="G342" s="32">
        <f t="shared" si="86"/>
        <v>25174.954578019009</v>
      </c>
      <c r="H342" s="32">
        <f t="shared" si="86"/>
        <v>25530.547678963991</v>
      </c>
      <c r="I342" s="32">
        <f t="shared" si="86"/>
        <v>47734.515594375807</v>
      </c>
      <c r="J342" s="32">
        <f t="shared" si="86"/>
        <v>1171008.4597013013</v>
      </c>
      <c r="K342" s="32">
        <f t="shared" si="86"/>
        <v>388119.52022101585</v>
      </c>
      <c r="L342" s="32">
        <f t="shared" si="86"/>
        <v>20814.086000147799</v>
      </c>
      <c r="M342" s="32">
        <f t="shared" si="86"/>
        <v>38293.572422372221</v>
      </c>
      <c r="N342" s="32">
        <f t="shared" si="86"/>
        <v>123725.76492747371</v>
      </c>
      <c r="Q342" s="32">
        <f t="shared" si="87"/>
        <v>-56.428659801959554</v>
      </c>
      <c r="R342" s="32">
        <f t="shared" si="87"/>
        <v>-872.52457967826786</v>
      </c>
      <c r="S342" s="32">
        <f t="shared" si="87"/>
        <v>21952.91438875108</v>
      </c>
      <c r="T342" s="32">
        <f t="shared" si="87"/>
        <v>20108.340191160554</v>
      </c>
      <c r="U342" s="32">
        <f t="shared" si="87"/>
        <v>43589.660190825729</v>
      </c>
      <c r="V342" s="32">
        <f t="shared" si="87"/>
        <v>829461.46856257902</v>
      </c>
      <c r="W342" s="32">
        <f t="shared" si="87"/>
        <v>348570.33970726805</v>
      </c>
      <c r="X342" s="32">
        <f t="shared" si="87"/>
        <v>20307.959084381273</v>
      </c>
      <c r="Y342" s="32">
        <f t="shared" si="87"/>
        <v>36630.012048340752</v>
      </c>
      <c r="Z342" s="32">
        <f t="shared" si="87"/>
        <v>81767.430530239915</v>
      </c>
      <c r="AC342" s="32">
        <f t="shared" si="88"/>
        <v>357.17836059320177</v>
      </c>
      <c r="AD342" s="32">
        <f t="shared" si="88"/>
        <v>35871.398906112685</v>
      </c>
      <c r="AE342" s="32">
        <f t="shared" si="88"/>
        <v>28151.791343409437</v>
      </c>
      <c r="AF342" s="32">
        <f t="shared" si="88"/>
        <v>30952.755166767431</v>
      </c>
      <c r="AG342" s="32">
        <f t="shared" si="88"/>
        <v>53830.293425910968</v>
      </c>
      <c r="AH342" s="32">
        <f t="shared" si="88"/>
        <v>1512555.4508400247</v>
      </c>
      <c r="AI342" s="32">
        <f t="shared" si="88"/>
        <v>427668.70073476364</v>
      </c>
      <c r="AJ342" s="32">
        <f t="shared" si="88"/>
        <v>21231.32735475729</v>
      </c>
      <c r="AK342" s="32">
        <f t="shared" si="88"/>
        <v>40375.931262622791</v>
      </c>
      <c r="AL342" s="32">
        <f t="shared" si="88"/>
        <v>165973.10481430899</v>
      </c>
    </row>
    <row r="343" spans="4:38">
      <c r="D343" s="42">
        <f t="shared" si="79"/>
        <v>9.75</v>
      </c>
      <c r="E343" s="32">
        <f t="shared" si="86"/>
        <v>132.97157739191337</v>
      </c>
      <c r="F343" s="32">
        <f t="shared" si="86"/>
        <v>17741.348626788971</v>
      </c>
      <c r="G343" s="32">
        <f t="shared" si="86"/>
        <v>25573.352430861007</v>
      </c>
      <c r="H343" s="32">
        <f t="shared" si="86"/>
        <v>26340.715998311971</v>
      </c>
      <c r="I343" s="32">
        <f t="shared" si="86"/>
        <v>48356.611593595029</v>
      </c>
      <c r="J343" s="32">
        <f t="shared" si="86"/>
        <v>1172682.7410577848</v>
      </c>
      <c r="K343" s="32">
        <f t="shared" si="86"/>
        <v>396685.21167302819</v>
      </c>
      <c r="L343" s="32">
        <f t="shared" si="86"/>
        <v>21153.212427120619</v>
      </c>
      <c r="M343" s="32">
        <f t="shared" si="86"/>
        <v>38938.815029326332</v>
      </c>
      <c r="N343" s="32">
        <f t="shared" si="86"/>
        <v>124920.26971505102</v>
      </c>
      <c r="Q343" s="32">
        <f t="shared" si="87"/>
        <v>-76.359675659880764</v>
      </c>
      <c r="R343" s="32">
        <f t="shared" si="87"/>
        <v>-984.81062983603363</v>
      </c>
      <c r="S343" s="32">
        <f t="shared" si="87"/>
        <v>22461.708205507639</v>
      </c>
      <c r="T343" s="32">
        <f t="shared" si="87"/>
        <v>20607.055247802527</v>
      </c>
      <c r="U343" s="32">
        <f t="shared" si="87"/>
        <v>43339.202541989813</v>
      </c>
      <c r="V343" s="32">
        <f t="shared" si="87"/>
        <v>822943.2581267152</v>
      </c>
      <c r="W343" s="32">
        <f t="shared" si="87"/>
        <v>355740.31382431497</v>
      </c>
      <c r="X343" s="32">
        <f t="shared" si="87"/>
        <v>20719.829548066387</v>
      </c>
      <c r="Y343" s="32">
        <f t="shared" si="87"/>
        <v>37295.458701991432</v>
      </c>
      <c r="Z343" s="32">
        <f t="shared" si="87"/>
        <v>81549.810868577668</v>
      </c>
      <c r="AC343" s="32">
        <f t="shared" si="88"/>
        <v>342.30283044370663</v>
      </c>
      <c r="AD343" s="32">
        <f t="shared" si="88"/>
        <v>36467.507883413957</v>
      </c>
      <c r="AE343" s="32">
        <f t="shared" si="88"/>
        <v>28524.90349395512</v>
      </c>
      <c r="AF343" s="32">
        <f t="shared" si="88"/>
        <v>32074.376748821316</v>
      </c>
      <c r="AG343" s="32">
        <f t="shared" si="88"/>
        <v>54647.77667959738</v>
      </c>
      <c r="AH343" s="32">
        <f t="shared" si="88"/>
        <v>1522422.2239888546</v>
      </c>
      <c r="AI343" s="32">
        <f t="shared" si="88"/>
        <v>437630.10952174332</v>
      </c>
      <c r="AJ343" s="32">
        <f t="shared" si="88"/>
        <v>21528.56197882659</v>
      </c>
      <c r="AK343" s="32">
        <f t="shared" si="88"/>
        <v>40855.604613612246</v>
      </c>
      <c r="AL343" s="32">
        <f t="shared" si="88"/>
        <v>168461.84966913296</v>
      </c>
    </row>
    <row r="344" spans="4:38">
      <c r="D344" s="42">
        <f t="shared" si="79"/>
        <v>10</v>
      </c>
      <c r="E344" s="32">
        <f t="shared" si="86"/>
        <v>125.02862941780957</v>
      </c>
      <c r="F344" s="32">
        <f t="shared" si="86"/>
        <v>18007.304506174456</v>
      </c>
      <c r="G344" s="32">
        <f t="shared" si="86"/>
        <v>25982.41095298071</v>
      </c>
      <c r="H344" s="32">
        <f t="shared" si="86"/>
        <v>27166.80443724255</v>
      </c>
      <c r="I344" s="32">
        <f t="shared" si="86"/>
        <v>49062.24216425691</v>
      </c>
      <c r="J344" s="32">
        <f t="shared" si="86"/>
        <v>1171893.7983123513</v>
      </c>
      <c r="K344" s="32">
        <f t="shared" si="86"/>
        <v>405090.05047762603</v>
      </c>
      <c r="L344" s="32">
        <f t="shared" si="86"/>
        <v>21496.526465888906</v>
      </c>
      <c r="M344" s="32">
        <f t="shared" si="86"/>
        <v>39580.852012975884</v>
      </c>
      <c r="N344" s="32">
        <f t="shared" si="86"/>
        <v>126075.80528387346</v>
      </c>
      <c r="Q344" s="32">
        <f t="shared" si="87"/>
        <v>-87.271784719933805</v>
      </c>
      <c r="R344" s="32">
        <f t="shared" si="87"/>
        <v>-1050.6903533490347</v>
      </c>
      <c r="S344" s="32">
        <f t="shared" si="87"/>
        <v>22964.013913808692</v>
      </c>
      <c r="T344" s="32">
        <f t="shared" si="87"/>
        <v>21103.336838522682</v>
      </c>
      <c r="U344" s="32">
        <f t="shared" si="87"/>
        <v>43069.505440941735</v>
      </c>
      <c r="V344" s="32">
        <f t="shared" si="87"/>
        <v>814029.33577237162</v>
      </c>
      <c r="W344" s="32">
        <f t="shared" si="87"/>
        <v>362709.66115498764</v>
      </c>
      <c r="X344" s="32">
        <f t="shared" si="87"/>
        <v>21119.382178455427</v>
      </c>
      <c r="Y344" s="32">
        <f t="shared" si="87"/>
        <v>37935.676948234803</v>
      </c>
      <c r="Z344" s="32">
        <f t="shared" si="87"/>
        <v>81121.338846079016</v>
      </c>
      <c r="AC344" s="32">
        <f t="shared" si="88"/>
        <v>337.32904355555297</v>
      </c>
      <c r="AD344" s="32">
        <f t="shared" si="88"/>
        <v>37065.299365697945</v>
      </c>
      <c r="AE344" s="32">
        <f t="shared" si="88"/>
        <v>28944.323365625198</v>
      </c>
      <c r="AF344" s="32">
        <f t="shared" si="88"/>
        <v>33230.272035962313</v>
      </c>
      <c r="AG344" s="32">
        <f t="shared" si="88"/>
        <v>55504.389923464776</v>
      </c>
      <c r="AH344" s="32">
        <f t="shared" si="88"/>
        <v>1529758.2608523313</v>
      </c>
      <c r="AI344" s="32">
        <f t="shared" si="88"/>
        <v>447470.43980026548</v>
      </c>
      <c r="AJ344" s="32">
        <f t="shared" si="88"/>
        <v>21853.195232849637</v>
      </c>
      <c r="AK344" s="32">
        <f t="shared" si="88"/>
        <v>41322.500750803076</v>
      </c>
      <c r="AL344" s="32">
        <f t="shared" si="88"/>
        <v>171086.33458850201</v>
      </c>
    </row>
    <row r="345" spans="4:38">
      <c r="D345" s="42">
        <f t="shared" si="79"/>
        <v>10.25</v>
      </c>
      <c r="E345" s="32">
        <f t="shared" ref="E345:N360" si="89">($D255-$D254)/8*(E254+3*((2*E254+E255)/3)+3*((E254+2*E255)/3)+E255)</f>
        <v>125.45092070565779</v>
      </c>
      <c r="F345" s="32">
        <f t="shared" si="89"/>
        <v>18433.959154494962</v>
      </c>
      <c r="G345" s="32">
        <f t="shared" si="89"/>
        <v>26604.591736538201</v>
      </c>
      <c r="H345" s="32">
        <f t="shared" si="89"/>
        <v>28020.661075672087</v>
      </c>
      <c r="I345" s="32">
        <f t="shared" si="89"/>
        <v>50219.76827403473</v>
      </c>
      <c r="J345" s="32">
        <f t="shared" si="89"/>
        <v>1189439.8478894192</v>
      </c>
      <c r="K345" s="32">
        <f t="shared" si="89"/>
        <v>415733.32864920888</v>
      </c>
      <c r="L345" s="32">
        <f t="shared" si="89"/>
        <v>22012.553378337274</v>
      </c>
      <c r="M345" s="32">
        <f t="shared" si="89"/>
        <v>40533.170154847743</v>
      </c>
      <c r="N345" s="32">
        <f t="shared" si="89"/>
        <v>128650.50595813093</v>
      </c>
      <c r="Q345" s="32">
        <f t="shared" ref="Q345:Z360" si="90">($D255-$D254)/8*(Q254+3*((2*Q254+Q255)/3)+3*((Q254+2*Q255)/3)+Q255)</f>
        <v>-91.836447812836042</v>
      </c>
      <c r="R345" s="32">
        <f t="shared" si="90"/>
        <v>-1088.6520229204561</v>
      </c>
      <c r="S345" s="32">
        <f t="shared" si="90"/>
        <v>23581.163573182981</v>
      </c>
      <c r="T345" s="32">
        <f t="shared" si="90"/>
        <v>21688.990638917978</v>
      </c>
      <c r="U345" s="32">
        <f t="shared" si="90"/>
        <v>43610.496264175905</v>
      </c>
      <c r="V345" s="32">
        <f t="shared" si="90"/>
        <v>821798.3325145134</v>
      </c>
      <c r="W345" s="32">
        <f t="shared" si="90"/>
        <v>371942.56473712932</v>
      </c>
      <c r="X345" s="32">
        <f t="shared" si="90"/>
        <v>21653.647771868105</v>
      </c>
      <c r="Y345" s="32">
        <f t="shared" si="90"/>
        <v>38855.243069097778</v>
      </c>
      <c r="Z345" s="32">
        <f t="shared" si="90"/>
        <v>82135.718781870688</v>
      </c>
      <c r="AC345" s="32">
        <f t="shared" ref="AC345:AL360" si="91">($D255-$D254)/8*(AC254+3*((2*AC254+AC255)/3)+3*((AC254+2*AC255)/3)+AC255)</f>
        <v>342.7382892241526</v>
      </c>
      <c r="AD345" s="32">
        <f t="shared" si="91"/>
        <v>37956.57033191045</v>
      </c>
      <c r="AE345" s="32">
        <f t="shared" si="91"/>
        <v>29628.01989989361</v>
      </c>
      <c r="AF345" s="32">
        <f t="shared" si="91"/>
        <v>34352.331512426194</v>
      </c>
      <c r="AG345" s="32">
        <f t="shared" si="91"/>
        <v>56829.040283893541</v>
      </c>
      <c r="AH345" s="32">
        <f t="shared" si="91"/>
        <v>1557081.3632643251</v>
      </c>
      <c r="AI345" s="32">
        <f t="shared" si="91"/>
        <v>459524.0925612885</v>
      </c>
      <c r="AJ345" s="32">
        <f t="shared" si="91"/>
        <v>22371.458984806643</v>
      </c>
      <c r="AK345" s="32">
        <f t="shared" si="91"/>
        <v>42211.097240597905</v>
      </c>
      <c r="AL345" s="32">
        <f t="shared" si="91"/>
        <v>175165.29313439125</v>
      </c>
    </row>
    <row r="346" spans="4:38">
      <c r="D346" s="42">
        <f t="shared" si="79"/>
        <v>10.5</v>
      </c>
      <c r="E346" s="32">
        <f t="shared" si="89"/>
        <v>129.35151952338387</v>
      </c>
      <c r="F346" s="32">
        <f t="shared" si="89"/>
        <v>19007.119390223634</v>
      </c>
      <c r="G346" s="32">
        <f t="shared" si="89"/>
        <v>27431.798412183954</v>
      </c>
      <c r="H346" s="32">
        <f t="shared" si="89"/>
        <v>28891.897068591679</v>
      </c>
      <c r="I346" s="32">
        <f t="shared" si="89"/>
        <v>51781.232850415028</v>
      </c>
      <c r="J346" s="32">
        <f t="shared" si="89"/>
        <v>1226422.6586837645</v>
      </c>
      <c r="K346" s="32">
        <f t="shared" si="89"/>
        <v>428659.57041050436</v>
      </c>
      <c r="L346" s="32">
        <f t="shared" si="89"/>
        <v>22696.98151325811</v>
      </c>
      <c r="M346" s="32">
        <f t="shared" si="89"/>
        <v>41793.452938707444</v>
      </c>
      <c r="N346" s="32">
        <f t="shared" si="89"/>
        <v>132650.58829006969</v>
      </c>
      <c r="Q346" s="32">
        <f t="shared" si="90"/>
        <v>-94.691884327354643</v>
      </c>
      <c r="R346" s="32">
        <f t="shared" si="90"/>
        <v>-1122.5010753597114</v>
      </c>
      <c r="S346" s="32">
        <f t="shared" si="90"/>
        <v>24314.36392146879</v>
      </c>
      <c r="T346" s="32">
        <f t="shared" si="90"/>
        <v>22363.358357926838</v>
      </c>
      <c r="U346" s="32">
        <f t="shared" si="90"/>
        <v>44966.461204183077</v>
      </c>
      <c r="V346" s="32">
        <f t="shared" si="90"/>
        <v>847350.2024106012</v>
      </c>
      <c r="W346" s="32">
        <f t="shared" si="90"/>
        <v>383507.23656348942</v>
      </c>
      <c r="X346" s="32">
        <f t="shared" si="90"/>
        <v>22326.916588257089</v>
      </c>
      <c r="Y346" s="32">
        <f t="shared" si="90"/>
        <v>40063.354690162567</v>
      </c>
      <c r="Z346" s="32">
        <f t="shared" si="90"/>
        <v>84689.534136684568</v>
      </c>
      <c r="AC346" s="32">
        <f t="shared" si="91"/>
        <v>353.39492337412344</v>
      </c>
      <c r="AD346" s="32">
        <f t="shared" si="91"/>
        <v>39136.739855807056</v>
      </c>
      <c r="AE346" s="32">
        <f t="shared" si="91"/>
        <v>30549.232902899326</v>
      </c>
      <c r="AF346" s="32">
        <f t="shared" si="91"/>
        <v>35420.435779256513</v>
      </c>
      <c r="AG346" s="32">
        <f t="shared" si="91"/>
        <v>58596.004496646958</v>
      </c>
      <c r="AH346" s="32">
        <f t="shared" si="91"/>
        <v>1605495.1149569282</v>
      </c>
      <c r="AI346" s="32">
        <f t="shared" si="91"/>
        <v>473811.90425751929</v>
      </c>
      <c r="AJ346" s="32">
        <f t="shared" si="91"/>
        <v>23067.046438259338</v>
      </c>
      <c r="AK346" s="32">
        <f t="shared" si="91"/>
        <v>43523.551187252539</v>
      </c>
      <c r="AL346" s="32">
        <f t="shared" si="91"/>
        <v>180611.6424434548</v>
      </c>
    </row>
    <row r="347" spans="4:38">
      <c r="D347" s="42">
        <f t="shared" si="79"/>
        <v>10.75</v>
      </c>
      <c r="E347" s="32">
        <f t="shared" si="89"/>
        <v>133.27418435860744</v>
      </c>
      <c r="F347" s="32">
        <f t="shared" si="89"/>
        <v>19583.522041894441</v>
      </c>
      <c r="G347" s="32">
        <f t="shared" si="89"/>
        <v>28263.684665974444</v>
      </c>
      <c r="H347" s="32">
        <f t="shared" si="89"/>
        <v>29768.061717228644</v>
      </c>
      <c r="I347" s="32">
        <f t="shared" si="89"/>
        <v>53351.530764001778</v>
      </c>
      <c r="J347" s="32">
        <f t="shared" si="89"/>
        <v>1263614.6843674711</v>
      </c>
      <c r="K347" s="32">
        <f t="shared" si="89"/>
        <v>441658.93701498664</v>
      </c>
      <c r="L347" s="32">
        <f t="shared" si="89"/>
        <v>23385.281516039919</v>
      </c>
      <c r="M347" s="32">
        <f t="shared" si="89"/>
        <v>43060.86524889373</v>
      </c>
      <c r="N347" s="32">
        <f t="shared" si="89"/>
        <v>136673.29942616198</v>
      </c>
      <c r="Q347" s="32">
        <f t="shared" si="90"/>
        <v>-97.563474287802066</v>
      </c>
      <c r="R347" s="32">
        <f t="shared" si="90"/>
        <v>-1156.5416147522012</v>
      </c>
      <c r="S347" s="32">
        <f t="shared" si="90"/>
        <v>25051.712046152643</v>
      </c>
      <c r="T347" s="32">
        <f t="shared" si="90"/>
        <v>23041.541032172769</v>
      </c>
      <c r="U347" s="32">
        <f t="shared" si="90"/>
        <v>46330.096952568754</v>
      </c>
      <c r="V347" s="32">
        <f t="shared" si="90"/>
        <v>873046.62139634613</v>
      </c>
      <c r="W347" s="32">
        <f t="shared" si="90"/>
        <v>395137.33071672753</v>
      </c>
      <c r="X347" s="32">
        <f t="shared" si="90"/>
        <v>23003.994143298041</v>
      </c>
      <c r="Y347" s="32">
        <f t="shared" si="90"/>
        <v>41278.300700872387</v>
      </c>
      <c r="Z347" s="32">
        <f t="shared" si="90"/>
        <v>87257.796641010078</v>
      </c>
      <c r="AC347" s="32">
        <f t="shared" si="91"/>
        <v>364.11184300501799</v>
      </c>
      <c r="AD347" s="32">
        <f t="shared" si="91"/>
        <v>40323.585698541152</v>
      </c>
      <c r="AE347" s="32">
        <f t="shared" si="91"/>
        <v>31475.65728579646</v>
      </c>
      <c r="AF347" s="32">
        <f t="shared" si="91"/>
        <v>36494.582402284519</v>
      </c>
      <c r="AG347" s="32">
        <f t="shared" si="91"/>
        <v>60372.964575434788</v>
      </c>
      <c r="AH347" s="32">
        <f t="shared" si="91"/>
        <v>1654182.7473385967</v>
      </c>
      <c r="AI347" s="32">
        <f t="shared" si="91"/>
        <v>488180.54331324587</v>
      </c>
      <c r="AJ347" s="32">
        <f t="shared" si="91"/>
        <v>23766.568888782007</v>
      </c>
      <c r="AK347" s="32">
        <f t="shared" si="91"/>
        <v>44843.429796915298</v>
      </c>
      <c r="AL347" s="32">
        <f t="shared" si="91"/>
        <v>186088.80221131383</v>
      </c>
    </row>
    <row r="348" spans="4:38">
      <c r="D348" s="42">
        <f t="shared" si="79"/>
        <v>11</v>
      </c>
      <c r="E348" s="32">
        <f t="shared" si="89"/>
        <v>137.21783563200256</v>
      </c>
      <c r="F348" s="32">
        <f t="shared" si="89"/>
        <v>20163.008474392649</v>
      </c>
      <c r="G348" s="32">
        <f t="shared" si="89"/>
        <v>29100.021549671972</v>
      </c>
      <c r="H348" s="32">
        <f t="shared" si="89"/>
        <v>30648.913887231593</v>
      </c>
      <c r="I348" s="32">
        <f t="shared" si="89"/>
        <v>54930.229844004396</v>
      </c>
      <c r="J348" s="32">
        <f t="shared" si="89"/>
        <v>1301005.6891075778</v>
      </c>
      <c r="K348" s="32">
        <f t="shared" si="89"/>
        <v>454727.85083162552</v>
      </c>
      <c r="L348" s="32">
        <f t="shared" si="89"/>
        <v>24077.263955649407</v>
      </c>
      <c r="M348" s="32">
        <f t="shared" si="89"/>
        <v>44335.058273518509</v>
      </c>
      <c r="N348" s="32">
        <f t="shared" si="89"/>
        <v>140717.53225275953</v>
      </c>
      <c r="Q348" s="32">
        <f t="shared" si="90"/>
        <v>-100.45042738726096</v>
      </c>
      <c r="R348" s="32">
        <f t="shared" si="90"/>
        <v>-1190.7642726037732</v>
      </c>
      <c r="S348" s="32">
        <f t="shared" si="90"/>
        <v>25793.005017383322</v>
      </c>
      <c r="T348" s="32">
        <f t="shared" si="90"/>
        <v>23723.352015071079</v>
      </c>
      <c r="U348" s="32">
        <f t="shared" si="90"/>
        <v>47701.028215234663</v>
      </c>
      <c r="V348" s="32">
        <f t="shared" si="90"/>
        <v>898880.51741133688</v>
      </c>
      <c r="W348" s="32">
        <f t="shared" si="90"/>
        <v>406829.64641122095</v>
      </c>
      <c r="X348" s="32">
        <f t="shared" si="90"/>
        <v>23684.694094552571</v>
      </c>
      <c r="Y348" s="32">
        <f t="shared" si="90"/>
        <v>42499.746728893551</v>
      </c>
      <c r="Z348" s="32">
        <f t="shared" si="90"/>
        <v>89839.799468437239</v>
      </c>
      <c r="AC348" s="32">
        <f t="shared" si="91"/>
        <v>374.88609865126716</v>
      </c>
      <c r="AD348" s="32">
        <f t="shared" si="91"/>
        <v>41516.781221389137</v>
      </c>
      <c r="AE348" s="32">
        <f t="shared" si="91"/>
        <v>32407.038081960844</v>
      </c>
      <c r="AF348" s="32">
        <f t="shared" si="91"/>
        <v>37574.475759392102</v>
      </c>
      <c r="AG348" s="32">
        <f t="shared" si="91"/>
        <v>62159.431472774115</v>
      </c>
      <c r="AH348" s="32">
        <f t="shared" si="91"/>
        <v>1703130.8608038188</v>
      </c>
      <c r="AI348" s="32">
        <f t="shared" si="91"/>
        <v>502626.05525203014</v>
      </c>
      <c r="AJ348" s="32">
        <f t="shared" si="91"/>
        <v>24469.833816746461</v>
      </c>
      <c r="AK348" s="32">
        <f t="shared" si="91"/>
        <v>46170.369818143692</v>
      </c>
      <c r="AL348" s="32">
        <f t="shared" si="91"/>
        <v>191595.26503708179</v>
      </c>
    </row>
    <row r="349" spans="4:38">
      <c r="D349" s="42">
        <f t="shared" si="79"/>
        <v>12</v>
      </c>
      <c r="E349" s="32">
        <f t="shared" si="89"/>
        <v>588.77798648528483</v>
      </c>
      <c r="F349" s="32">
        <f t="shared" si="89"/>
        <v>86515.980057259469</v>
      </c>
      <c r="G349" s="32">
        <f t="shared" si="89"/>
        <v>124863.15656984696</v>
      </c>
      <c r="H349" s="32">
        <f t="shared" si="89"/>
        <v>131509.18554698784</v>
      </c>
      <c r="I349" s="32">
        <f t="shared" si="89"/>
        <v>235696.11031806664</v>
      </c>
      <c r="J349" s="32">
        <f t="shared" si="89"/>
        <v>5582390.2666193163</v>
      </c>
      <c r="K349" s="32">
        <f t="shared" si="89"/>
        <v>1951158.5150595643</v>
      </c>
      <c r="L349" s="32">
        <f t="shared" si="89"/>
        <v>103311.37294644628</v>
      </c>
      <c r="M349" s="32">
        <f t="shared" si="89"/>
        <v>190234.06265491352</v>
      </c>
      <c r="N349" s="32">
        <f t="shared" si="89"/>
        <v>603794.57904548745</v>
      </c>
      <c r="Q349" s="32">
        <f t="shared" si="90"/>
        <v>-431.01540048533053</v>
      </c>
      <c r="R349" s="32">
        <f t="shared" si="90"/>
        <v>-5109.3634262130263</v>
      </c>
      <c r="S349" s="32">
        <f t="shared" si="90"/>
        <v>110673.32092503851</v>
      </c>
      <c r="T349" s="32">
        <f t="shared" si="90"/>
        <v>101792.79805560166</v>
      </c>
      <c r="U349" s="32">
        <f t="shared" si="90"/>
        <v>204676.85717740218</v>
      </c>
      <c r="V349" s="32">
        <f t="shared" si="90"/>
        <v>3856940.7445810642</v>
      </c>
      <c r="W349" s="32">
        <f t="shared" si="90"/>
        <v>1745635.6089080758</v>
      </c>
      <c r="X349" s="32">
        <f t="shared" si="90"/>
        <v>101626.92360859727</v>
      </c>
      <c r="Y349" s="32">
        <f t="shared" si="90"/>
        <v>182359.05842648755</v>
      </c>
      <c r="Z349" s="32">
        <f t="shared" si="90"/>
        <v>385487.0323062556</v>
      </c>
      <c r="AC349" s="32">
        <f t="shared" si="91"/>
        <v>1608.5713734559049</v>
      </c>
      <c r="AD349" s="32">
        <f t="shared" si="91"/>
        <v>178141.32354073224</v>
      </c>
      <c r="AE349" s="32">
        <f t="shared" si="91"/>
        <v>139052.99221465643</v>
      </c>
      <c r="AF349" s="32">
        <f t="shared" si="91"/>
        <v>161225.57303837399</v>
      </c>
      <c r="AG349" s="32">
        <f t="shared" si="91"/>
        <v>266715.3634587311</v>
      </c>
      <c r="AH349" s="32">
        <f t="shared" si="91"/>
        <v>7307839.7886575675</v>
      </c>
      <c r="AI349" s="32">
        <f t="shared" si="91"/>
        <v>2156681.4212110527</v>
      </c>
      <c r="AJ349" s="32">
        <f t="shared" si="91"/>
        <v>104995.82228429627</v>
      </c>
      <c r="AK349" s="32">
        <f t="shared" si="91"/>
        <v>198109.06688334045</v>
      </c>
      <c r="AL349" s="32">
        <f t="shared" si="91"/>
        <v>822102.12578471948</v>
      </c>
    </row>
    <row r="350" spans="4:38">
      <c r="D350" s="42">
        <f t="shared" si="79"/>
        <v>13</v>
      </c>
      <c r="E350" s="32">
        <f t="shared" si="89"/>
        <v>653.27079907788482</v>
      </c>
      <c r="F350" s="32">
        <f t="shared" si="89"/>
        <v>95992.657202418646</v>
      </c>
      <c r="G350" s="32">
        <f t="shared" si="89"/>
        <v>138540.25785627702</v>
      </c>
      <c r="H350" s="32">
        <f t="shared" si="89"/>
        <v>145914.27108409684</v>
      </c>
      <c r="I350" s="32">
        <f t="shared" si="89"/>
        <v>261513.49041797247</v>
      </c>
      <c r="J350" s="32">
        <f t="shared" si="89"/>
        <v>6193867.0160015393</v>
      </c>
      <c r="K350" s="32">
        <f t="shared" si="89"/>
        <v>2164882.029420842</v>
      </c>
      <c r="L350" s="32">
        <f t="shared" si="89"/>
        <v>114627.76242950636</v>
      </c>
      <c r="M350" s="32">
        <f t="shared" si="89"/>
        <v>211071.67892649071</v>
      </c>
      <c r="N350" s="32">
        <f t="shared" si="89"/>
        <v>669932.26001291536</v>
      </c>
      <c r="Q350" s="32">
        <f t="shared" si="90"/>
        <v>-478.22741602613155</v>
      </c>
      <c r="R350" s="32">
        <f t="shared" si="90"/>
        <v>-5669.0263644986371</v>
      </c>
      <c r="S350" s="32">
        <f t="shared" si="90"/>
        <v>122796.11408180602</v>
      </c>
      <c r="T350" s="32">
        <f t="shared" si="90"/>
        <v>112942.84781793316</v>
      </c>
      <c r="U350" s="32">
        <f t="shared" si="90"/>
        <v>227096.489865749</v>
      </c>
      <c r="V350" s="32">
        <f t="shared" si="90"/>
        <v>4279417.4035776313</v>
      </c>
      <c r="W350" s="32">
        <f t="shared" si="90"/>
        <v>1936846.8171469071</v>
      </c>
      <c r="X350" s="32">
        <f t="shared" si="90"/>
        <v>112758.80402718612</v>
      </c>
      <c r="Y350" s="32">
        <f t="shared" si="90"/>
        <v>202334.07252283464</v>
      </c>
      <c r="Z350" s="32">
        <f t="shared" si="90"/>
        <v>427712.01948659099</v>
      </c>
      <c r="AC350" s="32">
        <f t="shared" si="91"/>
        <v>1784.7690141819062</v>
      </c>
      <c r="AD350" s="32">
        <f t="shared" si="91"/>
        <v>197654.34076933624</v>
      </c>
      <c r="AE350" s="32">
        <f t="shared" si="91"/>
        <v>154284.40163074914</v>
      </c>
      <c r="AF350" s="32">
        <f t="shared" si="91"/>
        <v>178885.69435026048</v>
      </c>
      <c r="AG350" s="32">
        <f t="shared" si="91"/>
        <v>295930.49097019591</v>
      </c>
      <c r="AH350" s="32">
        <f t="shared" si="91"/>
        <v>8108316.6284254501</v>
      </c>
      <c r="AI350" s="32">
        <f t="shared" si="91"/>
        <v>2392917.2416947768</v>
      </c>
      <c r="AJ350" s="32">
        <f t="shared" si="91"/>
        <v>116496.7208318276</v>
      </c>
      <c r="AK350" s="32">
        <f t="shared" si="91"/>
        <v>219809.28533014786</v>
      </c>
      <c r="AL350" s="32">
        <f t="shared" si="91"/>
        <v>912152.50053923985</v>
      </c>
    </row>
    <row r="351" spans="4:38">
      <c r="D351" s="42">
        <f t="shared" si="79"/>
        <v>14</v>
      </c>
      <c r="E351" s="32">
        <f t="shared" si="89"/>
        <v>718.63757243582029</v>
      </c>
      <c r="F351" s="32">
        <f t="shared" si="89"/>
        <v>105597.75554178038</v>
      </c>
      <c r="G351" s="32">
        <f t="shared" si="89"/>
        <v>152402.70149989924</v>
      </c>
      <c r="H351" s="32">
        <f t="shared" si="89"/>
        <v>160514.56410363124</v>
      </c>
      <c r="I351" s="32">
        <f t="shared" si="89"/>
        <v>287680.72930623061</v>
      </c>
      <c r="J351" s="32">
        <f t="shared" si="89"/>
        <v>6813630.0637539551</v>
      </c>
      <c r="K351" s="32">
        <f t="shared" si="89"/>
        <v>2381501.7729691043</v>
      </c>
      <c r="L351" s="32">
        <f t="shared" si="89"/>
        <v>126097.50358100624</v>
      </c>
      <c r="M351" s="32">
        <f t="shared" si="89"/>
        <v>232191.67176581855</v>
      </c>
      <c r="N351" s="32">
        <f t="shared" si="89"/>
        <v>736966.19183299178</v>
      </c>
      <c r="Q351" s="32">
        <f t="shared" si="90"/>
        <v>-526.07921525098004</v>
      </c>
      <c r="R351" s="32">
        <f t="shared" si="90"/>
        <v>-6236.2734572072222</v>
      </c>
      <c r="S351" s="32">
        <f t="shared" si="90"/>
        <v>135083.1867165399</v>
      </c>
      <c r="T351" s="32">
        <f t="shared" si="90"/>
        <v>124243.99513101621</v>
      </c>
      <c r="U351" s="32">
        <f t="shared" si="90"/>
        <v>249819.93748408853</v>
      </c>
      <c r="V351" s="32">
        <f t="shared" si="90"/>
        <v>4707619.1660297653</v>
      </c>
      <c r="W351" s="32">
        <f t="shared" si="90"/>
        <v>2130649.1837982088</v>
      </c>
      <c r="X351" s="32">
        <f t="shared" si="90"/>
        <v>124041.5357784919</v>
      </c>
      <c r="Y351" s="32">
        <f t="shared" si="90"/>
        <v>222579.77381524985</v>
      </c>
      <c r="Z351" s="32">
        <f t="shared" si="90"/>
        <v>470509.20968659513</v>
      </c>
      <c r="AC351" s="32">
        <f t="shared" si="91"/>
        <v>1963.3543601226261</v>
      </c>
      <c r="AD351" s="32">
        <f t="shared" si="91"/>
        <v>217431.78454076831</v>
      </c>
      <c r="AE351" s="32">
        <f t="shared" si="91"/>
        <v>169722.21628325974</v>
      </c>
      <c r="AF351" s="32">
        <f t="shared" si="91"/>
        <v>196785.13307624633</v>
      </c>
      <c r="AG351" s="32">
        <f t="shared" si="91"/>
        <v>325541.52112837252</v>
      </c>
      <c r="AH351" s="32">
        <f t="shared" si="91"/>
        <v>8919640.9614781477</v>
      </c>
      <c r="AI351" s="32">
        <f t="shared" si="91"/>
        <v>2632354.3621399999</v>
      </c>
      <c r="AJ351" s="32">
        <f t="shared" si="91"/>
        <v>128153.47138352168</v>
      </c>
      <c r="AK351" s="32">
        <f t="shared" si="91"/>
        <v>241803.56971638833</v>
      </c>
      <c r="AL351" s="32">
        <f t="shared" si="91"/>
        <v>1003423.1739793888</v>
      </c>
    </row>
    <row r="352" spans="4:38">
      <c r="D352" s="42">
        <f t="shared" si="79"/>
        <v>15</v>
      </c>
      <c r="E352" s="32">
        <f t="shared" si="89"/>
        <v>784.65609302373696</v>
      </c>
      <c r="F352" s="32">
        <f t="shared" si="89"/>
        <v>115298.62266266199</v>
      </c>
      <c r="G352" s="32">
        <f t="shared" si="89"/>
        <v>166403.36229546845</v>
      </c>
      <c r="H352" s="32">
        <f t="shared" si="89"/>
        <v>175260.4310905434</v>
      </c>
      <c r="I352" s="32">
        <f t="shared" si="89"/>
        <v>314108.87177876517</v>
      </c>
      <c r="J352" s="32">
        <f t="shared" si="89"/>
        <v>7439572.5330819981</v>
      </c>
      <c r="K352" s="32">
        <f t="shared" si="89"/>
        <v>2600281.3495726669</v>
      </c>
      <c r="L352" s="32">
        <f t="shared" si="89"/>
        <v>137681.60515814862</v>
      </c>
      <c r="M352" s="32">
        <f t="shared" si="89"/>
        <v>253522.24401916875</v>
      </c>
      <c r="N352" s="32">
        <f t="shared" si="89"/>
        <v>804668.49348584621</v>
      </c>
      <c r="Q352" s="32">
        <f t="shared" si="90"/>
        <v>-574.40812656186699</v>
      </c>
      <c r="R352" s="32">
        <f t="shared" si="90"/>
        <v>-6809.1763548820891</v>
      </c>
      <c r="S352" s="32">
        <f t="shared" si="90"/>
        <v>147492.76907820208</v>
      </c>
      <c r="T352" s="32">
        <f t="shared" si="90"/>
        <v>135657.82188471625</v>
      </c>
      <c r="U352" s="32">
        <f t="shared" si="90"/>
        <v>272769.95195405738</v>
      </c>
      <c r="V352" s="32">
        <f t="shared" si="90"/>
        <v>5140090.3653565478</v>
      </c>
      <c r="W352" s="32">
        <f t="shared" si="90"/>
        <v>2326383.8801200762</v>
      </c>
      <c r="X352" s="32">
        <f t="shared" si="90"/>
        <v>135436.76335585394</v>
      </c>
      <c r="Y352" s="32">
        <f t="shared" si="90"/>
        <v>243027.33729327578</v>
      </c>
      <c r="Z352" s="32">
        <f t="shared" si="90"/>
        <v>513733.11438895192</v>
      </c>
      <c r="AC352" s="32">
        <f t="shared" si="91"/>
        <v>2143.7203126093468</v>
      </c>
      <c r="AD352" s="32">
        <f t="shared" si="91"/>
        <v>237406.42168020643</v>
      </c>
      <c r="AE352" s="32">
        <f t="shared" si="91"/>
        <v>185313.95551273608</v>
      </c>
      <c r="AF352" s="32">
        <f t="shared" si="91"/>
        <v>214863.04029637057</v>
      </c>
      <c r="AG352" s="32">
        <f t="shared" si="91"/>
        <v>355447.79160347296</v>
      </c>
      <c r="AH352" s="32">
        <f t="shared" si="91"/>
        <v>9739054.7008074522</v>
      </c>
      <c r="AI352" s="32">
        <f t="shared" si="91"/>
        <v>2874178.8190252567</v>
      </c>
      <c r="AJ352" s="32">
        <f t="shared" si="91"/>
        <v>139926.4469604445</v>
      </c>
      <c r="AK352" s="32">
        <f t="shared" si="91"/>
        <v>264017.15074506297</v>
      </c>
      <c r="AL352" s="32">
        <f t="shared" si="91"/>
        <v>1095603.8725827408</v>
      </c>
    </row>
    <row r="353" spans="4:38">
      <c r="D353" s="42">
        <f t="shared" si="79"/>
        <v>16</v>
      </c>
      <c r="E353" s="32">
        <f t="shared" si="89"/>
        <v>850.78965142380889</v>
      </c>
      <c r="F353" s="32">
        <f t="shared" si="89"/>
        <v>125016.39362385472</v>
      </c>
      <c r="G353" s="32">
        <f t="shared" si="89"/>
        <v>180428.41935699922</v>
      </c>
      <c r="H353" s="32">
        <f t="shared" si="89"/>
        <v>190031.99287130128</v>
      </c>
      <c r="I353" s="32">
        <f t="shared" si="89"/>
        <v>340583.06550574012</v>
      </c>
      <c r="J353" s="32">
        <f t="shared" si="89"/>
        <v>8066605.7122830506</v>
      </c>
      <c r="K353" s="32">
        <f t="shared" si="89"/>
        <v>2819442.1513780761</v>
      </c>
      <c r="L353" s="32">
        <f t="shared" si="89"/>
        <v>149285.892127047</v>
      </c>
      <c r="M353" s="32">
        <f t="shared" si="89"/>
        <v>274889.98496915435</v>
      </c>
      <c r="N353" s="32">
        <f t="shared" si="89"/>
        <v>872488.76695313491</v>
      </c>
      <c r="Q353" s="32">
        <f t="shared" si="90"/>
        <v>-622.82125139604329</v>
      </c>
      <c r="R353" s="32">
        <f t="shared" si="90"/>
        <v>-7383.0775405424929</v>
      </c>
      <c r="S353" s="32">
        <f t="shared" si="90"/>
        <v>159923.97523863969</v>
      </c>
      <c r="T353" s="32">
        <f t="shared" si="90"/>
        <v>147091.5373248996</v>
      </c>
      <c r="U353" s="32">
        <f t="shared" si="90"/>
        <v>295759.95701197104</v>
      </c>
      <c r="V353" s="32">
        <f t="shared" si="90"/>
        <v>5573315.1492857682</v>
      </c>
      <c r="W353" s="32">
        <f t="shared" si="90"/>
        <v>2522459.6457513934</v>
      </c>
      <c r="X353" s="32">
        <f t="shared" si="90"/>
        <v>146851.84721048237</v>
      </c>
      <c r="Y353" s="32">
        <f t="shared" si="90"/>
        <v>263510.53081792302</v>
      </c>
      <c r="Z353" s="32">
        <f t="shared" si="90"/>
        <v>557032.33709882351</v>
      </c>
      <c r="AC353" s="32">
        <f t="shared" si="91"/>
        <v>2324.4005542436671</v>
      </c>
      <c r="AD353" s="32">
        <f t="shared" si="91"/>
        <v>257415.86478825234</v>
      </c>
      <c r="AE353" s="32">
        <f t="shared" si="91"/>
        <v>200932.86347536009</v>
      </c>
      <c r="AF353" s="32">
        <f t="shared" si="91"/>
        <v>232972.44841770298</v>
      </c>
      <c r="AG353" s="32">
        <f t="shared" si="91"/>
        <v>385406.17399950919</v>
      </c>
      <c r="AH353" s="32">
        <f t="shared" si="91"/>
        <v>10559896.275280334</v>
      </c>
      <c r="AI353" s="32">
        <f t="shared" si="91"/>
        <v>3116424.6570047582</v>
      </c>
      <c r="AJ353" s="32">
        <f t="shared" si="91"/>
        <v>151719.93704361294</v>
      </c>
      <c r="AK353" s="32">
        <f t="shared" si="91"/>
        <v>286269.43912038702</v>
      </c>
      <c r="AL353" s="32">
        <f t="shared" si="91"/>
        <v>1187945.1968074464</v>
      </c>
    </row>
    <row r="354" spans="4:38">
      <c r="D354" s="42">
        <f t="shared" si="79"/>
        <v>17</v>
      </c>
      <c r="E354" s="32">
        <f t="shared" si="89"/>
        <v>917.52084907240715</v>
      </c>
      <c r="F354" s="32">
        <f t="shared" si="89"/>
        <v>134821.98265313724</v>
      </c>
      <c r="G354" s="32">
        <f t="shared" si="89"/>
        <v>194580.21879812621</v>
      </c>
      <c r="H354" s="32">
        <f t="shared" si="89"/>
        <v>204937.04308509961</v>
      </c>
      <c r="I354" s="32">
        <f t="shared" si="89"/>
        <v>367296.50263087929</v>
      </c>
      <c r="J354" s="32">
        <f t="shared" si="89"/>
        <v>8699305.2981781401</v>
      </c>
      <c r="K354" s="32">
        <f t="shared" si="89"/>
        <v>3040583.4771423656</v>
      </c>
      <c r="L354" s="32">
        <f t="shared" si="89"/>
        <v>160995.04533196159</v>
      </c>
      <c r="M354" s="32">
        <f t="shared" si="89"/>
        <v>296450.82305398333</v>
      </c>
      <c r="N354" s="32">
        <f t="shared" si="89"/>
        <v>940921.92226513906</v>
      </c>
      <c r="Q354" s="32">
        <f t="shared" si="90"/>
        <v>-671.67187852473808</v>
      </c>
      <c r="R354" s="32">
        <f t="shared" si="90"/>
        <v>-7962.1649868793847</v>
      </c>
      <c r="S354" s="32">
        <f t="shared" si="90"/>
        <v>172467.5203823066</v>
      </c>
      <c r="T354" s="32">
        <f t="shared" si="90"/>
        <v>158628.57757126068</v>
      </c>
      <c r="U354" s="32">
        <f t="shared" si="90"/>
        <v>318957.71936706972</v>
      </c>
      <c r="V354" s="32">
        <f t="shared" si="90"/>
        <v>6010454.9219222963</v>
      </c>
      <c r="W354" s="32">
        <f t="shared" si="90"/>
        <v>2720307.3192621749</v>
      </c>
      <c r="X354" s="32">
        <f t="shared" si="90"/>
        <v>158370.08750038795</v>
      </c>
      <c r="Y354" s="32">
        <f t="shared" si="90"/>
        <v>284178.82795232063</v>
      </c>
      <c r="Z354" s="32">
        <f t="shared" si="90"/>
        <v>600722.84852123598</v>
      </c>
      <c r="AC354" s="32">
        <f t="shared" si="91"/>
        <v>2506.7135766695592</v>
      </c>
      <c r="AD354" s="32">
        <f t="shared" si="91"/>
        <v>277606.13029315427</v>
      </c>
      <c r="AE354" s="32">
        <f t="shared" si="91"/>
        <v>216692.91721394722</v>
      </c>
      <c r="AF354" s="32">
        <f t="shared" si="91"/>
        <v>251245.50859893847</v>
      </c>
      <c r="AG354" s="32">
        <f t="shared" si="91"/>
        <v>415635.28589468898</v>
      </c>
      <c r="AH354" s="32">
        <f t="shared" si="91"/>
        <v>11388155.674433984</v>
      </c>
      <c r="AI354" s="32">
        <f t="shared" si="91"/>
        <v>3360859.6350225573</v>
      </c>
      <c r="AJ354" s="32">
        <f t="shared" si="91"/>
        <v>163620.00316353666</v>
      </c>
      <c r="AK354" s="32">
        <f t="shared" si="91"/>
        <v>308722.81815564737</v>
      </c>
      <c r="AL354" s="32">
        <f t="shared" si="91"/>
        <v>1281120.9960090423</v>
      </c>
    </row>
    <row r="355" spans="4:38">
      <c r="D355" s="42">
        <f t="shared" si="79"/>
        <v>18</v>
      </c>
      <c r="E355" s="32">
        <f t="shared" si="89"/>
        <v>984.68136425521516</v>
      </c>
      <c r="F355" s="32">
        <f t="shared" si="89"/>
        <v>144690.65628829924</v>
      </c>
      <c r="G355" s="32">
        <f t="shared" si="89"/>
        <v>208823.06434444513</v>
      </c>
      <c r="H355" s="32">
        <f t="shared" si="89"/>
        <v>219937.9854697347</v>
      </c>
      <c r="I355" s="32">
        <f t="shared" si="89"/>
        <v>394181.80160416383</v>
      </c>
      <c r="J355" s="32">
        <f t="shared" si="89"/>
        <v>9336075.3793690372</v>
      </c>
      <c r="K355" s="32">
        <f t="shared" si="89"/>
        <v>3263147.5234936448</v>
      </c>
      <c r="L355" s="32">
        <f t="shared" si="89"/>
        <v>172779.52979060396</v>
      </c>
      <c r="M355" s="32">
        <f t="shared" si="89"/>
        <v>318150.37355771451</v>
      </c>
      <c r="N355" s="32">
        <f t="shared" si="89"/>
        <v>1009795.3447165324</v>
      </c>
      <c r="Q355" s="32">
        <f t="shared" si="90"/>
        <v>-720.83678790105455</v>
      </c>
      <c r="R355" s="32">
        <f t="shared" si="90"/>
        <v>-8544.9780129048413</v>
      </c>
      <c r="S355" s="32">
        <f t="shared" si="90"/>
        <v>185091.76486992493</v>
      </c>
      <c r="T355" s="32">
        <f t="shared" si="90"/>
        <v>170239.84177650732</v>
      </c>
      <c r="U355" s="32">
        <f t="shared" si="90"/>
        <v>342304.72535160126</v>
      </c>
      <c r="V355" s="32">
        <f t="shared" si="90"/>
        <v>6450407.0488384794</v>
      </c>
      <c r="W355" s="32">
        <f t="shared" si="90"/>
        <v>2919427.852819439</v>
      </c>
      <c r="X355" s="32">
        <f t="shared" si="90"/>
        <v>169962.43079899033</v>
      </c>
      <c r="Y355" s="32">
        <f t="shared" si="90"/>
        <v>304980.09531166143</v>
      </c>
      <c r="Z355" s="32">
        <f t="shared" si="90"/>
        <v>644694.44440328912</v>
      </c>
      <c r="AC355" s="32">
        <f t="shared" si="91"/>
        <v>2690.1995164114928</v>
      </c>
      <c r="AD355" s="32">
        <f t="shared" si="91"/>
        <v>297926.29058950383</v>
      </c>
      <c r="AE355" s="32">
        <f t="shared" si="91"/>
        <v>232554.3638189669</v>
      </c>
      <c r="AF355" s="32">
        <f t="shared" si="91"/>
        <v>269636.12916296197</v>
      </c>
      <c r="AG355" s="32">
        <f t="shared" si="91"/>
        <v>446058.87785672641</v>
      </c>
      <c r="AH355" s="32">
        <f t="shared" si="91"/>
        <v>12221743.709899597</v>
      </c>
      <c r="AI355" s="32">
        <f t="shared" si="91"/>
        <v>3606867.1941678501</v>
      </c>
      <c r="AJ355" s="32">
        <f t="shared" si="91"/>
        <v>175596.62878221908</v>
      </c>
      <c r="AK355" s="32">
        <f t="shared" si="91"/>
        <v>331320.65180376917</v>
      </c>
      <c r="AL355" s="32">
        <f t="shared" si="91"/>
        <v>1374896.2450297759</v>
      </c>
    </row>
    <row r="356" spans="4:38">
      <c r="D356" s="42">
        <f t="shared" si="79"/>
        <v>19</v>
      </c>
      <c r="E356" s="32">
        <f t="shared" si="89"/>
        <v>1051.4507610594549</v>
      </c>
      <c r="F356" s="32">
        <f t="shared" si="89"/>
        <v>154501.85836267439</v>
      </c>
      <c r="G356" s="32">
        <f t="shared" si="89"/>
        <v>222982.96474597006</v>
      </c>
      <c r="H356" s="32">
        <f t="shared" si="89"/>
        <v>234851.56782971084</v>
      </c>
      <c r="I356" s="32">
        <f t="shared" si="89"/>
        <v>420910.53038865316</v>
      </c>
      <c r="J356" s="32">
        <f t="shared" si="89"/>
        <v>9969137.1435376722</v>
      </c>
      <c r="K356" s="32">
        <f t="shared" si="89"/>
        <v>3484415.4379034154</v>
      </c>
      <c r="L356" s="32">
        <f t="shared" si="89"/>
        <v>184495.38570401873</v>
      </c>
      <c r="M356" s="32">
        <f t="shared" si="89"/>
        <v>339723.55378293339</v>
      </c>
      <c r="N356" s="32">
        <f t="shared" si="89"/>
        <v>1078267.6734413167</v>
      </c>
      <c r="Q356" s="32">
        <f t="shared" si="90"/>
        <v>-769.71537875248521</v>
      </c>
      <c r="R356" s="32">
        <f t="shared" si="90"/>
        <v>-9124.3969481445565</v>
      </c>
      <c r="S356" s="32">
        <f t="shared" si="90"/>
        <v>197642.49035577249</v>
      </c>
      <c r="T356" s="32">
        <f t="shared" si="90"/>
        <v>181783.48620819018</v>
      </c>
      <c r="U356" s="32">
        <f t="shared" si="90"/>
        <v>365515.76687695249</v>
      </c>
      <c r="V356" s="32">
        <f t="shared" si="90"/>
        <v>6887797.0548111452</v>
      </c>
      <c r="W356" s="32">
        <f t="shared" si="90"/>
        <v>3117388.7809148831</v>
      </c>
      <c r="X356" s="32">
        <f t="shared" si="90"/>
        <v>181487.2645124977</v>
      </c>
      <c r="Y356" s="32">
        <f t="shared" si="90"/>
        <v>325660.22366634128</v>
      </c>
      <c r="Z356" s="32">
        <f t="shared" si="90"/>
        <v>688409.96572668781</v>
      </c>
      <c r="AC356" s="32">
        <f t="shared" si="91"/>
        <v>2872.6169008714032</v>
      </c>
      <c r="AD356" s="32">
        <f t="shared" si="91"/>
        <v>318128.11367349391</v>
      </c>
      <c r="AE356" s="32">
        <f t="shared" si="91"/>
        <v>248323.43913616933</v>
      </c>
      <c r="AF356" s="32">
        <f t="shared" si="91"/>
        <v>287919.64945123147</v>
      </c>
      <c r="AG356" s="32">
        <f t="shared" si="91"/>
        <v>476305.2939003536</v>
      </c>
      <c r="AH356" s="32">
        <f t="shared" si="91"/>
        <v>13050477.232264198</v>
      </c>
      <c r="AI356" s="32">
        <f t="shared" si="91"/>
        <v>3851442.0948919477</v>
      </c>
      <c r="AJ356" s="32">
        <f t="shared" si="91"/>
        <v>187503.50689554139</v>
      </c>
      <c r="AK356" s="32">
        <f t="shared" si="91"/>
        <v>353786.88389952708</v>
      </c>
      <c r="AL356" s="32">
        <f t="shared" si="91"/>
        <v>1468125.3811559458</v>
      </c>
    </row>
    <row r="357" spans="4:38">
      <c r="D357" s="42">
        <f t="shared" si="79"/>
        <v>20</v>
      </c>
      <c r="E357" s="32">
        <f t="shared" si="89"/>
        <v>1118.355684417362</v>
      </c>
      <c r="F357" s="32">
        <f t="shared" si="89"/>
        <v>164332.97492584403</v>
      </c>
      <c r="G357" s="32">
        <f t="shared" si="89"/>
        <v>237171.60649598006</v>
      </c>
      <c r="H357" s="32">
        <f t="shared" si="89"/>
        <v>249795.42133959723</v>
      </c>
      <c r="I357" s="32">
        <f t="shared" si="89"/>
        <v>447693.51235902461</v>
      </c>
      <c r="J357" s="32">
        <f t="shared" si="89"/>
        <v>10603483.877816306</v>
      </c>
      <c r="K357" s="32">
        <f t="shared" si="89"/>
        <v>3706132.475404189</v>
      </c>
      <c r="L357" s="32">
        <f t="shared" si="89"/>
        <v>196235.02211645257</v>
      </c>
      <c r="M357" s="32">
        <f t="shared" si="89"/>
        <v>361340.52261352394</v>
      </c>
      <c r="N357" s="32">
        <f t="shared" si="89"/>
        <v>1146878.985280788</v>
      </c>
      <c r="Q357" s="32">
        <f t="shared" si="90"/>
        <v>-818.69318192697483</v>
      </c>
      <c r="R357" s="32">
        <f t="shared" si="90"/>
        <v>-9704.9919708611869</v>
      </c>
      <c r="S357" s="32">
        <f t="shared" si="90"/>
        <v>210218.69093429024</v>
      </c>
      <c r="T357" s="32">
        <f t="shared" si="90"/>
        <v>193350.56158910229</v>
      </c>
      <c r="U357" s="32">
        <f t="shared" si="90"/>
        <v>388773.92149026803</v>
      </c>
      <c r="V357" s="32">
        <f t="shared" si="90"/>
        <v>7326074.8621262703</v>
      </c>
      <c r="W357" s="32">
        <f t="shared" si="90"/>
        <v>3315751.5242674607</v>
      </c>
      <c r="X357" s="32">
        <f t="shared" si="90"/>
        <v>193035.49099379295</v>
      </c>
      <c r="Y357" s="32">
        <f t="shared" si="90"/>
        <v>346382.32793602796</v>
      </c>
      <c r="Z357" s="32">
        <f t="shared" si="90"/>
        <v>732214.21952679416</v>
      </c>
      <c r="AC357" s="32">
        <f t="shared" si="91"/>
        <v>3055.4045507617075</v>
      </c>
      <c r="AD357" s="32">
        <f t="shared" si="91"/>
        <v>338370.94182254974</v>
      </c>
      <c r="AE357" s="32">
        <f t="shared" si="91"/>
        <v>264124.5220576718</v>
      </c>
      <c r="AF357" s="32">
        <f t="shared" si="91"/>
        <v>306240.28109009215</v>
      </c>
      <c r="AG357" s="32">
        <f t="shared" si="91"/>
        <v>506613.10322778119</v>
      </c>
      <c r="AH357" s="32">
        <f t="shared" si="91"/>
        <v>13880892.893506343</v>
      </c>
      <c r="AI357" s="32">
        <f t="shared" si="91"/>
        <v>4096513.4265409159</v>
      </c>
      <c r="AJ357" s="32">
        <f t="shared" si="91"/>
        <v>199434.55323911397</v>
      </c>
      <c r="AK357" s="32">
        <f t="shared" si="91"/>
        <v>376298.7172910216</v>
      </c>
      <c r="AL357" s="32">
        <f t="shared" si="91"/>
        <v>1561543.7510347825</v>
      </c>
    </row>
    <row r="358" spans="4:38">
      <c r="D358" s="42">
        <f t="shared" si="79"/>
        <v>25</v>
      </c>
      <c r="E358" s="32">
        <f t="shared" si="89"/>
        <v>6570.7905833565474</v>
      </c>
      <c r="F358" s="32">
        <f t="shared" si="89"/>
        <v>965522.4891535769</v>
      </c>
      <c r="G358" s="32">
        <f t="shared" si="89"/>
        <v>1393478.8192320266</v>
      </c>
      <c r="H358" s="32">
        <f t="shared" si="89"/>
        <v>1467648.8215454589</v>
      </c>
      <c r="I358" s="32">
        <f t="shared" si="89"/>
        <v>2630379.9016956361</v>
      </c>
      <c r="J358" s="32">
        <f t="shared" si="89"/>
        <v>62299743.262293644</v>
      </c>
      <c r="K358" s="32">
        <f t="shared" si="89"/>
        <v>21775022.659937285</v>
      </c>
      <c r="L358" s="32">
        <f t="shared" si="89"/>
        <v>1152959.8797714419</v>
      </c>
      <c r="M358" s="32">
        <f t="shared" si="89"/>
        <v>2123021.2681496129</v>
      </c>
      <c r="N358" s="32">
        <f t="shared" si="89"/>
        <v>6738376.4769421713</v>
      </c>
      <c r="Q358" s="32">
        <f t="shared" si="90"/>
        <v>-4810.1525529121373</v>
      </c>
      <c r="R358" s="32">
        <f t="shared" si="90"/>
        <v>-57020.741023825554</v>
      </c>
      <c r="S358" s="32">
        <f t="shared" si="90"/>
        <v>1235119.5724964745</v>
      </c>
      <c r="T358" s="32">
        <f t="shared" si="90"/>
        <v>1136012.5111164944</v>
      </c>
      <c r="U358" s="32">
        <f t="shared" si="90"/>
        <v>2284203.5480990242</v>
      </c>
      <c r="V358" s="32">
        <f t="shared" si="90"/>
        <v>43043643.79576008</v>
      </c>
      <c r="W358" s="32">
        <f t="shared" si="90"/>
        <v>19481377.164687406</v>
      </c>
      <c r="X358" s="32">
        <f t="shared" si="90"/>
        <v>1134161.3443279699</v>
      </c>
      <c r="Y358" s="32">
        <f t="shared" si="90"/>
        <v>2035135.8430559768</v>
      </c>
      <c r="Z358" s="32">
        <f t="shared" si="90"/>
        <v>4302053.7792258477</v>
      </c>
      <c r="AC358" s="32">
        <f t="shared" si="91"/>
        <v>17951.733719625281</v>
      </c>
      <c r="AD358" s="32">
        <f t="shared" si="91"/>
        <v>1988065.7193309825</v>
      </c>
      <c r="AE358" s="32">
        <f t="shared" si="91"/>
        <v>1551838.0659675887</v>
      </c>
      <c r="AF358" s="32">
        <f t="shared" si="91"/>
        <v>1799285.1319744233</v>
      </c>
      <c r="AG358" s="32">
        <f t="shared" si="91"/>
        <v>2976556.2552922489</v>
      </c>
      <c r="AH358" s="32">
        <f t="shared" si="91"/>
        <v>81555842.728827208</v>
      </c>
      <c r="AI358" s="32">
        <f t="shared" si="91"/>
        <v>24068668.155187175</v>
      </c>
      <c r="AJ358" s="32">
        <f t="shared" si="91"/>
        <v>1171758.4152149241</v>
      </c>
      <c r="AK358" s="32">
        <f t="shared" si="91"/>
        <v>2210906.69324326</v>
      </c>
      <c r="AL358" s="32">
        <f t="shared" si="91"/>
        <v>9174699.1746584941</v>
      </c>
    </row>
    <row r="359" spans="4:38">
      <c r="D359" s="42">
        <f t="shared" si="79"/>
        <v>30</v>
      </c>
      <c r="E359" s="32">
        <f t="shared" si="89"/>
        <v>8141.9947668833465</v>
      </c>
      <c r="F359" s="32">
        <f t="shared" si="89"/>
        <v>1196397.747617889</v>
      </c>
      <c r="G359" s="32">
        <f t="shared" si="89"/>
        <v>1726686.7829706785</v>
      </c>
      <c r="H359" s="32">
        <f t="shared" si="89"/>
        <v>1818592.2794303163</v>
      </c>
      <c r="I359" s="32">
        <f t="shared" si="89"/>
        <v>3259355.0384588316</v>
      </c>
      <c r="J359" s="32">
        <f t="shared" si="89"/>
        <v>77196826.954825297</v>
      </c>
      <c r="K359" s="32">
        <f t="shared" si="89"/>
        <v>26981855.272491403</v>
      </c>
      <c r="L359" s="32">
        <f t="shared" si="89"/>
        <v>1428655.0740641905</v>
      </c>
      <c r="M359" s="32">
        <f t="shared" si="89"/>
        <v>2630677.0602368228</v>
      </c>
      <c r="N359" s="32">
        <f t="shared" si="89"/>
        <v>8349653.7161783958</v>
      </c>
      <c r="Q359" s="32">
        <f t="shared" si="90"/>
        <v>-5960.3538443185316</v>
      </c>
      <c r="R359" s="32">
        <f t="shared" si="90"/>
        <v>-70655.512320808106</v>
      </c>
      <c r="S359" s="32">
        <f t="shared" si="90"/>
        <v>1530460.7517417532</v>
      </c>
      <c r="T359" s="32">
        <f t="shared" si="90"/>
        <v>1407655.2590266312</v>
      </c>
      <c r="U359" s="32">
        <f t="shared" si="90"/>
        <v>2830401.1669807713</v>
      </c>
      <c r="V359" s="32">
        <f t="shared" si="90"/>
        <v>53336218.539724618</v>
      </c>
      <c r="W359" s="32">
        <f t="shared" si="90"/>
        <v>24139754.404642642</v>
      </c>
      <c r="X359" s="32">
        <f t="shared" si="90"/>
        <v>1405361.4421542792</v>
      </c>
      <c r="Y359" s="32">
        <f t="shared" si="90"/>
        <v>2521776.5159080802</v>
      </c>
      <c r="Z359" s="32">
        <f t="shared" si="90"/>
        <v>5330758.7440132117</v>
      </c>
      <c r="AC359" s="32">
        <f t="shared" si="91"/>
        <v>22244.34337808529</v>
      </c>
      <c r="AD359" s="32">
        <f t="shared" si="91"/>
        <v>2463451.0075565898</v>
      </c>
      <c r="AE359" s="32">
        <f t="shared" si="91"/>
        <v>1922912.8141996174</v>
      </c>
      <c r="AF359" s="32">
        <f t="shared" si="91"/>
        <v>2229529.2998340009</v>
      </c>
      <c r="AG359" s="32">
        <f t="shared" si="91"/>
        <v>3688308.9099368919</v>
      </c>
      <c r="AH359" s="32">
        <f t="shared" si="91"/>
        <v>101057435.36992598</v>
      </c>
      <c r="AI359" s="32">
        <f t="shared" si="91"/>
        <v>29823956.140340164</v>
      </c>
      <c r="AJ359" s="32">
        <f t="shared" si="91"/>
        <v>1451948.7059741146</v>
      </c>
      <c r="AK359" s="32">
        <f t="shared" si="91"/>
        <v>2739577.6045655785</v>
      </c>
      <c r="AL359" s="32">
        <f t="shared" si="91"/>
        <v>11368548.688343585</v>
      </c>
    </row>
    <row r="360" spans="4:38">
      <c r="D360" s="42">
        <f t="shared" si="79"/>
        <v>40</v>
      </c>
      <c r="E360" s="32">
        <f t="shared" si="89"/>
        <v>20455.736382972813</v>
      </c>
      <c r="F360" s="32">
        <f t="shared" si="89"/>
        <v>3005798.656859369</v>
      </c>
      <c r="G360" s="32">
        <f t="shared" si="89"/>
        <v>4338083.0692835115</v>
      </c>
      <c r="H360" s="32">
        <f t="shared" si="89"/>
        <v>4568984.0538151208</v>
      </c>
      <c r="I360" s="32">
        <f t="shared" si="89"/>
        <v>8188719.0245332802</v>
      </c>
      <c r="J360" s="32">
        <f t="shared" si="89"/>
        <v>193947304.92983881</v>
      </c>
      <c r="K360" s="32">
        <f t="shared" si="89"/>
        <v>67788513.058561251</v>
      </c>
      <c r="L360" s="32">
        <f t="shared" si="89"/>
        <v>3589315.9371852838</v>
      </c>
      <c r="M360" s="32">
        <f t="shared" si="89"/>
        <v>6609244.7850512508</v>
      </c>
      <c r="N360" s="32">
        <f t="shared" si="89"/>
        <v>20977453.338825222</v>
      </c>
      <c r="Q360" s="32">
        <f t="shared" si="90"/>
        <v>-14974.638338571322</v>
      </c>
      <c r="R360" s="32">
        <f t="shared" si="90"/>
        <v>-177513.07577806083</v>
      </c>
      <c r="S360" s="32">
        <f t="shared" si="90"/>
        <v>3845089.880117856</v>
      </c>
      <c r="T360" s="32">
        <f t="shared" si="90"/>
        <v>3536556.5467903507</v>
      </c>
      <c r="U360" s="32">
        <f t="shared" si="90"/>
        <v>7111026.4483724125</v>
      </c>
      <c r="V360" s="32">
        <f t="shared" si="90"/>
        <v>134000531.48534104</v>
      </c>
      <c r="W360" s="32">
        <f t="shared" si="90"/>
        <v>60648092.585313186</v>
      </c>
      <c r="X360" s="32">
        <f t="shared" si="90"/>
        <v>3530793.6208004579</v>
      </c>
      <c r="Y360" s="32">
        <f t="shared" si="90"/>
        <v>6335645.883242609</v>
      </c>
      <c r="Z360" s="32">
        <f t="shared" si="90"/>
        <v>13392859.945364766</v>
      </c>
      <c r="AC360" s="32">
        <f t="shared" si="91"/>
        <v>55886.111104517113</v>
      </c>
      <c r="AD360" s="32">
        <f t="shared" si="91"/>
        <v>6189110.3894968098</v>
      </c>
      <c r="AE360" s="32">
        <f t="shared" si="91"/>
        <v>4831076.2584491987</v>
      </c>
      <c r="AF360" s="32">
        <f t="shared" si="91"/>
        <v>5601411.5608398914</v>
      </c>
      <c r="AG360" s="32">
        <f t="shared" si="91"/>
        <v>9266411.600694146</v>
      </c>
      <c r="AH360" s="32">
        <f t="shared" si="91"/>
        <v>253894078.37433654</v>
      </c>
      <c r="AI360" s="32">
        <f t="shared" si="91"/>
        <v>74928933.53180933</v>
      </c>
      <c r="AJ360" s="32">
        <f t="shared" si="91"/>
        <v>3647838.2535701427</v>
      </c>
      <c r="AK360" s="32">
        <f t="shared" si="91"/>
        <v>6882843.6868599262</v>
      </c>
      <c r="AL360" s="32">
        <f t="shared" si="91"/>
        <v>28562046.732285686</v>
      </c>
    </row>
    <row r="361" spans="4:38">
      <c r="D361" s="42">
        <f t="shared" ref="D361:D377" si="92">D271</f>
        <v>50</v>
      </c>
      <c r="E361" s="32">
        <f t="shared" ref="E361:N376" si="93">($D271-$D270)/8*(E270+3*((2*E270+E271)/3)+3*((E270+2*E271)/3)+E271)</f>
        <v>25190.481154982976</v>
      </c>
      <c r="F361" s="32">
        <f t="shared" si="93"/>
        <v>3701529.6347050946</v>
      </c>
      <c r="G361" s="32">
        <f t="shared" si="93"/>
        <v>5342188.5069119008</v>
      </c>
      <c r="H361" s="32">
        <f t="shared" si="93"/>
        <v>5626534.5109184915</v>
      </c>
      <c r="I361" s="32">
        <f t="shared" si="93"/>
        <v>10084103.96032773</v>
      </c>
      <c r="J361" s="32">
        <f t="shared" si="93"/>
        <v>238838917.2810027</v>
      </c>
      <c r="K361" s="32">
        <f t="shared" si="93"/>
        <v>83479041.221288815</v>
      </c>
      <c r="L361" s="32">
        <f t="shared" si="93"/>
        <v>4420109.5371080358</v>
      </c>
      <c r="M361" s="32">
        <f t="shared" si="93"/>
        <v>8139039.9782961607</v>
      </c>
      <c r="N361" s="32">
        <f t="shared" si="93"/>
        <v>25832956.248452347</v>
      </c>
      <c r="Q361" s="32">
        <f t="shared" ref="Q361:Z376" si="94">($D271-$D270)/8*(Q270+3*((2*Q270+Q271)/3)+3*((Q270+2*Q271)/3)+Q271)</f>
        <v>-18440.712072553884</v>
      </c>
      <c r="R361" s="32">
        <f t="shared" si="94"/>
        <v>-218600.77322234472</v>
      </c>
      <c r="S361" s="32">
        <f t="shared" si="94"/>
        <v>4735085.6674585324</v>
      </c>
      <c r="T361" s="32">
        <f t="shared" si="94"/>
        <v>4355138.3033861229</v>
      </c>
      <c r="U361" s="32">
        <f t="shared" si="94"/>
        <v>8756965.4979234729</v>
      </c>
      <c r="V361" s="32">
        <f t="shared" si="94"/>
        <v>165016687.73698887</v>
      </c>
      <c r="W361" s="32">
        <f t="shared" si="94"/>
        <v>74685878.071233124</v>
      </c>
      <c r="X361" s="32">
        <f t="shared" si="94"/>
        <v>4348041.4736348949</v>
      </c>
      <c r="Y361" s="32">
        <f t="shared" si="94"/>
        <v>7802113.0717795352</v>
      </c>
      <c r="Z361" s="32">
        <f t="shared" si="94"/>
        <v>16492810.610615011</v>
      </c>
      <c r="AC361" s="32">
        <f t="shared" ref="AC361:AL376" si="95">($D271-$D270)/8*(AC270+3*((2*AC270+AC271)/3)+3*((AC270+2*AC271)/3)+AC271)</f>
        <v>68821.674382520054</v>
      </c>
      <c r="AD361" s="32">
        <f t="shared" si="95"/>
        <v>7621660.0426325472</v>
      </c>
      <c r="AE361" s="32">
        <f t="shared" si="95"/>
        <v>5949291.3463653112</v>
      </c>
      <c r="AF361" s="32">
        <f t="shared" si="95"/>
        <v>6897930.7184508611</v>
      </c>
      <c r="AG361" s="32">
        <f t="shared" si="95"/>
        <v>11411242.422731988</v>
      </c>
      <c r="AH361" s="32">
        <f t="shared" si="95"/>
        <v>312661146.82501662</v>
      </c>
      <c r="AI361" s="32">
        <f t="shared" si="95"/>
        <v>92272204.371344507</v>
      </c>
      <c r="AJ361" s="32">
        <f t="shared" si="95"/>
        <v>4492177.6005812166</v>
      </c>
      <c r="AK361" s="32">
        <f t="shared" si="95"/>
        <v>8475966.88481283</v>
      </c>
      <c r="AL361" s="32">
        <f t="shared" si="95"/>
        <v>35173101.886289693</v>
      </c>
    </row>
    <row r="362" spans="4:38">
      <c r="D362" s="42">
        <f t="shared" si="92"/>
        <v>60</v>
      </c>
      <c r="E362" s="32">
        <f t="shared" si="93"/>
        <v>28847.113483146935</v>
      </c>
      <c r="F362" s="32">
        <f t="shared" si="93"/>
        <v>4238841.0438300511</v>
      </c>
      <c r="G362" s="32">
        <f t="shared" si="93"/>
        <v>6117656.7910361942</v>
      </c>
      <c r="H362" s="32">
        <f t="shared" si="93"/>
        <v>6443278.258748211</v>
      </c>
      <c r="I362" s="32">
        <f t="shared" si="93"/>
        <v>11547905.319064636</v>
      </c>
      <c r="J362" s="32">
        <f t="shared" si="93"/>
        <v>273508604.64347029</v>
      </c>
      <c r="K362" s="32">
        <f t="shared" si="93"/>
        <v>95596799.471949041</v>
      </c>
      <c r="L362" s="32">
        <f t="shared" si="93"/>
        <v>5061729.4937882954</v>
      </c>
      <c r="M362" s="32">
        <f t="shared" si="93"/>
        <v>9320497.2327944301</v>
      </c>
      <c r="N362" s="32">
        <f t="shared" si="93"/>
        <v>29582849.804235034</v>
      </c>
      <c r="Q362" s="32">
        <f t="shared" si="94"/>
        <v>-21117.552721368771</v>
      </c>
      <c r="R362" s="32">
        <f t="shared" si="94"/>
        <v>-250332.7059872869</v>
      </c>
      <c r="S362" s="32">
        <f t="shared" si="94"/>
        <v>5422427.3351991512</v>
      </c>
      <c r="T362" s="32">
        <f t="shared" si="94"/>
        <v>4987327.0819889735</v>
      </c>
      <c r="U362" s="32">
        <f t="shared" si="94"/>
        <v>10028120.381362021</v>
      </c>
      <c r="V362" s="32">
        <f t="shared" si="94"/>
        <v>188970392.76362944</v>
      </c>
      <c r="W362" s="32">
        <f t="shared" si="94"/>
        <v>85527227.013016254</v>
      </c>
      <c r="X362" s="32">
        <f t="shared" si="94"/>
        <v>4979200.0814785548</v>
      </c>
      <c r="Y362" s="32">
        <f t="shared" si="94"/>
        <v>8934662.2561612763</v>
      </c>
      <c r="Z362" s="32">
        <f t="shared" si="94"/>
        <v>18886895.268626023</v>
      </c>
      <c r="AC362" s="32">
        <f t="shared" si="95"/>
        <v>78811.779687662871</v>
      </c>
      <c r="AD362" s="32">
        <f t="shared" si="95"/>
        <v>8728014.7936474029</v>
      </c>
      <c r="AE362" s="32">
        <f t="shared" si="95"/>
        <v>6812886.2468732838</v>
      </c>
      <c r="AF362" s="32">
        <f t="shared" si="95"/>
        <v>7899229.4355074503</v>
      </c>
      <c r="AG362" s="32">
        <f t="shared" si="95"/>
        <v>13067690.256767252</v>
      </c>
      <c r="AH362" s="32">
        <f t="shared" si="95"/>
        <v>358046816.5233112</v>
      </c>
      <c r="AI362" s="32">
        <f t="shared" si="95"/>
        <v>105666371.93088186</v>
      </c>
      <c r="AJ362" s="32">
        <f t="shared" si="95"/>
        <v>5144258.9060980808</v>
      </c>
      <c r="AK362" s="32">
        <f t="shared" si="95"/>
        <v>9706332.2094276343</v>
      </c>
      <c r="AL362" s="32">
        <f t="shared" si="95"/>
        <v>40278804.339844055</v>
      </c>
    </row>
    <row r="363" spans="4:38">
      <c r="D363" s="42">
        <f t="shared" si="92"/>
        <v>75</v>
      </c>
      <c r="E363" s="32">
        <f t="shared" si="93"/>
        <v>48049.212471408951</v>
      </c>
      <c r="F363" s="32">
        <f t="shared" si="93"/>
        <v>7060428.2146464642</v>
      </c>
      <c r="G363" s="32">
        <f t="shared" si="93"/>
        <v>10189878.829692498</v>
      </c>
      <c r="H363" s="32">
        <f t="shared" si="93"/>
        <v>10732250.429419015</v>
      </c>
      <c r="I363" s="32">
        <f t="shared" si="93"/>
        <v>19234775.659603354</v>
      </c>
      <c r="J363" s="32">
        <f t="shared" si="93"/>
        <v>455569777.02293998</v>
      </c>
      <c r="K363" s="32">
        <f t="shared" si="93"/>
        <v>159230868.35353157</v>
      </c>
      <c r="L363" s="32">
        <f t="shared" si="93"/>
        <v>8431072.8718809411</v>
      </c>
      <c r="M363" s="32">
        <f t="shared" si="93"/>
        <v>15524691.998710979</v>
      </c>
      <c r="N363" s="32">
        <f t="shared" si="93"/>
        <v>49274692.131117299</v>
      </c>
      <c r="Q363" s="32">
        <f t="shared" si="94"/>
        <v>-35174.464792743507</v>
      </c>
      <c r="R363" s="32">
        <f t="shared" si="94"/>
        <v>-416966.82704677072</v>
      </c>
      <c r="S363" s="32">
        <f t="shared" si="94"/>
        <v>9031869.4552220833</v>
      </c>
      <c r="T363" s="32">
        <f t="shared" si="94"/>
        <v>8307144.4485043911</v>
      </c>
      <c r="U363" s="32">
        <f t="shared" si="94"/>
        <v>16703344.935167704</v>
      </c>
      <c r="V363" s="32">
        <f t="shared" si="94"/>
        <v>314758651.95350927</v>
      </c>
      <c r="W363" s="32">
        <f t="shared" si="94"/>
        <v>142458478.73963913</v>
      </c>
      <c r="X363" s="32">
        <f t="shared" si="94"/>
        <v>8293607.7050618092</v>
      </c>
      <c r="Y363" s="32">
        <f t="shared" si="94"/>
        <v>14882025.730490472</v>
      </c>
      <c r="Z363" s="32">
        <f t="shared" si="94"/>
        <v>31458968.822570078</v>
      </c>
      <c r="AC363" s="32">
        <f t="shared" si="95"/>
        <v>131272.88973556182</v>
      </c>
      <c r="AD363" s="32">
        <f t="shared" si="95"/>
        <v>14537823.256339723</v>
      </c>
      <c r="AE363" s="32">
        <f t="shared" si="95"/>
        <v>11347888.204162991</v>
      </c>
      <c r="AF363" s="32">
        <f t="shared" si="95"/>
        <v>13157356.410333641</v>
      </c>
      <c r="AG363" s="32">
        <f t="shared" si="95"/>
        <v>21766206.384039</v>
      </c>
      <c r="AH363" s="32">
        <f t="shared" si="95"/>
        <v>596380902.09237063</v>
      </c>
      <c r="AI363" s="32">
        <f t="shared" si="95"/>
        <v>176003257.96742398</v>
      </c>
      <c r="AJ363" s="32">
        <f t="shared" si="95"/>
        <v>8568538.0387001503</v>
      </c>
      <c r="AK363" s="32">
        <f t="shared" si="95"/>
        <v>16167358.266931565</v>
      </c>
      <c r="AL363" s="32">
        <f t="shared" si="95"/>
        <v>67090415.439664543</v>
      </c>
    </row>
    <row r="364" spans="4:38">
      <c r="D364" s="42">
        <f t="shared" si="92"/>
        <v>100</v>
      </c>
      <c r="E364" s="32">
        <f t="shared" si="93"/>
        <v>87613.699026626942</v>
      </c>
      <c r="F364" s="32">
        <f t="shared" si="93"/>
        <v>12874097.217831079</v>
      </c>
      <c r="G364" s="32">
        <f t="shared" si="93"/>
        <v>18580387.294249803</v>
      </c>
      <c r="H364" s="32">
        <f t="shared" si="93"/>
        <v>19569356.304455847</v>
      </c>
      <c r="I364" s="32">
        <f t="shared" si="93"/>
        <v>35072996.180487901</v>
      </c>
      <c r="J364" s="32">
        <f t="shared" si="93"/>
        <v>830693184.68988001</v>
      </c>
      <c r="K364" s="32">
        <f t="shared" si="93"/>
        <v>290344100.51935846</v>
      </c>
      <c r="L364" s="32">
        <f t="shared" si="93"/>
        <v>15373352.508286713</v>
      </c>
      <c r="M364" s="32">
        <f t="shared" si="93"/>
        <v>28307970.563836016</v>
      </c>
      <c r="N364" s="32">
        <f t="shared" si="93"/>
        <v>89848258.149376959</v>
      </c>
      <c r="Q364" s="32">
        <f t="shared" si="94"/>
        <v>-64137.679126538846</v>
      </c>
      <c r="R364" s="32">
        <f t="shared" si="94"/>
        <v>-760303.95109391783</v>
      </c>
      <c r="S364" s="32">
        <f t="shared" si="94"/>
        <v>16468854.56381776</v>
      </c>
      <c r="T364" s="32">
        <f t="shared" si="94"/>
        <v>15147379.447999446</v>
      </c>
      <c r="U364" s="32">
        <f t="shared" si="94"/>
        <v>30457145.093866378</v>
      </c>
      <c r="V364" s="32">
        <f t="shared" si="94"/>
        <v>573935937.34113777</v>
      </c>
      <c r="W364" s="32">
        <f t="shared" si="94"/>
        <v>259761058.25902379</v>
      </c>
      <c r="X364" s="32">
        <f t="shared" si="94"/>
        <v>15122696.334483597</v>
      </c>
      <c r="Y364" s="32">
        <f t="shared" si="94"/>
        <v>27136122.658275824</v>
      </c>
      <c r="Z364" s="32">
        <f t="shared" si="94"/>
        <v>57362784.618972823</v>
      </c>
      <c r="AC364" s="32">
        <f t="shared" si="95"/>
        <v>239365.07717979338</v>
      </c>
      <c r="AD364" s="32">
        <f t="shared" si="95"/>
        <v>26508498.386756115</v>
      </c>
      <c r="AE364" s="32">
        <f t="shared" si="95"/>
        <v>20691920.024681989</v>
      </c>
      <c r="AF364" s="32">
        <f t="shared" si="95"/>
        <v>23991333.160912253</v>
      </c>
      <c r="AG364" s="32">
        <f t="shared" si="95"/>
        <v>39688847.267109416</v>
      </c>
      <c r="AH364" s="32">
        <f t="shared" si="95"/>
        <v>1087450432.0386224</v>
      </c>
      <c r="AI364" s="32">
        <f t="shared" si="95"/>
        <v>320927142.77969307</v>
      </c>
      <c r="AJ364" s="32">
        <f t="shared" si="95"/>
        <v>15624008.682089971</v>
      </c>
      <c r="AK364" s="32">
        <f t="shared" si="95"/>
        <v>29479818.469396356</v>
      </c>
      <c r="AL364" s="32">
        <f t="shared" si="95"/>
        <v>122333731.67978108</v>
      </c>
    </row>
    <row r="365" spans="4:38">
      <c r="D365" s="42">
        <f t="shared" si="92"/>
        <v>125</v>
      </c>
      <c r="E365" s="32">
        <f t="shared" si="93"/>
        <v>92523.120149136215</v>
      </c>
      <c r="F365" s="32">
        <f t="shared" si="93"/>
        <v>13595495.418302549</v>
      </c>
      <c r="G365" s="32">
        <f t="shared" si="93"/>
        <v>19621536.644867569</v>
      </c>
      <c r="H365" s="32">
        <f t="shared" si="93"/>
        <v>20665922.392434936</v>
      </c>
      <c r="I365" s="32">
        <f t="shared" si="93"/>
        <v>37038306.516555838</v>
      </c>
      <c r="J365" s="32">
        <f t="shared" si="93"/>
        <v>877240958.75431693</v>
      </c>
      <c r="K365" s="32">
        <f t="shared" si="93"/>
        <v>306613490.7599473</v>
      </c>
      <c r="L365" s="32">
        <f t="shared" si="93"/>
        <v>16234796.122315908</v>
      </c>
      <c r="M365" s="32">
        <f t="shared" si="93"/>
        <v>29894203.654841922</v>
      </c>
      <c r="N365" s="32">
        <f t="shared" si="93"/>
        <v>94882892.473458633</v>
      </c>
      <c r="Q365" s="32">
        <f t="shared" si="94"/>
        <v>-67731.624823967461</v>
      </c>
      <c r="R365" s="32">
        <f t="shared" si="94"/>
        <v>-802907.47449832677</v>
      </c>
      <c r="S365" s="32">
        <f t="shared" si="94"/>
        <v>17391684.479200836</v>
      </c>
      <c r="T365" s="32">
        <f t="shared" si="94"/>
        <v>15996160.693841727</v>
      </c>
      <c r="U365" s="32">
        <f t="shared" si="94"/>
        <v>32163806.872975994</v>
      </c>
      <c r="V365" s="32">
        <f t="shared" si="94"/>
        <v>606096355.68956769</v>
      </c>
      <c r="W365" s="32">
        <f t="shared" si="94"/>
        <v>274316732.09074551</v>
      </c>
      <c r="X365" s="32">
        <f t="shared" si="94"/>
        <v>15970094.465582291</v>
      </c>
      <c r="Y365" s="32">
        <f t="shared" si="94"/>
        <v>28656691.419116002</v>
      </c>
      <c r="Z365" s="32">
        <f t="shared" si="94"/>
        <v>60577100.069445349</v>
      </c>
      <c r="AC365" s="32">
        <f t="shared" si="95"/>
        <v>252777.86512224065</v>
      </c>
      <c r="AD365" s="32">
        <f t="shared" si="95"/>
        <v>27993898.311103474</v>
      </c>
      <c r="AE365" s="32">
        <f t="shared" si="95"/>
        <v>21851388.810534451</v>
      </c>
      <c r="AF365" s="32">
        <f t="shared" si="95"/>
        <v>25335684.091028146</v>
      </c>
      <c r="AG365" s="32">
        <f t="shared" si="95"/>
        <v>41912806.160135657</v>
      </c>
      <c r="AH365" s="32">
        <f t="shared" si="95"/>
        <v>1148385561.819066</v>
      </c>
      <c r="AI365" s="32">
        <f t="shared" si="95"/>
        <v>338910249.42914909</v>
      </c>
      <c r="AJ365" s="32">
        <f t="shared" si="95"/>
        <v>16499497.779049674</v>
      </c>
      <c r="AK365" s="32">
        <f t="shared" si="95"/>
        <v>31131715.890567999</v>
      </c>
      <c r="AL365" s="32">
        <f t="shared" si="95"/>
        <v>129188684.87747192</v>
      </c>
    </row>
    <row r="366" spans="4:38">
      <c r="D366" s="42">
        <f t="shared" si="92"/>
        <v>150</v>
      </c>
      <c r="E366" s="32">
        <f t="shared" si="93"/>
        <v>94444.797187511256</v>
      </c>
      <c r="F366" s="32">
        <f t="shared" si="93"/>
        <v>13877869.719218608</v>
      </c>
      <c r="G366" s="32">
        <f t="shared" si="93"/>
        <v>20029069.987531532</v>
      </c>
      <c r="H366" s="32">
        <f t="shared" si="93"/>
        <v>21095147.309130028</v>
      </c>
      <c r="I366" s="32">
        <f t="shared" si="93"/>
        <v>37807580.867209323</v>
      </c>
      <c r="J366" s="32">
        <f t="shared" si="93"/>
        <v>895460986.40624881</v>
      </c>
      <c r="K366" s="32">
        <f t="shared" si="93"/>
        <v>312981759.61966223</v>
      </c>
      <c r="L366" s="32">
        <f t="shared" si="93"/>
        <v>16571987.895363197</v>
      </c>
      <c r="M366" s="32">
        <f t="shared" si="93"/>
        <v>30515097.163960721</v>
      </c>
      <c r="N366" s="32">
        <f t="shared" si="93"/>
        <v>96853581.264616475</v>
      </c>
      <c r="Q366" s="32">
        <f t="shared" si="94"/>
        <v>-69138.390051796479</v>
      </c>
      <c r="R366" s="32">
        <f t="shared" si="94"/>
        <v>-819583.6183118528</v>
      </c>
      <c r="S366" s="32">
        <f t="shared" si="94"/>
        <v>17752904.471225239</v>
      </c>
      <c r="T366" s="32">
        <f t="shared" si="94"/>
        <v>16328396.081688192</v>
      </c>
      <c r="U366" s="32">
        <f t="shared" si="94"/>
        <v>32831839.34999254</v>
      </c>
      <c r="V366" s="32">
        <f t="shared" si="94"/>
        <v>618684792.48130202</v>
      </c>
      <c r="W366" s="32">
        <f t="shared" si="94"/>
        <v>280014207.1051113</v>
      </c>
      <c r="X366" s="32">
        <f t="shared" si="94"/>
        <v>16301788.465803236</v>
      </c>
      <c r="Y366" s="32">
        <f t="shared" si="94"/>
        <v>29251882.175838754</v>
      </c>
      <c r="Z366" s="32">
        <f t="shared" si="94"/>
        <v>61835267.996198803</v>
      </c>
      <c r="AC366" s="32">
        <f t="shared" si="95"/>
        <v>258027.98442681975</v>
      </c>
      <c r="AD366" s="32">
        <f t="shared" si="95"/>
        <v>28575323.056749113</v>
      </c>
      <c r="AE366" s="32">
        <f t="shared" si="95"/>
        <v>22305235.503837969</v>
      </c>
      <c r="AF366" s="32">
        <f t="shared" si="95"/>
        <v>25861898.536571868</v>
      </c>
      <c r="AG366" s="32">
        <f t="shared" si="95"/>
        <v>42783322.384426102</v>
      </c>
      <c r="AH366" s="32">
        <f t="shared" si="95"/>
        <v>1172237180.3311958</v>
      </c>
      <c r="AI366" s="32">
        <f t="shared" si="95"/>
        <v>345949312.13421327</v>
      </c>
      <c r="AJ366" s="32">
        <f t="shared" si="95"/>
        <v>16842187.324923314</v>
      </c>
      <c r="AK366" s="32">
        <f t="shared" si="95"/>
        <v>31778312.152082838</v>
      </c>
      <c r="AL366" s="32">
        <f t="shared" si="95"/>
        <v>131871894.53303413</v>
      </c>
    </row>
    <row r="367" spans="4:38">
      <c r="D367" s="42">
        <f t="shared" si="92"/>
        <v>175</v>
      </c>
      <c r="E367" s="32">
        <f t="shared" si="93"/>
        <v>95104.048630232093</v>
      </c>
      <c r="F367" s="32">
        <f t="shared" si="93"/>
        <v>13974741.181773847</v>
      </c>
      <c r="G367" s="32">
        <f t="shared" si="93"/>
        <v>20168878.570734065</v>
      </c>
      <c r="H367" s="32">
        <f t="shared" si="93"/>
        <v>21242397.414081194</v>
      </c>
      <c r="I367" s="32">
        <f t="shared" si="93"/>
        <v>38071488.493407167</v>
      </c>
      <c r="J367" s="32">
        <f t="shared" si="93"/>
        <v>901711557.79576099</v>
      </c>
      <c r="K367" s="32">
        <f t="shared" si="93"/>
        <v>315166460.97663498</v>
      </c>
      <c r="L367" s="32">
        <f t="shared" si="93"/>
        <v>16687665.066092677</v>
      </c>
      <c r="M367" s="32">
        <f t="shared" si="93"/>
        <v>30728101.187783934</v>
      </c>
      <c r="N367" s="32">
        <f t="shared" si="93"/>
        <v>97529646.702658653</v>
      </c>
      <c r="Q367" s="32">
        <f t="shared" si="94"/>
        <v>-69620.995602831215</v>
      </c>
      <c r="R367" s="32">
        <f t="shared" si="94"/>
        <v>-825304.54417428758</v>
      </c>
      <c r="S367" s="32">
        <f t="shared" si="94"/>
        <v>17876824.774234667</v>
      </c>
      <c r="T367" s="32">
        <f t="shared" si="94"/>
        <v>16442372.912543133</v>
      </c>
      <c r="U367" s="32">
        <f t="shared" si="94"/>
        <v>33061014.890659846</v>
      </c>
      <c r="V367" s="32">
        <f t="shared" si="94"/>
        <v>623003387.62024808</v>
      </c>
      <c r="W367" s="32">
        <f t="shared" si="94"/>
        <v>281968785.60507751</v>
      </c>
      <c r="X367" s="32">
        <f t="shared" si="94"/>
        <v>16415579.567960754</v>
      </c>
      <c r="Y367" s="32">
        <f t="shared" si="94"/>
        <v>29456068.601147439</v>
      </c>
      <c r="Z367" s="32">
        <f t="shared" si="94"/>
        <v>62266895.686145432</v>
      </c>
      <c r="AC367" s="32">
        <f t="shared" si="95"/>
        <v>259829.09286329619</v>
      </c>
      <c r="AD367" s="32">
        <f t="shared" si="95"/>
        <v>28774786.907722022</v>
      </c>
      <c r="AE367" s="32">
        <f t="shared" si="95"/>
        <v>22460932.367233612</v>
      </c>
      <c r="AF367" s="32">
        <f t="shared" si="95"/>
        <v>26042421.915619258</v>
      </c>
      <c r="AG367" s="32">
        <f t="shared" si="95"/>
        <v>43081962.096154489</v>
      </c>
      <c r="AH367" s="32">
        <f t="shared" si="95"/>
        <v>1180419727.9712741</v>
      </c>
      <c r="AI367" s="32">
        <f t="shared" si="95"/>
        <v>348364136.34819251</v>
      </c>
      <c r="AJ367" s="32">
        <f t="shared" si="95"/>
        <v>16959750.564224746</v>
      </c>
      <c r="AK367" s="32">
        <f t="shared" si="95"/>
        <v>32000133.774420589</v>
      </c>
      <c r="AL367" s="32">
        <f t="shared" si="95"/>
        <v>132792397.71917188</v>
      </c>
    </row>
    <row r="368" spans="4:38">
      <c r="D368" s="42">
        <f t="shared" si="92"/>
        <v>200</v>
      </c>
      <c r="E368" s="32">
        <f t="shared" si="93"/>
        <v>95244.391947249154</v>
      </c>
      <c r="F368" s="32">
        <f t="shared" si="93"/>
        <v>13995363.453487324</v>
      </c>
      <c r="G368" s="32">
        <f t="shared" si="93"/>
        <v>20198641.418477133</v>
      </c>
      <c r="H368" s="32">
        <f t="shared" si="93"/>
        <v>21273744.43408113</v>
      </c>
      <c r="I368" s="32">
        <f t="shared" si="93"/>
        <v>38127669.89741569</v>
      </c>
      <c r="J368" s="32">
        <f t="shared" si="93"/>
        <v>903042197.16218483</v>
      </c>
      <c r="K368" s="32">
        <f t="shared" si="93"/>
        <v>315631546.39816058</v>
      </c>
      <c r="L368" s="32">
        <f t="shared" si="93"/>
        <v>16712290.750302514</v>
      </c>
      <c r="M368" s="32">
        <f t="shared" si="93"/>
        <v>30773446.088536758</v>
      </c>
      <c r="N368" s="32">
        <f t="shared" si="93"/>
        <v>97673569.430690661</v>
      </c>
      <c r="Q368" s="32">
        <f t="shared" si="94"/>
        <v>-69723.73404139046</v>
      </c>
      <c r="R368" s="32">
        <f t="shared" si="94"/>
        <v>-826522.43109862879</v>
      </c>
      <c r="S368" s="32">
        <f t="shared" si="94"/>
        <v>17903205.279824957</v>
      </c>
      <c r="T368" s="32">
        <f t="shared" si="94"/>
        <v>16466636.623577664</v>
      </c>
      <c r="U368" s="32">
        <f t="shared" si="94"/>
        <v>33109802.429787077</v>
      </c>
      <c r="V368" s="32">
        <f t="shared" si="94"/>
        <v>623922742.40262365</v>
      </c>
      <c r="W368" s="32">
        <f t="shared" si="94"/>
        <v>282384881.8200866</v>
      </c>
      <c r="X368" s="32">
        <f t="shared" si="94"/>
        <v>16439803.740543377</v>
      </c>
      <c r="Y368" s="32">
        <f t="shared" si="94"/>
        <v>29499536.386518385</v>
      </c>
      <c r="Z368" s="32">
        <f t="shared" si="94"/>
        <v>62358781.813043423</v>
      </c>
      <c r="AC368" s="32">
        <f t="shared" si="95"/>
        <v>260212.51793588954</v>
      </c>
      <c r="AD368" s="32">
        <f t="shared" si="95"/>
        <v>28817249.338073328</v>
      </c>
      <c r="AE368" s="32">
        <f t="shared" si="95"/>
        <v>22494077.557129461</v>
      </c>
      <c r="AF368" s="32">
        <f t="shared" si="95"/>
        <v>26080852.244584598</v>
      </c>
      <c r="AG368" s="32">
        <f t="shared" si="95"/>
        <v>43145537.365044296</v>
      </c>
      <c r="AH368" s="32">
        <f t="shared" si="95"/>
        <v>1182161651.921746</v>
      </c>
      <c r="AI368" s="32">
        <f t="shared" si="95"/>
        <v>348878210.97623461</v>
      </c>
      <c r="AJ368" s="32">
        <f t="shared" si="95"/>
        <v>16984777.760061793</v>
      </c>
      <c r="AK368" s="32">
        <f t="shared" si="95"/>
        <v>32047355.790555283</v>
      </c>
      <c r="AL368" s="32">
        <f t="shared" si="95"/>
        <v>132988357.04833791</v>
      </c>
    </row>
    <row r="369" spans="2:62">
      <c r="D369" s="42">
        <f t="shared" si="92"/>
        <v>225</v>
      </c>
      <c r="E369" s="32">
        <f t="shared" si="93"/>
        <v>95174.73927486215</v>
      </c>
      <c r="F369" s="32">
        <f t="shared" si="93"/>
        <v>13985128.578282258</v>
      </c>
      <c r="G369" s="32">
        <f t="shared" si="93"/>
        <v>20183870.056881763</v>
      </c>
      <c r="H369" s="32">
        <f t="shared" si="93"/>
        <v>21258186.844587222</v>
      </c>
      <c r="I369" s="32">
        <f t="shared" si="93"/>
        <v>38099786.952856436</v>
      </c>
      <c r="J369" s="32">
        <f t="shared" si="93"/>
        <v>902381798.15049899</v>
      </c>
      <c r="K369" s="32">
        <f t="shared" si="93"/>
        <v>315400723.56180453</v>
      </c>
      <c r="L369" s="32">
        <f t="shared" si="93"/>
        <v>16700068.973369839</v>
      </c>
      <c r="M369" s="32">
        <f t="shared" si="93"/>
        <v>30750941.322483849</v>
      </c>
      <c r="N369" s="32">
        <f t="shared" si="93"/>
        <v>97602140.289369732</v>
      </c>
      <c r="Q369" s="32">
        <f t="shared" si="94"/>
        <v>-69672.744746320226</v>
      </c>
      <c r="R369" s="32">
        <f t="shared" si="94"/>
        <v>-825917.99135223718</v>
      </c>
      <c r="S369" s="32">
        <f t="shared" si="94"/>
        <v>17890112.5814882</v>
      </c>
      <c r="T369" s="32">
        <f t="shared" si="94"/>
        <v>16454594.494664779</v>
      </c>
      <c r="U369" s="32">
        <f t="shared" si="94"/>
        <v>33085589.075338684</v>
      </c>
      <c r="V369" s="32">
        <f t="shared" si="94"/>
        <v>623466464.76272404</v>
      </c>
      <c r="W369" s="32">
        <f t="shared" si="94"/>
        <v>282178372.42611253</v>
      </c>
      <c r="X369" s="32">
        <f t="shared" si="94"/>
        <v>16427781.234644229</v>
      </c>
      <c r="Y369" s="32">
        <f t="shared" si="94"/>
        <v>29477963.236630075</v>
      </c>
      <c r="Z369" s="32">
        <f t="shared" si="94"/>
        <v>62313178.542223215</v>
      </c>
      <c r="AC369" s="32">
        <f t="shared" si="95"/>
        <v>260022.22329604524</v>
      </c>
      <c r="AD369" s="32">
        <f t="shared" si="95"/>
        <v>28796175.147916794</v>
      </c>
      <c r="AE369" s="32">
        <f t="shared" si="95"/>
        <v>22477627.532275476</v>
      </c>
      <c r="AF369" s="32">
        <f t="shared" si="95"/>
        <v>26061779.194509666</v>
      </c>
      <c r="AG369" s="32">
        <f t="shared" si="95"/>
        <v>43113984.830374189</v>
      </c>
      <c r="AH369" s="32">
        <f t="shared" si="95"/>
        <v>1181297131.538274</v>
      </c>
      <c r="AI369" s="32">
        <f t="shared" si="95"/>
        <v>348623074.69749653</v>
      </c>
      <c r="AJ369" s="32">
        <f t="shared" si="95"/>
        <v>16972356.7120956</v>
      </c>
      <c r="AK369" s="32">
        <f t="shared" si="95"/>
        <v>32023919.408337783</v>
      </c>
      <c r="AL369" s="32">
        <f t="shared" si="95"/>
        <v>132891102.03651628</v>
      </c>
    </row>
    <row r="370" spans="2:62">
      <c r="D370" s="42">
        <f t="shared" si="92"/>
        <v>250</v>
      </c>
      <c r="E370" s="32">
        <f t="shared" si="93"/>
        <v>95022.563388098904</v>
      </c>
      <c r="F370" s="32">
        <f t="shared" si="93"/>
        <v>13962767.609824529</v>
      </c>
      <c r="G370" s="32">
        <f t="shared" si="93"/>
        <v>20151597.85579541</v>
      </c>
      <c r="H370" s="32">
        <f t="shared" si="93"/>
        <v>21224196.907144777</v>
      </c>
      <c r="I370" s="32">
        <f t="shared" si="93"/>
        <v>38038868.804729998</v>
      </c>
      <c r="J370" s="32">
        <f t="shared" si="93"/>
        <v>900938970.44874954</v>
      </c>
      <c r="K370" s="32">
        <f t="shared" si="93"/>
        <v>314896426.04379219</v>
      </c>
      <c r="L370" s="32">
        <f t="shared" si="93"/>
        <v>16673367.058298759</v>
      </c>
      <c r="M370" s="32">
        <f t="shared" si="93"/>
        <v>30701773.320551753</v>
      </c>
      <c r="N370" s="32">
        <f t="shared" si="93"/>
        <v>97446083.205718249</v>
      </c>
      <c r="Q370" s="32">
        <f t="shared" si="94"/>
        <v>-69561.344265522683</v>
      </c>
      <c r="R370" s="32">
        <f t="shared" si="94"/>
        <v>-824597.42243147816</v>
      </c>
      <c r="S370" s="32">
        <f t="shared" si="94"/>
        <v>17861507.893236626</v>
      </c>
      <c r="T370" s="32">
        <f t="shared" si="94"/>
        <v>16428285.071306933</v>
      </c>
      <c r="U370" s="32">
        <f t="shared" si="94"/>
        <v>33032688.180679198</v>
      </c>
      <c r="V370" s="32">
        <f t="shared" si="94"/>
        <v>622469597.70676708</v>
      </c>
      <c r="W370" s="32">
        <f t="shared" si="94"/>
        <v>281727194.47304934</v>
      </c>
      <c r="X370" s="32">
        <f t="shared" si="94"/>
        <v>16401514.68328847</v>
      </c>
      <c r="Y370" s="32">
        <f t="shared" si="94"/>
        <v>29430830.612682942</v>
      </c>
      <c r="Z370" s="32">
        <f t="shared" si="94"/>
        <v>62213545.348857552</v>
      </c>
      <c r="AC370" s="32">
        <f t="shared" si="95"/>
        <v>259606.47104172126</v>
      </c>
      <c r="AD370" s="32">
        <f t="shared" si="95"/>
        <v>28750132.642080575</v>
      </c>
      <c r="AE370" s="32">
        <f t="shared" si="95"/>
        <v>22441687.818354342</v>
      </c>
      <c r="AF370" s="32">
        <f t="shared" si="95"/>
        <v>26020108.742982622</v>
      </c>
      <c r="AG370" s="32">
        <f t="shared" si="95"/>
        <v>43045049.428780794</v>
      </c>
      <c r="AH370" s="32">
        <f t="shared" si="95"/>
        <v>1179408343.1907322</v>
      </c>
      <c r="AI370" s="32">
        <f t="shared" si="95"/>
        <v>348065657.61453503</v>
      </c>
      <c r="AJ370" s="32">
        <f t="shared" si="95"/>
        <v>16945219.433309197</v>
      </c>
      <c r="AK370" s="32">
        <f t="shared" si="95"/>
        <v>31972716.028420728</v>
      </c>
      <c r="AL370" s="32">
        <f t="shared" si="95"/>
        <v>132678621.06257901</v>
      </c>
    </row>
    <row r="371" spans="2:62">
      <c r="D371" s="42">
        <f t="shared" si="92"/>
        <v>300</v>
      </c>
      <c r="E371" s="32">
        <f t="shared" si="93"/>
        <v>189474.77072393917</v>
      </c>
      <c r="F371" s="32">
        <f t="shared" si="93"/>
        <v>27841726.188103382</v>
      </c>
      <c r="G371" s="32">
        <f t="shared" si="93"/>
        <v>40182239.32618168</v>
      </c>
      <c r="H371" s="32">
        <f t="shared" si="93"/>
        <v>42320999.343663894</v>
      </c>
      <c r="I371" s="32">
        <f t="shared" si="93"/>
        <v>75849416.05855383</v>
      </c>
      <c r="J371" s="32">
        <f t="shared" si="93"/>
        <v>1796470214.8144591</v>
      </c>
      <c r="K371" s="32">
        <f t="shared" si="93"/>
        <v>627902742.24393451</v>
      </c>
      <c r="L371" s="32">
        <f t="shared" si="93"/>
        <v>33246655.193506479</v>
      </c>
      <c r="M371" s="32">
        <f t="shared" si="93"/>
        <v>61219264.702118866</v>
      </c>
      <c r="N371" s="32">
        <f t="shared" si="93"/>
        <v>194307263.61210579</v>
      </c>
      <c r="Q371" s="32">
        <f t="shared" si="94"/>
        <v>-138705.15892238761</v>
      </c>
      <c r="R371" s="32">
        <f t="shared" si="94"/>
        <v>-1644245.3453568255</v>
      </c>
      <c r="S371" s="32">
        <f t="shared" si="94"/>
        <v>35615805.259140246</v>
      </c>
      <c r="T371" s="32">
        <f t="shared" si="94"/>
        <v>32757962.280601334</v>
      </c>
      <c r="U371" s="32">
        <f t="shared" si="94"/>
        <v>65867103.520104118</v>
      </c>
      <c r="V371" s="32">
        <f t="shared" si="94"/>
        <v>1241202932.2593923</v>
      </c>
      <c r="W371" s="32">
        <f t="shared" si="94"/>
        <v>561763371.52113974</v>
      </c>
      <c r="X371" s="32">
        <f t="shared" si="94"/>
        <v>32704582.189061686</v>
      </c>
      <c r="Y371" s="32">
        <f t="shared" si="94"/>
        <v>58685007.894152492</v>
      </c>
      <c r="Z371" s="32">
        <f t="shared" si="94"/>
        <v>124053664.9464305</v>
      </c>
      <c r="AC371" s="32">
        <f t="shared" si="95"/>
        <v>517654.70037026744</v>
      </c>
      <c r="AD371" s="32">
        <f t="shared" si="95"/>
        <v>57327697.721563667</v>
      </c>
      <c r="AE371" s="32">
        <f t="shared" si="95"/>
        <v>44748673.39322342</v>
      </c>
      <c r="AF371" s="32">
        <f t="shared" si="95"/>
        <v>51884036.406726465</v>
      </c>
      <c r="AG371" s="32">
        <f t="shared" si="95"/>
        <v>85831728.59700352</v>
      </c>
      <c r="AH371" s="32">
        <f t="shared" si="95"/>
        <v>2351737497.3695269</v>
      </c>
      <c r="AI371" s="32">
        <f t="shared" si="95"/>
        <v>694042112.96672928</v>
      </c>
      <c r="AJ371" s="32">
        <f t="shared" si="95"/>
        <v>33788728.197951578</v>
      </c>
      <c r="AK371" s="32">
        <f t="shared" si="95"/>
        <v>63753521.510085553</v>
      </c>
      <c r="AL371" s="32">
        <f t="shared" si="95"/>
        <v>264560862.27778113</v>
      </c>
    </row>
    <row r="372" spans="2:62">
      <c r="D372" s="42">
        <f t="shared" si="92"/>
        <v>365</v>
      </c>
      <c r="E372" s="32">
        <f t="shared" si="93"/>
        <v>245108.29050922839</v>
      </c>
      <c r="F372" s="32">
        <f t="shared" si="93"/>
        <v>36016604.663081013</v>
      </c>
      <c r="G372" s="32">
        <f t="shared" si="93"/>
        <v>51980535.204989746</v>
      </c>
      <c r="H372" s="32">
        <f t="shared" si="93"/>
        <v>54747277.23450429</v>
      </c>
      <c r="I372" s="32">
        <f t="shared" si="93"/>
        <v>98120296.624200776</v>
      </c>
      <c r="J372" s="32">
        <f t="shared" si="93"/>
        <v>2323949207.704649</v>
      </c>
      <c r="K372" s="32">
        <f t="shared" si="93"/>
        <v>812267338.65113175</v>
      </c>
      <c r="L372" s="32">
        <f t="shared" si="93"/>
        <v>43008527.14318943</v>
      </c>
      <c r="M372" s="32">
        <f t="shared" si="93"/>
        <v>79194445.044247016</v>
      </c>
      <c r="N372" s="32">
        <f t="shared" si="93"/>
        <v>251359698.36786246</v>
      </c>
      <c r="Q372" s="32">
        <f t="shared" si="94"/>
        <v>-179431.72200910773</v>
      </c>
      <c r="R372" s="32">
        <f t="shared" si="94"/>
        <v>-2127028.1222050213</v>
      </c>
      <c r="S372" s="32">
        <f t="shared" si="94"/>
        <v>46073306.270925567</v>
      </c>
      <c r="T372" s="32">
        <f t="shared" si="94"/>
        <v>42376344.37812528</v>
      </c>
      <c r="U372" s="32">
        <f t="shared" si="94"/>
        <v>85206980.765420258</v>
      </c>
      <c r="V372" s="32">
        <f t="shared" si="94"/>
        <v>1605644528.4971306</v>
      </c>
      <c r="W372" s="32">
        <f t="shared" si="94"/>
        <v>726708147.67662525</v>
      </c>
      <c r="X372" s="32">
        <f t="shared" si="94"/>
        <v>42307290.841685995</v>
      </c>
      <c r="Y372" s="32">
        <f t="shared" si="94"/>
        <v>75916080.586864769</v>
      </c>
      <c r="Z372" s="32">
        <f t="shared" si="94"/>
        <v>160478261.19671589</v>
      </c>
      <c r="AC372" s="32">
        <f t="shared" si="95"/>
        <v>669648.30302756629</v>
      </c>
      <c r="AD372" s="32">
        <f t="shared" si="95"/>
        <v>74160237.448367178</v>
      </c>
      <c r="AE372" s="32">
        <f t="shared" si="95"/>
        <v>57887764.139054306</v>
      </c>
      <c r="AF372" s="32">
        <f t="shared" si="95"/>
        <v>67118210.090883285</v>
      </c>
      <c r="AG372" s="32">
        <f t="shared" si="95"/>
        <v>111033612.48298128</v>
      </c>
      <c r="AH372" s="32">
        <f t="shared" si="95"/>
        <v>3042253886.9121671</v>
      </c>
      <c r="AI372" s="32">
        <f t="shared" si="95"/>
        <v>897826529.62563801</v>
      </c>
      <c r="AJ372" s="32">
        <f t="shared" si="95"/>
        <v>43709763.444693252</v>
      </c>
      <c r="AK372" s="32">
        <f t="shared" si="95"/>
        <v>82472809.501629636</v>
      </c>
      <c r="AL372" s="32">
        <f t="shared" si="95"/>
        <v>342241135.53900903</v>
      </c>
    </row>
    <row r="373" spans="2:62">
      <c r="D373" s="42">
        <f t="shared" si="92"/>
        <v>730</v>
      </c>
      <c r="E373" s="32">
        <f t="shared" si="93"/>
        <v>1350956.6406569907</v>
      </c>
      <c r="F373" s="32">
        <f t="shared" si="93"/>
        <v>198511731.8652055</v>
      </c>
      <c r="G373" s="32">
        <f t="shared" si="93"/>
        <v>286499689.88887155</v>
      </c>
      <c r="H373" s="32">
        <f t="shared" si="93"/>
        <v>301749066.03193092</v>
      </c>
      <c r="I373" s="32">
        <f t="shared" si="93"/>
        <v>540806947.13468683</v>
      </c>
      <c r="J373" s="32">
        <f t="shared" si="93"/>
        <v>12808847094.382318</v>
      </c>
      <c r="K373" s="32">
        <f t="shared" si="93"/>
        <v>4476951607.2252645</v>
      </c>
      <c r="L373" s="32">
        <f t="shared" si="93"/>
        <v>237048919.18692821</v>
      </c>
      <c r="M373" s="32">
        <f t="shared" si="93"/>
        <v>436493850.18105894</v>
      </c>
      <c r="N373" s="32">
        <f t="shared" si="93"/>
        <v>1385412353.8543339</v>
      </c>
      <c r="Q373" s="32">
        <f t="shared" si="94"/>
        <v>-988968.89978348801</v>
      </c>
      <c r="R373" s="32">
        <f t="shared" si="94"/>
        <v>-11723482.54964005</v>
      </c>
      <c r="S373" s="32">
        <f t="shared" si="94"/>
        <v>253940978.22809789</v>
      </c>
      <c r="T373" s="32">
        <f t="shared" si="94"/>
        <v>233564534.7836183</v>
      </c>
      <c r="U373" s="32">
        <f t="shared" si="94"/>
        <v>469632978.37142318</v>
      </c>
      <c r="V373" s="32">
        <f t="shared" si="94"/>
        <v>8849786899.5014362</v>
      </c>
      <c r="W373" s="32">
        <f t="shared" si="94"/>
        <v>4005377361.5067291</v>
      </c>
      <c r="X373" s="32">
        <f t="shared" si="94"/>
        <v>233183934.30119607</v>
      </c>
      <c r="Y373" s="32">
        <f t="shared" si="94"/>
        <v>418424578.73784095</v>
      </c>
      <c r="Z373" s="32">
        <f t="shared" si="94"/>
        <v>884503629.78084517</v>
      </c>
      <c r="AC373" s="32">
        <f t="shared" si="95"/>
        <v>3690882.1810974805</v>
      </c>
      <c r="AD373" s="32">
        <f t="shared" si="95"/>
        <v>408746946.28005171</v>
      </c>
      <c r="AE373" s="32">
        <f t="shared" si="95"/>
        <v>319058401.54964745</v>
      </c>
      <c r="AF373" s="32">
        <f t="shared" si="95"/>
        <v>369933597.28024358</v>
      </c>
      <c r="AG373" s="32">
        <f t="shared" si="95"/>
        <v>611980915.89795041</v>
      </c>
      <c r="AH373" s="32">
        <f t="shared" si="95"/>
        <v>16767907289.263205</v>
      </c>
      <c r="AI373" s="32">
        <f t="shared" si="95"/>
        <v>4948525852.9438009</v>
      </c>
      <c r="AJ373" s="32">
        <f t="shared" si="95"/>
        <v>240913904.07266247</v>
      </c>
      <c r="AK373" s="32">
        <f t="shared" si="95"/>
        <v>454563121.62427908</v>
      </c>
      <c r="AL373" s="32">
        <f t="shared" si="95"/>
        <v>1886321077.9278226</v>
      </c>
    </row>
    <row r="374" spans="2:62">
      <c r="D374" s="42">
        <f t="shared" si="92"/>
        <v>1460</v>
      </c>
      <c r="E374" s="32">
        <f t="shared" si="93"/>
        <v>2576813.5199356829</v>
      </c>
      <c r="F374" s="32">
        <f t="shared" si="93"/>
        <v>378641104.48973769</v>
      </c>
      <c r="G374" s="32">
        <f t="shared" si="93"/>
        <v>546469259.00153208</v>
      </c>
      <c r="H374" s="32">
        <f t="shared" si="93"/>
        <v>575555905.77719045</v>
      </c>
      <c r="I374" s="32">
        <f t="shared" si="93"/>
        <v>1031534700.0138321</v>
      </c>
      <c r="J374" s="32">
        <f t="shared" si="93"/>
        <v>24431583793.497566</v>
      </c>
      <c r="K374" s="32">
        <f t="shared" si="93"/>
        <v>8539333596.9580679</v>
      </c>
      <c r="L374" s="32">
        <f t="shared" si="93"/>
        <v>452146902.02785593</v>
      </c>
      <c r="M374" s="32">
        <f t="shared" si="93"/>
        <v>832567989.72344792</v>
      </c>
      <c r="N374" s="32">
        <f t="shared" si="93"/>
        <v>2642534317.2832294</v>
      </c>
      <c r="Q374" s="32">
        <f t="shared" si="94"/>
        <v>-1886358.4182233191</v>
      </c>
      <c r="R374" s="32">
        <f t="shared" si="94"/>
        <v>-22361360.40602408</v>
      </c>
      <c r="S374" s="32">
        <f t="shared" si="94"/>
        <v>484366800.73287261</v>
      </c>
      <c r="T374" s="32">
        <f t="shared" si="94"/>
        <v>445500790.25128889</v>
      </c>
      <c r="U374" s="32">
        <f t="shared" si="94"/>
        <v>895777533.97520435</v>
      </c>
      <c r="V374" s="32">
        <f t="shared" si="94"/>
        <v>16880075825.449835</v>
      </c>
      <c r="W374" s="32">
        <f t="shared" si="94"/>
        <v>7639853291.335494</v>
      </c>
      <c r="X374" s="32">
        <f t="shared" si="94"/>
        <v>444774833.22255486</v>
      </c>
      <c r="Y374" s="32">
        <f t="shared" si="94"/>
        <v>798102677.10791612</v>
      </c>
      <c r="Z374" s="32">
        <f t="shared" si="94"/>
        <v>1687101453.1917603</v>
      </c>
      <c r="AC374" s="32">
        <f t="shared" si="95"/>
        <v>7039985.4580947049</v>
      </c>
      <c r="AD374" s="32">
        <f t="shared" si="95"/>
        <v>779643569.38550079</v>
      </c>
      <c r="AE374" s="32">
        <f t="shared" si="95"/>
        <v>608571717.27019572</v>
      </c>
      <c r="AF374" s="32">
        <f t="shared" si="95"/>
        <v>705611021.30309212</v>
      </c>
      <c r="AG374" s="32">
        <f t="shared" si="95"/>
        <v>1167291866.0524595</v>
      </c>
      <c r="AH374" s="32">
        <f t="shared" si="95"/>
        <v>31983091761.5453</v>
      </c>
      <c r="AI374" s="32">
        <f t="shared" si="95"/>
        <v>9438813902.5806408</v>
      </c>
      <c r="AJ374" s="32">
        <f t="shared" si="95"/>
        <v>459518970.83316106</v>
      </c>
      <c r="AK374" s="32">
        <f t="shared" si="95"/>
        <v>867033302.33898389</v>
      </c>
      <c r="AL374" s="32">
        <f t="shared" si="95"/>
        <v>3597967181.3746986</v>
      </c>
    </row>
    <row r="375" spans="2:62">
      <c r="B375" s="44"/>
      <c r="D375" s="42">
        <f t="shared" si="92"/>
        <v>2920</v>
      </c>
      <c r="E375" s="32">
        <f t="shared" si="93"/>
        <v>4691080.8748495607</v>
      </c>
      <c r="F375" s="32">
        <f t="shared" si="93"/>
        <v>689314934.88440597</v>
      </c>
      <c r="G375" s="32">
        <f t="shared" si="93"/>
        <v>994845560.1316793</v>
      </c>
      <c r="H375" s="32">
        <f t="shared" si="93"/>
        <v>1047797708.7241787</v>
      </c>
      <c r="I375" s="32">
        <f t="shared" si="93"/>
        <v>1877905663.5419037</v>
      </c>
      <c r="J375" s="32">
        <f t="shared" si="93"/>
        <v>44477621135.277802</v>
      </c>
      <c r="K375" s="32">
        <f t="shared" si="93"/>
        <v>15545829844.00445</v>
      </c>
      <c r="L375" s="32">
        <f t="shared" si="93"/>
        <v>823132007.15366256</v>
      </c>
      <c r="M375" s="32">
        <f t="shared" si="93"/>
        <v>1515687395.8427138</v>
      </c>
      <c r="N375" s="32">
        <f t="shared" si="93"/>
        <v>4810725378.8587732</v>
      </c>
      <c r="Q375" s="32">
        <f t="shared" si="94"/>
        <v>-3434109.5428045383</v>
      </c>
      <c r="R375" s="32">
        <f t="shared" si="94"/>
        <v>-40708785.996642873</v>
      </c>
      <c r="S375" s="32">
        <f t="shared" si="94"/>
        <v>881788230.9879998</v>
      </c>
      <c r="T375" s="32">
        <f t="shared" si="94"/>
        <v>811032781.65443242</v>
      </c>
      <c r="U375" s="32">
        <f t="shared" si="94"/>
        <v>1630760171.5221791</v>
      </c>
      <c r="V375" s="32">
        <f t="shared" si="94"/>
        <v>30730124728.915035</v>
      </c>
      <c r="W375" s="32">
        <f t="shared" si="94"/>
        <v>13908328788.392473</v>
      </c>
      <c r="X375" s="32">
        <f t="shared" si="94"/>
        <v>809711179.17636847</v>
      </c>
      <c r="Y375" s="32">
        <f t="shared" si="94"/>
        <v>1452943403.0758379</v>
      </c>
      <c r="Z375" s="32">
        <f t="shared" si="94"/>
        <v>3071362867.2657351</v>
      </c>
      <c r="AC375" s="32">
        <f t="shared" si="95"/>
        <v>12816271.292503696</v>
      </c>
      <c r="AD375" s="32">
        <f t="shared" si="95"/>
        <v>1419338655.7654574</v>
      </c>
      <c r="AE375" s="32">
        <f t="shared" si="95"/>
        <v>1107902889.2753661</v>
      </c>
      <c r="AF375" s="32">
        <f t="shared" si="95"/>
        <v>1284562635.7939248</v>
      </c>
      <c r="AG375" s="32">
        <f t="shared" si="95"/>
        <v>2125051155.5616281</v>
      </c>
      <c r="AH375" s="32">
        <f t="shared" si="95"/>
        <v>58225117541.640579</v>
      </c>
      <c r="AI375" s="32">
        <f t="shared" si="95"/>
        <v>17183330899.616425</v>
      </c>
      <c r="AJ375" s="32">
        <f t="shared" si="95"/>
        <v>836552835.13096416</v>
      </c>
      <c r="AK375" s="32">
        <f t="shared" si="95"/>
        <v>1578431388.6095974</v>
      </c>
      <c r="AL375" s="32">
        <f t="shared" si="95"/>
        <v>6550087890.4518137</v>
      </c>
    </row>
    <row r="376" spans="2:62">
      <c r="D376" s="42">
        <f t="shared" si="92"/>
        <v>5840</v>
      </c>
      <c r="E376" s="32">
        <f t="shared" si="93"/>
        <v>7797447.4088696418</v>
      </c>
      <c r="F376" s="32">
        <f t="shared" si="93"/>
        <v>1145769407.158628</v>
      </c>
      <c r="G376" s="32">
        <f t="shared" si="93"/>
        <v>1653618034.3134675</v>
      </c>
      <c r="H376" s="32">
        <f t="shared" si="93"/>
        <v>1741634336.9208925</v>
      </c>
      <c r="I376" s="32">
        <f t="shared" si="93"/>
        <v>3121427884.3052406</v>
      </c>
      <c r="J376" s="32">
        <f t="shared" si="93"/>
        <v>73930064504.607269</v>
      </c>
      <c r="K376" s="32">
        <f t="shared" si="93"/>
        <v>25840055601.204746</v>
      </c>
      <c r="L376" s="32">
        <f t="shared" si="93"/>
        <v>1368198227.1396728</v>
      </c>
      <c r="M376" s="32">
        <f t="shared" si="93"/>
        <v>2519353870.1779795</v>
      </c>
      <c r="N376" s="32">
        <f t="shared" si="93"/>
        <v>7996318788.9760542</v>
      </c>
      <c r="Q376" s="32">
        <f t="shared" si="94"/>
        <v>-5708127.6726388736</v>
      </c>
      <c r="R376" s="32">
        <f t="shared" si="94"/>
        <v>-67665560.743062496</v>
      </c>
      <c r="S376" s="32">
        <f t="shared" si="94"/>
        <v>1465695761.8769732</v>
      </c>
      <c r="T376" s="32">
        <f t="shared" si="94"/>
        <v>1348087067.8918958</v>
      </c>
      <c r="U376" s="32">
        <f t="shared" si="94"/>
        <v>2710626188.9657178</v>
      </c>
      <c r="V376" s="32">
        <f t="shared" si="94"/>
        <v>51079172974.054474</v>
      </c>
      <c r="W376" s="32">
        <f t="shared" si="94"/>
        <v>23118224811.299129</v>
      </c>
      <c r="X376" s="32">
        <f t="shared" si="94"/>
        <v>1345890319.1908903</v>
      </c>
      <c r="Y376" s="32">
        <f t="shared" si="94"/>
        <v>2415061704.4971008</v>
      </c>
      <c r="Z376" s="32">
        <f t="shared" si="94"/>
        <v>5105175346.5724802</v>
      </c>
      <c r="AC376" s="32">
        <f t="shared" si="95"/>
        <v>21303022.49037822</v>
      </c>
      <c r="AD376" s="32">
        <f t="shared" si="95"/>
        <v>2359204375.0603223</v>
      </c>
      <c r="AE376" s="32">
        <f t="shared" si="95"/>
        <v>1841540306.7499733</v>
      </c>
      <c r="AF376" s="32">
        <f t="shared" si="95"/>
        <v>2135181605.9498894</v>
      </c>
      <c r="AG376" s="32">
        <f t="shared" si="95"/>
        <v>3532229579.6447639</v>
      </c>
      <c r="AH376" s="32">
        <f t="shared" si="95"/>
        <v>96780956035.16008</v>
      </c>
      <c r="AI376" s="32">
        <f t="shared" si="95"/>
        <v>28561886391.110363</v>
      </c>
      <c r="AJ376" s="32">
        <f t="shared" si="95"/>
        <v>1390506135.0884671</v>
      </c>
      <c r="AK376" s="32">
        <f t="shared" si="95"/>
        <v>2623646035.8588715</v>
      </c>
      <c r="AL376" s="32">
        <f t="shared" si="95"/>
        <v>10887462231.379631</v>
      </c>
    </row>
    <row r="377" spans="2:62">
      <c r="D377" s="42">
        <f t="shared" si="92"/>
        <v>7946.78</v>
      </c>
      <c r="E377" s="32">
        <f t="shared" ref="E377:N377" si="96">($D287-$D286)/8*(E286+3*((2*E286+E287)/3)+3*((E286+2*E287)/3)+E287)</f>
        <v>4500026.2139362385</v>
      </c>
      <c r="F377" s="32">
        <f t="shared" si="96"/>
        <v>661241057.10223055</v>
      </c>
      <c r="G377" s="32">
        <f t="shared" si="96"/>
        <v>954328270.78561223</v>
      </c>
      <c r="H377" s="32">
        <f t="shared" si="96"/>
        <v>1005123825.820279</v>
      </c>
      <c r="I377" s="32">
        <f t="shared" si="96"/>
        <v>1801423795.2162569</v>
      </c>
      <c r="J377" s="32">
        <f t="shared" si="96"/>
        <v>42666171482.002701</v>
      </c>
      <c r="K377" s="32">
        <f t="shared" si="96"/>
        <v>14912691484.487743</v>
      </c>
      <c r="L377" s="32">
        <f t="shared" si="96"/>
        <v>789608132.65454996</v>
      </c>
      <c r="M377" s="32">
        <f t="shared" si="96"/>
        <v>1453957668.9015615</v>
      </c>
      <c r="N377" s="32">
        <f t="shared" si="96"/>
        <v>4614797930.4677982</v>
      </c>
      <c r="Q377" s="32">
        <f t="shared" ref="Q377:Z377" si="97">($D287-$D286)/8*(Q286+3*((2*Q286+Q287)/3)+3*((Q286+2*Q287)/3)+Q287)</f>
        <v>-3294247.8239931427</v>
      </c>
      <c r="R377" s="32">
        <f t="shared" si="97"/>
        <v>-39050830.503596522</v>
      </c>
      <c r="S377" s="32">
        <f t="shared" si="97"/>
        <v>845875451.83043051</v>
      </c>
      <c r="T377" s="32">
        <f t="shared" si="97"/>
        <v>778001674.91753483</v>
      </c>
      <c r="U377" s="32">
        <f t="shared" si="97"/>
        <v>1564343850.8674831</v>
      </c>
      <c r="V377" s="32">
        <f t="shared" si="97"/>
        <v>29478572322.009411</v>
      </c>
      <c r="W377" s="32">
        <f t="shared" si="97"/>
        <v>13341881286.96829</v>
      </c>
      <c r="X377" s="32">
        <f t="shared" si="97"/>
        <v>776733897.62817335</v>
      </c>
      <c r="Y377" s="32">
        <f t="shared" si="97"/>
        <v>1393769064.2386708</v>
      </c>
      <c r="Z377" s="32">
        <f t="shared" si="97"/>
        <v>2946274810.4186997</v>
      </c>
      <c r="AC377" s="32">
        <f t="shared" ref="AC377:AL377" si="98">($D287-$D286)/8*(AC286+3*((2*AC286+AC287)/3)+3*((AC286+2*AC287)/3)+AC287)</f>
        <v>12294300.251865657</v>
      </c>
      <c r="AD377" s="32">
        <f t="shared" si="98"/>
        <v>1361532944.7080598</v>
      </c>
      <c r="AE377" s="32">
        <f t="shared" si="98"/>
        <v>1062781089.7408012</v>
      </c>
      <c r="AF377" s="32">
        <f t="shared" si="98"/>
        <v>1232245976.7230234</v>
      </c>
      <c r="AG377" s="32">
        <f t="shared" si="98"/>
        <v>2038503739.5650306</v>
      </c>
      <c r="AH377" s="32">
        <f t="shared" si="98"/>
        <v>55853770641.995995</v>
      </c>
      <c r="AI377" s="32">
        <f t="shared" si="98"/>
        <v>16483501682.007191</v>
      </c>
      <c r="AJ377" s="32">
        <f t="shared" si="98"/>
        <v>802482367.68093336</v>
      </c>
      <c r="AK377" s="32">
        <f t="shared" si="98"/>
        <v>1514146273.5644598</v>
      </c>
      <c r="AL377" s="32">
        <f t="shared" si="98"/>
        <v>6283321050.5168991</v>
      </c>
    </row>
    <row r="380" spans="2:62">
      <c r="C380" s="43" t="s">
        <v>103</v>
      </c>
      <c r="D380" s="43"/>
      <c r="E380" s="43" t="s">
        <v>92</v>
      </c>
      <c r="F380" s="43"/>
      <c r="G380" s="43"/>
    </row>
    <row r="382" spans="2:62">
      <c r="E382" s="97" t="s">
        <v>99</v>
      </c>
      <c r="Q382" s="32" t="s">
        <v>54</v>
      </c>
    </row>
    <row r="383" spans="2:62">
      <c r="AN383" s="32" t="s">
        <v>178</v>
      </c>
      <c r="AZ383" s="32" t="s">
        <v>179</v>
      </c>
    </row>
    <row r="384" spans="2:62">
      <c r="D384" s="43" t="str">
        <f>D295</f>
        <v>Average</v>
      </c>
      <c r="E384" s="43" t="str">
        <f>E295</f>
        <v>Blood</v>
      </c>
      <c r="F384" s="43" t="str">
        <f t="shared" ref="F384:N384" si="99">F295</f>
        <v>Thymus</v>
      </c>
      <c r="G384" s="43" t="str">
        <f t="shared" si="99"/>
        <v>Heart</v>
      </c>
      <c r="H384" s="43" t="str">
        <f t="shared" si="99"/>
        <v>Lungs</v>
      </c>
      <c r="I384" s="43" t="str">
        <f t="shared" si="99"/>
        <v>Kidneys</v>
      </c>
      <c r="J384" s="43" t="str">
        <f t="shared" si="99"/>
        <v>Spleen</v>
      </c>
      <c r="K384" s="43" t="str">
        <f t="shared" si="99"/>
        <v>Liver</v>
      </c>
      <c r="L384" s="43" t="str">
        <f t="shared" si="99"/>
        <v>ART</v>
      </c>
      <c r="M384" s="43" t="str">
        <f t="shared" si="99"/>
        <v>Carcass</v>
      </c>
      <c r="N384" s="43" t="str">
        <f t="shared" si="99"/>
        <v>Tumor</v>
      </c>
      <c r="P384" s="43" t="str">
        <f>P295</f>
        <v>Average -STDEV</v>
      </c>
      <c r="Q384" s="43" t="str">
        <f>Q295</f>
        <v>Blood</v>
      </c>
      <c r="R384" s="43" t="str">
        <f t="shared" ref="R384:Z384" si="100">R295</f>
        <v>Thymus</v>
      </c>
      <c r="S384" s="43" t="str">
        <f t="shared" si="100"/>
        <v>Heart</v>
      </c>
      <c r="T384" s="43" t="str">
        <f t="shared" si="100"/>
        <v>Lungs</v>
      </c>
      <c r="U384" s="43" t="str">
        <f t="shared" si="100"/>
        <v>Kidneys</v>
      </c>
      <c r="V384" s="43" t="str">
        <f t="shared" si="100"/>
        <v>Spleen</v>
      </c>
      <c r="W384" s="43" t="str">
        <f t="shared" si="100"/>
        <v>Liver</v>
      </c>
      <c r="X384" s="43" t="str">
        <f t="shared" si="100"/>
        <v>ART</v>
      </c>
      <c r="Y384" s="43" t="str">
        <f t="shared" si="100"/>
        <v>Carcass</v>
      </c>
      <c r="Z384" s="43" t="str">
        <f t="shared" si="100"/>
        <v>Tumor</v>
      </c>
      <c r="AB384" s="43" t="str">
        <f>AB295</f>
        <v>Average +STDEV</v>
      </c>
      <c r="AC384" s="43" t="str">
        <f>AC295</f>
        <v>Blood</v>
      </c>
      <c r="AD384" s="43" t="str">
        <f t="shared" ref="AD384:AL384" si="101">AD295</f>
        <v>Thymus</v>
      </c>
      <c r="AE384" s="43" t="str">
        <f t="shared" si="101"/>
        <v>Heart</v>
      </c>
      <c r="AF384" s="43" t="str">
        <f t="shared" si="101"/>
        <v>Lungs</v>
      </c>
      <c r="AG384" s="43" t="str">
        <f t="shared" si="101"/>
        <v>Kidneys</v>
      </c>
      <c r="AH384" s="43" t="str">
        <f t="shared" si="101"/>
        <v>Spleen</v>
      </c>
      <c r="AI384" s="43" t="str">
        <f t="shared" si="101"/>
        <v>Liver</v>
      </c>
      <c r="AJ384" s="43" t="str">
        <f t="shared" si="101"/>
        <v>ART</v>
      </c>
      <c r="AK384" s="43" t="str">
        <f t="shared" si="101"/>
        <v>Carcass</v>
      </c>
      <c r="AL384" s="43" t="str">
        <f t="shared" si="101"/>
        <v>Tumor</v>
      </c>
      <c r="AN384" s="43" t="s">
        <v>47</v>
      </c>
      <c r="AO384" s="43" t="str">
        <f>AC384</f>
        <v>Blood</v>
      </c>
      <c r="AP384" s="43" t="str">
        <f t="shared" ref="AP384:AX384" si="102">AD384</f>
        <v>Thymus</v>
      </c>
      <c r="AQ384" s="43" t="str">
        <f t="shared" si="102"/>
        <v>Heart</v>
      </c>
      <c r="AR384" s="43" t="str">
        <f t="shared" si="102"/>
        <v>Lungs</v>
      </c>
      <c r="AS384" s="43" t="str">
        <f t="shared" si="102"/>
        <v>Kidneys</v>
      </c>
      <c r="AT384" s="43" t="str">
        <f t="shared" si="102"/>
        <v>Spleen</v>
      </c>
      <c r="AU384" s="43" t="str">
        <f t="shared" si="102"/>
        <v>Liver</v>
      </c>
      <c r="AV384" s="43" t="str">
        <f t="shared" si="102"/>
        <v>ART</v>
      </c>
      <c r="AW384" s="43" t="str">
        <f t="shared" si="102"/>
        <v>Carcass</v>
      </c>
      <c r="AX384" s="43" t="str">
        <f t="shared" si="102"/>
        <v>Tumor</v>
      </c>
      <c r="AY384" s="43"/>
      <c r="AZ384" s="43" t="s">
        <v>48</v>
      </c>
      <c r="BA384" s="43" t="str">
        <f>AO384</f>
        <v>Blood</v>
      </c>
      <c r="BB384" s="43" t="str">
        <f t="shared" ref="BB384:BJ384" si="103">AP384</f>
        <v>Thymus</v>
      </c>
      <c r="BC384" s="43" t="str">
        <f t="shared" si="103"/>
        <v>Heart</v>
      </c>
      <c r="BD384" s="43" t="str">
        <f t="shared" si="103"/>
        <v>Lungs</v>
      </c>
      <c r="BE384" s="43" t="str">
        <f t="shared" si="103"/>
        <v>Kidneys</v>
      </c>
      <c r="BF384" s="43" t="str">
        <f t="shared" si="103"/>
        <v>Spleen</v>
      </c>
      <c r="BG384" s="43" t="str">
        <f t="shared" si="103"/>
        <v>Liver</v>
      </c>
      <c r="BH384" s="43" t="str">
        <f t="shared" si="103"/>
        <v>ART</v>
      </c>
      <c r="BI384" s="43" t="str">
        <f t="shared" si="103"/>
        <v>Carcass</v>
      </c>
      <c r="BJ384" s="43" t="str">
        <f t="shared" si="103"/>
        <v>Tumor</v>
      </c>
    </row>
    <row r="385" spans="4:63">
      <c r="D385" s="42">
        <f>D296</f>
        <v>0</v>
      </c>
      <c r="E385" s="52">
        <f>E296/$R$192</f>
        <v>0</v>
      </c>
      <c r="F385" s="52">
        <f t="shared" ref="F385:N385" si="104">F296/$R$195</f>
        <v>0</v>
      </c>
      <c r="G385" s="52">
        <f t="shared" si="104"/>
        <v>0</v>
      </c>
      <c r="H385" s="52">
        <f t="shared" si="104"/>
        <v>0</v>
      </c>
      <c r="I385" s="52">
        <f t="shared" si="104"/>
        <v>0</v>
      </c>
      <c r="J385" s="52">
        <f t="shared" si="104"/>
        <v>0</v>
      </c>
      <c r="K385" s="52">
        <f t="shared" si="104"/>
        <v>0</v>
      </c>
      <c r="L385" s="52">
        <f t="shared" si="104"/>
        <v>0</v>
      </c>
      <c r="M385" s="52">
        <f t="shared" si="104"/>
        <v>0</v>
      </c>
      <c r="N385" s="52">
        <f t="shared" si="104"/>
        <v>0</v>
      </c>
      <c r="Q385" s="53">
        <f>Q296/$R$192</f>
        <v>0</v>
      </c>
      <c r="R385" s="44">
        <f t="shared" ref="R385:Z385" si="105">R296/$R$195</f>
        <v>0</v>
      </c>
      <c r="S385" s="44">
        <f t="shared" si="105"/>
        <v>0</v>
      </c>
      <c r="T385" s="44">
        <f t="shared" si="105"/>
        <v>0</v>
      </c>
      <c r="U385" s="44">
        <f t="shared" si="105"/>
        <v>0</v>
      </c>
      <c r="V385" s="44">
        <f t="shared" si="105"/>
        <v>0</v>
      </c>
      <c r="W385" s="44">
        <f t="shared" si="105"/>
        <v>0</v>
      </c>
      <c r="X385" s="44">
        <f t="shared" si="105"/>
        <v>0</v>
      </c>
      <c r="Y385" s="44">
        <f t="shared" si="105"/>
        <v>0</v>
      </c>
      <c r="Z385" s="44">
        <f t="shared" si="105"/>
        <v>0</v>
      </c>
      <c r="AC385" s="53">
        <f>AC296/$R$195</f>
        <v>0</v>
      </c>
      <c r="AD385" s="53">
        <f t="shared" ref="AD385:AL385" si="106">AD296/$R$195</f>
        <v>0</v>
      </c>
      <c r="AE385" s="53">
        <f t="shared" si="106"/>
        <v>0</v>
      </c>
      <c r="AF385" s="53">
        <f t="shared" si="106"/>
        <v>0</v>
      </c>
      <c r="AG385" s="53">
        <f t="shared" si="106"/>
        <v>0</v>
      </c>
      <c r="AH385" s="53">
        <f t="shared" si="106"/>
        <v>0</v>
      </c>
      <c r="AI385" s="53">
        <f t="shared" si="106"/>
        <v>0</v>
      </c>
      <c r="AJ385" s="53">
        <f t="shared" si="106"/>
        <v>0</v>
      </c>
      <c r="AK385" s="53">
        <f t="shared" si="106"/>
        <v>0</v>
      </c>
      <c r="AL385" s="53">
        <f t="shared" si="106"/>
        <v>0</v>
      </c>
      <c r="AO385" s="52">
        <f>E385-Q385</f>
        <v>0</v>
      </c>
      <c r="AP385" s="52">
        <f t="shared" ref="AP385:AX400" si="107">F385-R385</f>
        <v>0</v>
      </c>
      <c r="AQ385" s="52">
        <f t="shared" si="107"/>
        <v>0</v>
      </c>
      <c r="AR385" s="52">
        <f t="shared" si="107"/>
        <v>0</v>
      </c>
      <c r="AS385" s="52">
        <f t="shared" si="107"/>
        <v>0</v>
      </c>
      <c r="AT385" s="52">
        <f t="shared" si="107"/>
        <v>0</v>
      </c>
      <c r="AU385" s="52">
        <f t="shared" si="107"/>
        <v>0</v>
      </c>
      <c r="AV385" s="52">
        <f t="shared" si="107"/>
        <v>0</v>
      </c>
      <c r="AW385" s="52">
        <f t="shared" si="107"/>
        <v>0</v>
      </c>
      <c r="AX385" s="52">
        <f t="shared" si="107"/>
        <v>0</v>
      </c>
      <c r="BA385" s="52">
        <f>AC385-E385</f>
        <v>0</v>
      </c>
      <c r="BB385" s="52">
        <f t="shared" ref="BB385:BJ400" si="108">AD385-F385</f>
        <v>0</v>
      </c>
      <c r="BC385" s="52">
        <f t="shared" si="108"/>
        <v>0</v>
      </c>
      <c r="BD385" s="52">
        <f t="shared" si="108"/>
        <v>0</v>
      </c>
      <c r="BE385" s="52">
        <f t="shared" si="108"/>
        <v>0</v>
      </c>
      <c r="BF385" s="52">
        <f t="shared" si="108"/>
        <v>0</v>
      </c>
      <c r="BG385" s="52">
        <f t="shared" si="108"/>
        <v>0</v>
      </c>
      <c r="BH385" s="52">
        <f t="shared" si="108"/>
        <v>0</v>
      </c>
      <c r="BI385" s="52">
        <f t="shared" si="108"/>
        <v>0</v>
      </c>
      <c r="BJ385" s="52">
        <f t="shared" si="108"/>
        <v>0</v>
      </c>
      <c r="BK385" s="44"/>
    </row>
    <row r="386" spans="4:63">
      <c r="D386" s="42">
        <f t="shared" ref="D386:D449" si="109">D297</f>
        <v>4.1666666666666664E-2</v>
      </c>
      <c r="E386" s="52">
        <f>((E297)/($D297-$D296))/$R$192*100</f>
        <v>7.9225322764182708E-4</v>
      </c>
      <c r="F386" s="52">
        <f t="shared" ref="F386:N386" si="110">((F297)/($D297-$D296))/$R$192*100</f>
        <v>2.6329576779378724E-4</v>
      </c>
      <c r="G386" s="52">
        <f t="shared" si="110"/>
        <v>2.3142712535284543E-4</v>
      </c>
      <c r="H386" s="52">
        <f t="shared" si="110"/>
        <v>3.7736352586406765E-4</v>
      </c>
      <c r="I386" s="52">
        <f t="shared" si="110"/>
        <v>3.198206237807443E-4</v>
      </c>
      <c r="J386" s="52">
        <f t="shared" si="110"/>
        <v>1.2064796110988884E-3</v>
      </c>
      <c r="K386" s="52">
        <f t="shared" si="110"/>
        <v>4.5946090569754259E-4</v>
      </c>
      <c r="L386" s="52">
        <f t="shared" si="110"/>
        <v>3.8724013581378823E-5</v>
      </c>
      <c r="M386" s="52">
        <f t="shared" si="110"/>
        <v>6.1828511860046107E-5</v>
      </c>
      <c r="N386" s="52">
        <f t="shared" si="110"/>
        <v>5.1413560055135261E-5</v>
      </c>
      <c r="Q386" s="52">
        <f>((Q297)/($D297-$D296))/$R$192*100</f>
        <v>7.7541125276865252E-4</v>
      </c>
      <c r="R386" s="52">
        <f t="shared" ref="R386:Z386" si="111">((R297)/($D297-$D296))/$R$192*100</f>
        <v>2.0646996402372229E-4</v>
      </c>
      <c r="S386" s="52">
        <f t="shared" si="111"/>
        <v>2.1792339971149586E-4</v>
      </c>
      <c r="T386" s="52">
        <f t="shared" si="111"/>
        <v>3.6567263722293137E-4</v>
      </c>
      <c r="U386" s="52">
        <f t="shared" si="111"/>
        <v>2.995841271018214E-4</v>
      </c>
      <c r="V386" s="52">
        <f t="shared" si="111"/>
        <v>1.0629399053568064E-3</v>
      </c>
      <c r="W386" s="52">
        <f t="shared" si="111"/>
        <v>4.1156779781901284E-4</v>
      </c>
      <c r="X386" s="52">
        <f t="shared" si="111"/>
        <v>3.4779419741314453E-5</v>
      </c>
      <c r="Y386" s="52">
        <f t="shared" si="111"/>
        <v>5.5297708523715192E-5</v>
      </c>
      <c r="Z386" s="52">
        <f t="shared" si="111"/>
        <v>6.5583049580548657E-6</v>
      </c>
      <c r="AA386" s="96"/>
      <c r="AB386" s="96"/>
      <c r="AC386" s="52">
        <f>((AC297)/($D297-$D296))/$R$192*100</f>
        <v>8.0909520251500175E-4</v>
      </c>
      <c r="AD386" s="52">
        <f t="shared" ref="AD386:AL386" si="112">((AD297)/($D297-$D296))/$R$192*100</f>
        <v>3.201215715638514E-4</v>
      </c>
      <c r="AE386" s="52">
        <f t="shared" si="112"/>
        <v>2.4493085099419522E-4</v>
      </c>
      <c r="AF386" s="52">
        <f t="shared" si="112"/>
        <v>3.8905441450520144E-4</v>
      </c>
      <c r="AG386" s="52">
        <f t="shared" si="112"/>
        <v>3.4005712045966709E-4</v>
      </c>
      <c r="AH386" s="52">
        <f t="shared" si="112"/>
        <v>1.3500193168409706E-3</v>
      </c>
      <c r="AI386" s="52">
        <f t="shared" si="112"/>
        <v>5.0735401357606996E-4</v>
      </c>
      <c r="AJ386" s="52">
        <f t="shared" si="112"/>
        <v>4.2668607421443438E-5</v>
      </c>
      <c r="AK386" s="52">
        <f t="shared" si="112"/>
        <v>6.8359315196377015E-5</v>
      </c>
      <c r="AL386" s="52">
        <f t="shared" si="112"/>
        <v>9.6268815152215957E-5</v>
      </c>
      <c r="AO386" s="52">
        <f t="shared" ref="AO386:AX424" si="113">E386-Q386</f>
        <v>1.684197487317456E-5</v>
      </c>
      <c r="AP386" s="52">
        <f t="shared" si="107"/>
        <v>5.6825803770064949E-5</v>
      </c>
      <c r="AQ386" s="52">
        <f t="shared" si="107"/>
        <v>1.3503725641349576E-5</v>
      </c>
      <c r="AR386" s="52">
        <f t="shared" si="107"/>
        <v>1.1690888641136281E-5</v>
      </c>
      <c r="AS386" s="52">
        <f t="shared" si="107"/>
        <v>2.0236496678922898E-5</v>
      </c>
      <c r="AT386" s="52">
        <f t="shared" si="107"/>
        <v>1.43539705742082E-4</v>
      </c>
      <c r="AU386" s="52">
        <f t="shared" si="107"/>
        <v>4.7893107878529755E-5</v>
      </c>
      <c r="AV386" s="52">
        <f t="shared" si="107"/>
        <v>3.9445938400643703E-6</v>
      </c>
      <c r="AW386" s="52">
        <f t="shared" si="107"/>
        <v>6.5308033363309151E-6</v>
      </c>
      <c r="AX386" s="52">
        <f t="shared" si="107"/>
        <v>4.4855255097080399E-5</v>
      </c>
      <c r="BA386" s="52">
        <f t="shared" ref="BA386:BA449" si="114">AC386-E386</f>
        <v>1.6841974873174669E-5</v>
      </c>
      <c r="BB386" s="52">
        <f t="shared" si="108"/>
        <v>5.6825803770064163E-5</v>
      </c>
      <c r="BC386" s="52">
        <f t="shared" si="108"/>
        <v>1.3503725641349793E-5</v>
      </c>
      <c r="BD386" s="52">
        <f t="shared" si="108"/>
        <v>1.1690888641133787E-5</v>
      </c>
      <c r="BE386" s="52">
        <f t="shared" si="108"/>
        <v>2.023649667892279E-5</v>
      </c>
      <c r="BF386" s="52">
        <f t="shared" si="108"/>
        <v>1.4353970574208222E-4</v>
      </c>
      <c r="BG386" s="52">
        <f t="shared" si="108"/>
        <v>4.789310787852737E-5</v>
      </c>
      <c r="BH386" s="52">
        <f t="shared" si="108"/>
        <v>3.9445938400646142E-6</v>
      </c>
      <c r="BI386" s="52">
        <f t="shared" si="108"/>
        <v>6.5308033363309083E-6</v>
      </c>
      <c r="BJ386" s="52">
        <f t="shared" si="108"/>
        <v>4.4855255097080697E-5</v>
      </c>
      <c r="BK386" s="44"/>
    </row>
    <row r="387" spans="4:63">
      <c r="D387" s="42">
        <f t="shared" si="109"/>
        <v>7.4999999999999997E-2</v>
      </c>
      <c r="E387" s="52">
        <f t="shared" ref="E387:N450" si="115">((E298)/($D298-$D297))/$R$192*100</f>
        <v>1.5160595373493858E-3</v>
      </c>
      <c r="F387" s="52">
        <f t="shared" si="115"/>
        <v>5.1521658569407655E-4</v>
      </c>
      <c r="G387" s="52">
        <f t="shared" si="115"/>
        <v>4.6066079544998875E-4</v>
      </c>
      <c r="H387" s="52">
        <f t="shared" si="115"/>
        <v>7.3888630785471049E-4</v>
      </c>
      <c r="I387" s="52">
        <f t="shared" si="115"/>
        <v>6.5296419103282901E-4</v>
      </c>
      <c r="J387" s="52">
        <f t="shared" si="115"/>
        <v>2.4494686995021916E-3</v>
      </c>
      <c r="K387" s="52">
        <f t="shared" si="115"/>
        <v>9.6442351614399013E-4</v>
      </c>
      <c r="L387" s="52">
        <f t="shared" si="115"/>
        <v>9.2064060780485535E-5</v>
      </c>
      <c r="M387" s="52">
        <f t="shared" si="115"/>
        <v>1.3140830911830321E-4</v>
      </c>
      <c r="N387" s="52">
        <f t="shared" si="115"/>
        <v>1.942219287222836E-4</v>
      </c>
      <c r="Q387" s="52">
        <f t="shared" ref="Q387:Z402" si="116">((Q298)/($D298-$D297))/$R$192*100</f>
        <v>1.4745658736466617E-3</v>
      </c>
      <c r="R387" s="52">
        <f t="shared" si="116"/>
        <v>4.0702537192177326E-4</v>
      </c>
      <c r="S387" s="52">
        <f t="shared" si="116"/>
        <v>4.1496378684885166E-4</v>
      </c>
      <c r="T387" s="52">
        <f t="shared" si="116"/>
        <v>7.1076518531915166E-4</v>
      </c>
      <c r="U387" s="52">
        <f t="shared" si="116"/>
        <v>5.9945155454644997E-4</v>
      </c>
      <c r="V387" s="52">
        <f t="shared" si="116"/>
        <v>2.1460198299095416E-3</v>
      </c>
      <c r="W387" s="52">
        <f t="shared" si="116"/>
        <v>8.4353407429383666E-4</v>
      </c>
      <c r="X387" s="52">
        <f t="shared" si="116"/>
        <v>8.2850733843299192E-5</v>
      </c>
      <c r="Y387" s="52">
        <f t="shared" si="116"/>
        <v>1.1976664327471017E-4</v>
      </c>
      <c r="Z387" s="52">
        <f t="shared" si="116"/>
        <v>4.4028969747364942E-5</v>
      </c>
      <c r="AA387" s="96"/>
      <c r="AB387" s="96"/>
      <c r="AC387" s="52">
        <f t="shared" ref="AC387:AL402" si="117">((AC298)/($D298-$D297))/$R$192*100</f>
        <v>1.5575532010521126E-3</v>
      </c>
      <c r="AD387" s="52">
        <f t="shared" si="117"/>
        <v>6.2340779946637806E-4</v>
      </c>
      <c r="AE387" s="52">
        <f t="shared" si="117"/>
        <v>5.0537568705366837E-4</v>
      </c>
      <c r="AF387" s="52">
        <f t="shared" si="117"/>
        <v>7.6700743039026726E-4</v>
      </c>
      <c r="AG387" s="52">
        <f t="shared" si="117"/>
        <v>7.0538936445737189E-4</v>
      </c>
      <c r="AH387" s="52">
        <f t="shared" si="117"/>
        <v>2.7529175690948439E-3</v>
      </c>
      <c r="AI387" s="52">
        <f t="shared" si="117"/>
        <v>1.0846488574273766E-3</v>
      </c>
      <c r="AJ387" s="52">
        <f t="shared" si="117"/>
        <v>1.012745927360458E-4</v>
      </c>
      <c r="AK387" s="52">
        <f t="shared" si="117"/>
        <v>1.4307659483832704E-4</v>
      </c>
      <c r="AL387" s="52">
        <f t="shared" si="117"/>
        <v>3.44342998923155E-4</v>
      </c>
      <c r="AO387" s="52">
        <f>E387-Q387</f>
        <v>4.1493663702724158E-5</v>
      </c>
      <c r="AP387" s="52">
        <f t="shared" si="107"/>
        <v>1.0819121377230329E-4</v>
      </c>
      <c r="AQ387" s="52">
        <f t="shared" si="107"/>
        <v>4.5697008601137089E-5</v>
      </c>
      <c r="AR387" s="52">
        <f t="shared" si="107"/>
        <v>2.8121122535558832E-5</v>
      </c>
      <c r="AS387" s="52">
        <f t="shared" si="107"/>
        <v>5.3512636486379036E-5</v>
      </c>
      <c r="AT387" s="52">
        <f t="shared" si="107"/>
        <v>3.0344886959265006E-4</v>
      </c>
      <c r="AU387" s="52">
        <f t="shared" si="107"/>
        <v>1.2088944185015347E-4</v>
      </c>
      <c r="AV387" s="52">
        <f t="shared" si="107"/>
        <v>9.2133269371863432E-6</v>
      </c>
      <c r="AW387" s="52">
        <f t="shared" si="107"/>
        <v>1.1641665843593036E-5</v>
      </c>
      <c r="AX387" s="52">
        <f t="shared" si="107"/>
        <v>1.5019295897491865E-4</v>
      </c>
      <c r="BA387" s="52">
        <f t="shared" si="114"/>
        <v>4.1493663702726761E-5</v>
      </c>
      <c r="BB387" s="52">
        <f t="shared" si="108"/>
        <v>1.081912137723015E-4</v>
      </c>
      <c r="BC387" s="52">
        <f t="shared" si="108"/>
        <v>4.4714891603679619E-5</v>
      </c>
      <c r="BD387" s="52">
        <f t="shared" si="108"/>
        <v>2.8121122535556772E-5</v>
      </c>
      <c r="BE387" s="52">
        <f t="shared" si="108"/>
        <v>5.2425173424542888E-5</v>
      </c>
      <c r="BF387" s="52">
        <f t="shared" si="108"/>
        <v>3.0344886959265223E-4</v>
      </c>
      <c r="BG387" s="52">
        <f t="shared" si="108"/>
        <v>1.2022534128338649E-4</v>
      </c>
      <c r="BH387" s="52">
        <f t="shared" si="108"/>
        <v>9.2105319555602642E-6</v>
      </c>
      <c r="BI387" s="52">
        <f t="shared" si="108"/>
        <v>1.1668285720023837E-5</v>
      </c>
      <c r="BJ387" s="52">
        <f t="shared" si="108"/>
        <v>1.501210702008714E-4</v>
      </c>
      <c r="BK387" s="44"/>
    </row>
    <row r="388" spans="4:63">
      <c r="D388" s="42">
        <f t="shared" si="109"/>
        <v>0.1</v>
      </c>
      <c r="E388" s="52">
        <f t="shared" si="115"/>
        <v>1.3912537977238107E-3</v>
      </c>
      <c r="F388" s="52">
        <f t="shared" si="115"/>
        <v>4.9527782118319286E-4</v>
      </c>
      <c r="G388" s="52">
        <f t="shared" si="115"/>
        <v>4.5785900081354218E-4</v>
      </c>
      <c r="H388" s="52">
        <f t="shared" si="115"/>
        <v>7.1074582993733591E-4</v>
      </c>
      <c r="I388" s="52">
        <f t="shared" si="115"/>
        <v>6.8032356706060218E-4</v>
      </c>
      <c r="J388" s="52">
        <f t="shared" si="115"/>
        <v>2.5259809802260155E-3</v>
      </c>
      <c r="K388" s="52">
        <f t="shared" si="115"/>
        <v>1.0531040165051896E-3</v>
      </c>
      <c r="L388" s="52">
        <f t="shared" si="115"/>
        <v>1.2008276236503946E-4</v>
      </c>
      <c r="M388" s="52">
        <f t="shared" si="115"/>
        <v>1.4644091153660619E-4</v>
      </c>
      <c r="N388" s="52">
        <f t="shared" si="115"/>
        <v>3.7257066163607163E-4</v>
      </c>
      <c r="Q388" s="52">
        <f t="shared" si="116"/>
        <v>1.3346371721336312E-3</v>
      </c>
      <c r="R388" s="52">
        <f t="shared" si="116"/>
        <v>3.9706490346092519E-4</v>
      </c>
      <c r="S388" s="52">
        <f t="shared" si="116"/>
        <v>3.7620017360175828E-4</v>
      </c>
      <c r="T388" s="52">
        <f t="shared" si="116"/>
        <v>6.7374338998830649E-4</v>
      </c>
      <c r="U388" s="52">
        <f t="shared" si="116"/>
        <v>6.0183934655454381E-4</v>
      </c>
      <c r="V388" s="52">
        <f t="shared" si="116"/>
        <v>2.1898029425955184E-3</v>
      </c>
      <c r="W388" s="52">
        <f t="shared" si="116"/>
        <v>8.8492620359308203E-4</v>
      </c>
      <c r="X388" s="52">
        <f t="shared" si="116"/>
        <v>1.0830372585880149E-4</v>
      </c>
      <c r="Y388" s="52">
        <f t="shared" si="116"/>
        <v>1.3749316398583642E-4</v>
      </c>
      <c r="Z388" s="52">
        <f t="shared" si="116"/>
        <v>1.043139197242446E-4</v>
      </c>
      <c r="AA388" s="96"/>
      <c r="AB388" s="96"/>
      <c r="AC388" s="52">
        <f t="shared" si="117"/>
        <v>1.4478704233139902E-3</v>
      </c>
      <c r="AD388" s="52">
        <f t="shared" si="117"/>
        <v>5.9349073890545994E-4</v>
      </c>
      <c r="AE388" s="52">
        <f t="shared" si="117"/>
        <v>5.3619042765060501E-4</v>
      </c>
      <c r="AF388" s="52">
        <f t="shared" si="117"/>
        <v>7.4774826988636587E-4</v>
      </c>
      <c r="AG388" s="52">
        <f t="shared" si="117"/>
        <v>7.5512347601435457E-4</v>
      </c>
      <c r="AH388" s="52">
        <f t="shared" si="117"/>
        <v>2.8621590178565166E-3</v>
      </c>
      <c r="AI388" s="52">
        <f t="shared" si="117"/>
        <v>1.219031864819983E-3</v>
      </c>
      <c r="AJ388" s="52">
        <f t="shared" si="117"/>
        <v>1.318523295077145E-4</v>
      </c>
      <c r="AK388" s="52">
        <f t="shared" si="117"/>
        <v>1.5547884690312523E-4</v>
      </c>
      <c r="AL388" s="52">
        <f t="shared" si="117"/>
        <v>6.4058384526072471E-4</v>
      </c>
      <c r="AO388" s="52">
        <f t="shared" si="113"/>
        <v>5.6616625590179487E-5</v>
      </c>
      <c r="AP388" s="52">
        <f t="shared" si="107"/>
        <v>9.8212917722267673E-5</v>
      </c>
      <c r="AQ388" s="52">
        <f t="shared" si="107"/>
        <v>8.1658827211783904E-5</v>
      </c>
      <c r="AR388" s="52">
        <f t="shared" si="107"/>
        <v>3.7002439949029419E-5</v>
      </c>
      <c r="AS388" s="52">
        <f t="shared" si="107"/>
        <v>7.8484220506058375E-5</v>
      </c>
      <c r="AT388" s="52">
        <f t="shared" si="107"/>
        <v>3.3617803763049715E-4</v>
      </c>
      <c r="AU388" s="52">
        <f t="shared" si="107"/>
        <v>1.6817781291210757E-4</v>
      </c>
      <c r="AV388" s="52">
        <f t="shared" si="107"/>
        <v>1.1779036506237971E-5</v>
      </c>
      <c r="AW388" s="52">
        <f t="shared" si="107"/>
        <v>8.9477475507697749E-6</v>
      </c>
      <c r="AX388" s="52">
        <f t="shared" si="107"/>
        <v>2.6825674191182703E-4</v>
      </c>
      <c r="BA388" s="52">
        <f t="shared" si="114"/>
        <v>5.6616625590179487E-5</v>
      </c>
      <c r="BB388" s="52">
        <f t="shared" si="108"/>
        <v>9.8212917722267077E-5</v>
      </c>
      <c r="BC388" s="52">
        <f t="shared" si="108"/>
        <v>7.8331426837062825E-5</v>
      </c>
      <c r="BD388" s="52">
        <f t="shared" si="108"/>
        <v>3.7002439949029961E-5</v>
      </c>
      <c r="BE388" s="52">
        <f t="shared" si="108"/>
        <v>7.4799908953752394E-5</v>
      </c>
      <c r="BF388" s="52">
        <f t="shared" si="108"/>
        <v>3.3617803763050106E-4</v>
      </c>
      <c r="BG388" s="52">
        <f t="shared" si="108"/>
        <v>1.6592784831479337E-4</v>
      </c>
      <c r="BH388" s="52">
        <f t="shared" si="108"/>
        <v>1.1769567142675042E-5</v>
      </c>
      <c r="BI388" s="52">
        <f t="shared" si="108"/>
        <v>9.0379353665190365E-6</v>
      </c>
      <c r="BJ388" s="52">
        <f t="shared" si="108"/>
        <v>2.6801318362465308E-4</v>
      </c>
      <c r="BK388" s="44"/>
    </row>
    <row r="389" spans="4:63">
      <c r="D389" s="42">
        <f t="shared" si="109"/>
        <v>0.125</v>
      </c>
      <c r="E389" s="52">
        <f t="shared" si="115"/>
        <v>1.2641556232276525E-3</v>
      </c>
      <c r="F389" s="52">
        <f t="shared" si="115"/>
        <v>4.7391238539597858E-4</v>
      </c>
      <c r="G389" s="52">
        <f t="shared" si="115"/>
        <v>4.5157549896963814E-4</v>
      </c>
      <c r="H389" s="52">
        <f t="shared" si="115"/>
        <v>6.7917849462644203E-4</v>
      </c>
      <c r="I389" s="52">
        <f t="shared" si="115"/>
        <v>7.0003481494543816E-4</v>
      </c>
      <c r="J389" s="52">
        <f t="shared" si="115"/>
        <v>2.5793434420481086E-3</v>
      </c>
      <c r="K389" s="52">
        <f t="shared" si="115"/>
        <v>1.127795359861361E-3</v>
      </c>
      <c r="L389" s="52">
        <f t="shared" si="115"/>
        <v>1.4497257269360702E-4</v>
      </c>
      <c r="M389" s="52">
        <f t="shared" si="115"/>
        <v>1.5921161931411039E-4</v>
      </c>
      <c r="N389" s="52">
        <f t="shared" si="115"/>
        <v>5.3979490123958515E-4</v>
      </c>
      <c r="Q389" s="52">
        <f t="shared" si="116"/>
        <v>1.19413956752352E-3</v>
      </c>
      <c r="R389" s="52">
        <f t="shared" si="116"/>
        <v>3.8539863538552106E-4</v>
      </c>
      <c r="S389" s="52">
        <f t="shared" si="116"/>
        <v>3.3757636605327989E-4</v>
      </c>
      <c r="T389" s="52">
        <f t="shared" si="116"/>
        <v>6.3411693578029114E-4</v>
      </c>
      <c r="U389" s="52">
        <f t="shared" si="116"/>
        <v>5.9913665418485083E-4</v>
      </c>
      <c r="V389" s="52">
        <f t="shared" si="116"/>
        <v>2.2142904084579799E-3</v>
      </c>
      <c r="W389" s="52">
        <f t="shared" si="116"/>
        <v>9.1726540711428652E-4</v>
      </c>
      <c r="X389" s="52">
        <f t="shared" si="116"/>
        <v>1.3088359661072479E-4</v>
      </c>
      <c r="Y389" s="52">
        <f t="shared" si="116"/>
        <v>1.5277795916873011E-4</v>
      </c>
      <c r="Z389" s="52">
        <f t="shared" si="116"/>
        <v>1.6107086340687085E-4</v>
      </c>
      <c r="AA389" s="96"/>
      <c r="AB389" s="96"/>
      <c r="AC389" s="52">
        <f t="shared" si="117"/>
        <v>1.3341716789317852E-3</v>
      </c>
      <c r="AD389" s="52">
        <f t="shared" si="117"/>
        <v>5.6242613540643594E-4</v>
      </c>
      <c r="AE389" s="52">
        <f t="shared" si="117"/>
        <v>5.6010472800521337E-4</v>
      </c>
      <c r="AF389" s="52">
        <f t="shared" si="117"/>
        <v>7.2424005347259302E-4</v>
      </c>
      <c r="AG389" s="52">
        <f t="shared" si="117"/>
        <v>7.9487634656963835E-4</v>
      </c>
      <c r="AH389" s="52">
        <f t="shared" si="117"/>
        <v>2.9443964756382351E-3</v>
      </c>
      <c r="AI389" s="52">
        <f t="shared" si="117"/>
        <v>1.3346266022951359E-3</v>
      </c>
      <c r="AJ389" s="52">
        <f t="shared" si="117"/>
        <v>1.5904598211703472E-4</v>
      </c>
      <c r="AK389" s="52">
        <f t="shared" si="117"/>
        <v>1.6579353894972707E-4</v>
      </c>
      <c r="AL389" s="52">
        <f t="shared" si="117"/>
        <v>9.1811855430636415E-4</v>
      </c>
      <c r="AO389" s="52">
        <f t="shared" si="113"/>
        <v>7.0016055704132498E-5</v>
      </c>
      <c r="AP389" s="52">
        <f t="shared" si="107"/>
        <v>8.8513750010457519E-5</v>
      </c>
      <c r="AQ389" s="52">
        <f t="shared" si="107"/>
        <v>1.1399913291635825E-4</v>
      </c>
      <c r="AR389" s="52">
        <f t="shared" si="107"/>
        <v>4.5061558846150882E-5</v>
      </c>
      <c r="AS389" s="52">
        <f t="shared" si="107"/>
        <v>1.0089816076058733E-4</v>
      </c>
      <c r="AT389" s="52">
        <f t="shared" si="107"/>
        <v>3.6505303359012867E-4</v>
      </c>
      <c r="AU389" s="52">
        <f t="shared" si="107"/>
        <v>2.1052995274707447E-4</v>
      </c>
      <c r="AV389" s="52">
        <f t="shared" si="107"/>
        <v>1.4088976082882236E-5</v>
      </c>
      <c r="AW389" s="52">
        <f t="shared" si="107"/>
        <v>6.4336601453802793E-6</v>
      </c>
      <c r="AX389" s="52">
        <f t="shared" si="107"/>
        <v>3.7872403783271427E-4</v>
      </c>
      <c r="BA389" s="52">
        <f t="shared" si="114"/>
        <v>7.0016055704132715E-5</v>
      </c>
      <c r="BB389" s="52">
        <f t="shared" si="108"/>
        <v>8.8513750010457356E-5</v>
      </c>
      <c r="BC389" s="52">
        <f t="shared" si="108"/>
        <v>1.0852922903557523E-4</v>
      </c>
      <c r="BD389" s="52">
        <f t="shared" si="108"/>
        <v>4.506155884615099E-5</v>
      </c>
      <c r="BE389" s="52">
        <f t="shared" si="108"/>
        <v>9.4841531624200196E-5</v>
      </c>
      <c r="BF389" s="52">
        <f t="shared" si="108"/>
        <v>3.6505303359012651E-4</v>
      </c>
      <c r="BG389" s="52">
        <f t="shared" si="108"/>
        <v>2.0683124243377486E-4</v>
      </c>
      <c r="BH389" s="52">
        <f t="shared" si="108"/>
        <v>1.4073409423427696E-5</v>
      </c>
      <c r="BI389" s="52">
        <f t="shared" si="108"/>
        <v>6.5819196356166787E-6</v>
      </c>
      <c r="BJ389" s="52">
        <f t="shared" si="108"/>
        <v>3.78323653066779E-4</v>
      </c>
      <c r="BK389" s="44"/>
    </row>
    <row r="390" spans="4:63">
      <c r="D390" s="42">
        <f t="shared" si="109"/>
        <v>0.25</v>
      </c>
      <c r="E390" s="52">
        <f t="shared" si="115"/>
        <v>1.1171816551828638E-3</v>
      </c>
      <c r="F390" s="52">
        <f t="shared" si="115"/>
        <v>5.1015622784127861E-4</v>
      </c>
      <c r="G390" s="52">
        <f t="shared" si="115"/>
        <v>4.7045295631082469E-4</v>
      </c>
      <c r="H390" s="52">
        <f t="shared" si="115"/>
        <v>6.952218224590981E-4</v>
      </c>
      <c r="I390" s="52">
        <f t="shared" si="115"/>
        <v>7.6043699115285409E-4</v>
      </c>
      <c r="J390" s="52">
        <f t="shared" si="115"/>
        <v>2.9304865283688911E-3</v>
      </c>
      <c r="K390" s="52">
        <f t="shared" si="115"/>
        <v>1.3709445974626232E-3</v>
      </c>
      <c r="L390" s="52">
        <f t="shared" si="115"/>
        <v>1.8649396748223474E-4</v>
      </c>
      <c r="M390" s="52">
        <f t="shared" si="115"/>
        <v>1.9168587926236182E-4</v>
      </c>
      <c r="N390" s="52">
        <f t="shared" si="115"/>
        <v>7.7751861380001997E-4</v>
      </c>
      <c r="Q390" s="52">
        <f t="shared" si="116"/>
        <v>1.036802891433008E-3</v>
      </c>
      <c r="R390" s="52">
        <f t="shared" si="116"/>
        <v>4.1979095322330082E-4</v>
      </c>
      <c r="S390" s="52">
        <f t="shared" si="116"/>
        <v>3.2924972360661001E-4</v>
      </c>
      <c r="T390" s="52">
        <f t="shared" si="116"/>
        <v>6.2167686407842366E-4</v>
      </c>
      <c r="U390" s="52">
        <f t="shared" si="116"/>
        <v>6.2628967957117801E-4</v>
      </c>
      <c r="V390" s="52">
        <f t="shared" si="116"/>
        <v>2.4817897363189853E-3</v>
      </c>
      <c r="W390" s="52">
        <f t="shared" si="116"/>
        <v>1.0587611272147076E-3</v>
      </c>
      <c r="X390" s="52">
        <f t="shared" si="116"/>
        <v>1.6806327629114307E-4</v>
      </c>
      <c r="Y390" s="52">
        <f t="shared" si="116"/>
        <v>1.8505388153302273E-4</v>
      </c>
      <c r="Z390" s="52">
        <f t="shared" si="116"/>
        <v>2.411582807650199E-4</v>
      </c>
      <c r="AA390" s="96"/>
      <c r="AB390" s="96"/>
      <c r="AC390" s="52">
        <f t="shared" si="117"/>
        <v>1.1975604189327256E-3</v>
      </c>
      <c r="AD390" s="52">
        <f t="shared" si="117"/>
        <v>6.0052150245925608E-4</v>
      </c>
      <c r="AE390" s="52">
        <f t="shared" si="117"/>
        <v>6.2286237830897916E-4</v>
      </c>
      <c r="AF390" s="52">
        <f t="shared" si="117"/>
        <v>7.6809782018381759E-4</v>
      </c>
      <c r="AG390" s="52">
        <f t="shared" si="117"/>
        <v>9.0724528381407282E-4</v>
      </c>
      <c r="AH390" s="52">
        <f t="shared" si="117"/>
        <v>3.3791833204187931E-3</v>
      </c>
      <c r="AI390" s="52">
        <f t="shared" si="117"/>
        <v>1.6908599760445001E-3</v>
      </c>
      <c r="AJ390" s="52">
        <f t="shared" si="117"/>
        <v>2.0483429249108651E-4</v>
      </c>
      <c r="AK390" s="52">
        <f t="shared" si="117"/>
        <v>1.9806260404805335E-4</v>
      </c>
      <c r="AL390" s="52">
        <f t="shared" si="117"/>
        <v>1.3149254786281764E-3</v>
      </c>
      <c r="AO390" s="52">
        <f t="shared" si="113"/>
        <v>8.0378763749855767E-5</v>
      </c>
      <c r="AP390" s="52">
        <f t="shared" si="107"/>
        <v>9.0365274617977792E-5</v>
      </c>
      <c r="AQ390" s="52">
        <f t="shared" si="107"/>
        <v>1.4120323270421469E-4</v>
      </c>
      <c r="AR390" s="52">
        <f t="shared" si="107"/>
        <v>7.3544958380674448E-5</v>
      </c>
      <c r="AS390" s="52">
        <f t="shared" si="107"/>
        <v>1.3414731158167608E-4</v>
      </c>
      <c r="AT390" s="52">
        <f t="shared" si="107"/>
        <v>4.4869679204990586E-4</v>
      </c>
      <c r="AU390" s="52">
        <f t="shared" si="107"/>
        <v>3.1218347024791564E-4</v>
      </c>
      <c r="AV390" s="52">
        <f t="shared" si="107"/>
        <v>1.8430691191091665E-5</v>
      </c>
      <c r="AW390" s="52">
        <f t="shared" si="107"/>
        <v>6.6319977293390867E-6</v>
      </c>
      <c r="AX390" s="52">
        <f t="shared" si="107"/>
        <v>5.3636033303500002E-4</v>
      </c>
      <c r="BA390" s="52">
        <f t="shared" si="114"/>
        <v>8.0378763749861838E-5</v>
      </c>
      <c r="BB390" s="52">
        <f t="shared" si="108"/>
        <v>9.0365274617977467E-5</v>
      </c>
      <c r="BC390" s="52">
        <f t="shared" si="108"/>
        <v>1.5240942199815446E-4</v>
      </c>
      <c r="BD390" s="52">
        <f t="shared" si="108"/>
        <v>7.2875997724719489E-5</v>
      </c>
      <c r="BE390" s="52">
        <f t="shared" si="108"/>
        <v>1.4680829266121873E-4</v>
      </c>
      <c r="BF390" s="52">
        <f t="shared" si="108"/>
        <v>4.4869679204990196E-4</v>
      </c>
      <c r="BG390" s="52">
        <f t="shared" si="108"/>
        <v>3.1991537858187683E-4</v>
      </c>
      <c r="BH390" s="52">
        <f t="shared" si="108"/>
        <v>1.8340325008851772E-5</v>
      </c>
      <c r="BI390" s="52">
        <f t="shared" si="108"/>
        <v>6.3767247856915277E-6</v>
      </c>
      <c r="BJ390" s="52">
        <f t="shared" si="108"/>
        <v>5.3740686482815639E-4</v>
      </c>
      <c r="BK390" s="44"/>
    </row>
    <row r="391" spans="4:63">
      <c r="D391" s="42">
        <f t="shared" si="109"/>
        <v>0.375</v>
      </c>
      <c r="E391" s="52">
        <f t="shared" si="115"/>
        <v>9.7322211676482105E-4</v>
      </c>
      <c r="F391" s="52">
        <f t="shared" si="115"/>
        <v>6.6221214816363666E-4</v>
      </c>
      <c r="G391" s="52">
        <f t="shared" si="115"/>
        <v>5.2015321369439809E-4</v>
      </c>
      <c r="H391" s="52">
        <f t="shared" si="115"/>
        <v>7.8106918838875643E-4</v>
      </c>
      <c r="I391" s="52">
        <f t="shared" si="115"/>
        <v>8.5868237427614571E-4</v>
      </c>
      <c r="J391" s="52">
        <f t="shared" si="115"/>
        <v>3.7136965995124669E-3</v>
      </c>
      <c r="K391" s="52">
        <f t="shared" si="115"/>
        <v>1.820841970777433E-3</v>
      </c>
      <c r="L391" s="52">
        <f t="shared" si="115"/>
        <v>2.3716648514042631E-4</v>
      </c>
      <c r="M391" s="52">
        <f t="shared" si="115"/>
        <v>2.4339837521503718E-4</v>
      </c>
      <c r="N391" s="52">
        <f t="shared" si="115"/>
        <v>1.029720009515745E-3</v>
      </c>
      <c r="Q391" s="52">
        <f t="shared" si="116"/>
        <v>8.9337199500349649E-4</v>
      </c>
      <c r="R391" s="52">
        <f t="shared" si="116"/>
        <v>5.4027160023453823E-4</v>
      </c>
      <c r="S391" s="52">
        <f t="shared" si="116"/>
        <v>3.7331484277681895E-4</v>
      </c>
      <c r="T391" s="52">
        <f t="shared" si="116"/>
        <v>6.5382247378722958E-4</v>
      </c>
      <c r="U391" s="52">
        <f t="shared" si="116"/>
        <v>6.8643932397258699E-4</v>
      </c>
      <c r="V391" s="52">
        <f t="shared" si="116"/>
        <v>3.0657232798767249E-3</v>
      </c>
      <c r="W391" s="52">
        <f t="shared" si="116"/>
        <v>1.362717592075042E-3</v>
      </c>
      <c r="X391" s="52">
        <f t="shared" si="116"/>
        <v>2.1117248380554321E-4</v>
      </c>
      <c r="Y391" s="52">
        <f t="shared" si="116"/>
        <v>2.3133425715359736E-4</v>
      </c>
      <c r="Z391" s="52">
        <f t="shared" si="116"/>
        <v>3.2610997481699898E-4</v>
      </c>
      <c r="AA391" s="96"/>
      <c r="AB391" s="96"/>
      <c r="AC391" s="52">
        <f t="shared" si="117"/>
        <v>1.0530722385261491E-3</v>
      </c>
      <c r="AD391" s="52">
        <f t="shared" si="117"/>
        <v>7.8415269609273487E-4</v>
      </c>
      <c r="AE391" s="52">
        <f t="shared" si="117"/>
        <v>7.1031663958176928E-4</v>
      </c>
      <c r="AF391" s="52">
        <f t="shared" si="117"/>
        <v>9.0345298287480358E-4</v>
      </c>
      <c r="AG391" s="52">
        <f t="shared" si="117"/>
        <v>1.0807351736078132E-3</v>
      </c>
      <c r="AH391" s="52">
        <f t="shared" si="117"/>
        <v>4.3616699191482101E-3</v>
      </c>
      <c r="AI391" s="52">
        <f t="shared" si="117"/>
        <v>2.3093845620340745E-3</v>
      </c>
      <c r="AJ391" s="52">
        <f t="shared" si="117"/>
        <v>2.6239504892682961E-4</v>
      </c>
      <c r="AK391" s="52">
        <f t="shared" si="117"/>
        <v>2.546405040728897E-4</v>
      </c>
      <c r="AL391" s="52">
        <f t="shared" si="117"/>
        <v>1.7382639554328026E-3</v>
      </c>
      <c r="AO391" s="52">
        <f t="shared" si="113"/>
        <v>7.9850121761324564E-5</v>
      </c>
      <c r="AP391" s="52">
        <f t="shared" si="107"/>
        <v>1.2194054792909843E-4</v>
      </c>
      <c r="AQ391" s="52">
        <f t="shared" si="107"/>
        <v>1.4683837091757914E-4</v>
      </c>
      <c r="AR391" s="52">
        <f t="shared" si="107"/>
        <v>1.2724671460152685E-4</v>
      </c>
      <c r="AS391" s="52">
        <f t="shared" si="107"/>
        <v>1.7224305030355872E-4</v>
      </c>
      <c r="AT391" s="52">
        <f t="shared" si="107"/>
        <v>6.4797331963574196E-4</v>
      </c>
      <c r="AU391" s="52">
        <f t="shared" si="107"/>
        <v>4.5812437870239092E-4</v>
      </c>
      <c r="AV391" s="52">
        <f t="shared" si="107"/>
        <v>2.59940013348831E-5</v>
      </c>
      <c r="AW391" s="52">
        <f t="shared" si="107"/>
        <v>1.2064118061439827E-5</v>
      </c>
      <c r="AX391" s="52">
        <f t="shared" si="107"/>
        <v>7.0361003469874596E-4</v>
      </c>
      <c r="BA391" s="52">
        <f t="shared" si="114"/>
        <v>7.9850121761328033E-5</v>
      </c>
      <c r="BB391" s="52">
        <f t="shared" si="108"/>
        <v>1.2194054792909821E-4</v>
      </c>
      <c r="BC391" s="52">
        <f t="shared" si="108"/>
        <v>1.9016342588737119E-4</v>
      </c>
      <c r="BD391" s="52">
        <f t="shared" si="108"/>
        <v>1.2238379448604715E-4</v>
      </c>
      <c r="BE391" s="52">
        <f t="shared" si="108"/>
        <v>2.2205279933166751E-4</v>
      </c>
      <c r="BF391" s="52">
        <f t="shared" si="108"/>
        <v>6.4797331963574326E-4</v>
      </c>
      <c r="BG391" s="52">
        <f t="shared" si="108"/>
        <v>4.8854259125664153E-4</v>
      </c>
      <c r="BH391" s="52">
        <f t="shared" si="108"/>
        <v>2.5228563786403301E-5</v>
      </c>
      <c r="BI391" s="52">
        <f t="shared" si="108"/>
        <v>1.1242128857852514E-5</v>
      </c>
      <c r="BJ391" s="52">
        <f t="shared" si="108"/>
        <v>7.0854394591705764E-4</v>
      </c>
      <c r="BK391" s="44"/>
    </row>
    <row r="392" spans="4:63">
      <c r="D392" s="42">
        <f t="shared" si="109"/>
        <v>0.5</v>
      </c>
      <c r="E392" s="52">
        <f t="shared" si="115"/>
        <v>8.2139517404564112E-4</v>
      </c>
      <c r="F392" s="52">
        <f t="shared" si="115"/>
        <v>9.1963083330699085E-4</v>
      </c>
      <c r="G392" s="52">
        <f t="shared" si="115"/>
        <v>5.7240907619823757E-4</v>
      </c>
      <c r="H392" s="52">
        <f t="shared" si="115"/>
        <v>8.8776171037485252E-4</v>
      </c>
      <c r="I392" s="52">
        <f t="shared" si="115"/>
        <v>9.4906203517554051E-4</v>
      </c>
      <c r="J392" s="52">
        <f t="shared" si="115"/>
        <v>4.7503093275878443E-3</v>
      </c>
      <c r="K392" s="52">
        <f t="shared" si="115"/>
        <v>2.3511547495695885E-3</v>
      </c>
      <c r="L392" s="52">
        <f t="shared" si="115"/>
        <v>2.7903259081893687E-4</v>
      </c>
      <c r="M392" s="52">
        <f t="shared" si="115"/>
        <v>2.9540729956807935E-4</v>
      </c>
      <c r="N392" s="52">
        <f t="shared" si="115"/>
        <v>1.2278419655071431E-3</v>
      </c>
      <c r="Q392" s="52">
        <f t="shared" si="116"/>
        <v>7.5236485997267472E-4</v>
      </c>
      <c r="R392" s="52">
        <f t="shared" si="116"/>
        <v>7.330817811920401E-4</v>
      </c>
      <c r="S392" s="52">
        <f t="shared" si="116"/>
        <v>4.3986603778732244E-4</v>
      </c>
      <c r="T392" s="52">
        <f t="shared" si="116"/>
        <v>6.9751908318351733E-4</v>
      </c>
      <c r="U392" s="52">
        <f t="shared" si="116"/>
        <v>7.4408903008293958E-4</v>
      </c>
      <c r="V392" s="52">
        <f t="shared" si="116"/>
        <v>3.7662457017284597E-3</v>
      </c>
      <c r="W392" s="52">
        <f t="shared" si="116"/>
        <v>1.7746046946161469E-3</v>
      </c>
      <c r="X392" s="52">
        <f t="shared" si="116"/>
        <v>2.4219301959163423E-4</v>
      </c>
      <c r="Y392" s="52">
        <f t="shared" si="116"/>
        <v>2.7410346615125018E-4</v>
      </c>
      <c r="Z392" s="52">
        <f t="shared" si="116"/>
        <v>3.9432494259104367E-4</v>
      </c>
      <c r="AA392" s="96"/>
      <c r="AB392" s="96"/>
      <c r="AC392" s="52">
        <f t="shared" si="117"/>
        <v>8.9042548811860687E-4</v>
      </c>
      <c r="AD392" s="52">
        <f t="shared" si="117"/>
        <v>1.1061798854219414E-3</v>
      </c>
      <c r="AE392" s="52">
        <f t="shared" si="117"/>
        <v>7.6741330438847807E-4</v>
      </c>
      <c r="AF392" s="52">
        <f t="shared" si="117"/>
        <v>1.0636258058963203E-3</v>
      </c>
      <c r="AG392" s="52">
        <f t="shared" si="117"/>
        <v>1.2286290395515131E-3</v>
      </c>
      <c r="AH392" s="52">
        <f t="shared" si="117"/>
        <v>5.7343729534472289E-3</v>
      </c>
      <c r="AI392" s="52">
        <f t="shared" si="117"/>
        <v>2.9732584595754297E-3</v>
      </c>
      <c r="AJ392" s="52">
        <f t="shared" si="117"/>
        <v>3.1342213397824001E-4</v>
      </c>
      <c r="AK392" s="52">
        <f t="shared" si="117"/>
        <v>3.1605987277648828E-4</v>
      </c>
      <c r="AL392" s="52">
        <f t="shared" si="117"/>
        <v>2.0716273856254347E-3</v>
      </c>
      <c r="AO392" s="52">
        <f t="shared" si="113"/>
        <v>6.90303140729664E-5</v>
      </c>
      <c r="AP392" s="52">
        <f t="shared" si="107"/>
        <v>1.8654905211495075E-4</v>
      </c>
      <c r="AQ392" s="52">
        <f t="shared" si="107"/>
        <v>1.3254303841091512E-4</v>
      </c>
      <c r="AR392" s="52">
        <f t="shared" si="107"/>
        <v>1.9024262719133519E-4</v>
      </c>
      <c r="AS392" s="52">
        <f t="shared" si="107"/>
        <v>2.0497300509260093E-4</v>
      </c>
      <c r="AT392" s="52">
        <f t="shared" si="107"/>
        <v>9.8406362585938458E-4</v>
      </c>
      <c r="AU392" s="52">
        <f t="shared" si="107"/>
        <v>5.7655005495344165E-4</v>
      </c>
      <c r="AV392" s="52">
        <f t="shared" si="107"/>
        <v>3.6839571227302646E-5</v>
      </c>
      <c r="AW392" s="52">
        <f t="shared" si="107"/>
        <v>2.130383341682917E-5</v>
      </c>
      <c r="AX392" s="52">
        <f t="shared" si="107"/>
        <v>8.3351702291609945E-4</v>
      </c>
      <c r="BA392" s="52">
        <f t="shared" si="114"/>
        <v>6.9030314072965749E-5</v>
      </c>
      <c r="BB392" s="52">
        <f t="shared" si="108"/>
        <v>1.8654905211495053E-4</v>
      </c>
      <c r="BC392" s="52">
        <f t="shared" si="108"/>
        <v>1.950042281902405E-4</v>
      </c>
      <c r="BD392" s="52">
        <f t="shared" si="108"/>
        <v>1.7586409552146777E-4</v>
      </c>
      <c r="BE392" s="52">
        <f t="shared" si="108"/>
        <v>2.7956700437597255E-4</v>
      </c>
      <c r="BF392" s="52">
        <f t="shared" si="108"/>
        <v>9.8406362585938458E-4</v>
      </c>
      <c r="BG392" s="52">
        <f t="shared" si="108"/>
        <v>6.2210371000584117E-4</v>
      </c>
      <c r="BH392" s="52">
        <f t="shared" si="108"/>
        <v>3.4389543159303137E-5</v>
      </c>
      <c r="BI392" s="52">
        <f t="shared" si="108"/>
        <v>2.0652573208408925E-5</v>
      </c>
      <c r="BJ392" s="52">
        <f t="shared" si="108"/>
        <v>8.4378542011829161E-4</v>
      </c>
      <c r="BK392" s="44"/>
    </row>
    <row r="393" spans="4:63">
      <c r="D393" s="42">
        <f t="shared" si="109"/>
        <v>0.625</v>
      </c>
      <c r="E393" s="52">
        <f t="shared" si="115"/>
        <v>6.4131577618918567E-4</v>
      </c>
      <c r="F393" s="52">
        <f t="shared" si="115"/>
        <v>1.2613208913909598E-3</v>
      </c>
      <c r="G393" s="52">
        <f t="shared" si="115"/>
        <v>6.2251107199938537E-4</v>
      </c>
      <c r="H393" s="52">
        <f t="shared" si="115"/>
        <v>9.9443115876227486E-4</v>
      </c>
      <c r="I393" s="52">
        <f t="shared" si="115"/>
        <v>1.0360273590287587E-3</v>
      </c>
      <c r="J393" s="52">
        <f t="shared" si="115"/>
        <v>6.0022349867797815E-3</v>
      </c>
      <c r="K393" s="52">
        <f t="shared" si="115"/>
        <v>2.9496503517152475E-3</v>
      </c>
      <c r="L393" s="52">
        <f t="shared" si="115"/>
        <v>3.1837341455619444E-4</v>
      </c>
      <c r="M393" s="52">
        <f t="shared" si="115"/>
        <v>3.4841651852578182E-4</v>
      </c>
      <c r="N393" s="52">
        <f t="shared" si="115"/>
        <v>1.4268642858287336E-3</v>
      </c>
      <c r="Q393" s="52">
        <f t="shared" si="116"/>
        <v>5.8526125904984408E-4</v>
      </c>
      <c r="R393" s="52">
        <f t="shared" si="116"/>
        <v>9.836106363692147E-4</v>
      </c>
      <c r="S393" s="52">
        <f t="shared" si="116"/>
        <v>5.0712931830632589E-4</v>
      </c>
      <c r="T393" s="52">
        <f t="shared" si="116"/>
        <v>7.3660102415310153E-4</v>
      </c>
      <c r="U393" s="52">
        <f t="shared" si="116"/>
        <v>7.9732734640627239E-4</v>
      </c>
      <c r="V393" s="52">
        <f t="shared" si="116"/>
        <v>4.5462891039295492E-3</v>
      </c>
      <c r="W393" s="52">
        <f t="shared" si="116"/>
        <v>2.2843399112436984E-3</v>
      </c>
      <c r="X393" s="52">
        <f t="shared" si="116"/>
        <v>2.669623882374508E-4</v>
      </c>
      <c r="Y393" s="52">
        <f t="shared" si="116"/>
        <v>3.1585282234614543E-4</v>
      </c>
      <c r="Z393" s="52">
        <f t="shared" si="116"/>
        <v>4.6477772369347666E-4</v>
      </c>
      <c r="AA393" s="96"/>
      <c r="AB393" s="96"/>
      <c r="AC393" s="52">
        <f t="shared" si="117"/>
        <v>6.9737029332852727E-4</v>
      </c>
      <c r="AD393" s="52">
        <f t="shared" si="117"/>
        <v>1.5390311464127035E-3</v>
      </c>
      <c r="AE393" s="52">
        <f t="shared" si="117"/>
        <v>7.9846360472306417E-4</v>
      </c>
      <c r="AF393" s="52">
        <f t="shared" si="117"/>
        <v>1.2255224806933379E-3</v>
      </c>
      <c r="AG393" s="52">
        <f t="shared" si="117"/>
        <v>1.351898542289162E-3</v>
      </c>
      <c r="AH393" s="52">
        <f t="shared" si="117"/>
        <v>7.4581808696300078E-3</v>
      </c>
      <c r="AI393" s="52">
        <f t="shared" si="117"/>
        <v>3.6620882946803309E-3</v>
      </c>
      <c r="AJ393" s="52">
        <f t="shared" si="117"/>
        <v>3.6507009864890979E-4</v>
      </c>
      <c r="AK393" s="52">
        <f t="shared" si="117"/>
        <v>3.8127569564075738E-4</v>
      </c>
      <c r="AL393" s="52">
        <f t="shared" si="117"/>
        <v>2.4054689619101882E-3</v>
      </c>
      <c r="AO393" s="52">
        <f t="shared" si="113"/>
        <v>5.6054517139341592E-5</v>
      </c>
      <c r="AP393" s="52">
        <f t="shared" si="107"/>
        <v>2.7771025502174506E-4</v>
      </c>
      <c r="AQ393" s="52">
        <f t="shared" si="107"/>
        <v>1.1538175369305947E-4</v>
      </c>
      <c r="AR393" s="52">
        <f t="shared" si="107"/>
        <v>2.5783013460917333E-4</v>
      </c>
      <c r="AS393" s="52">
        <f t="shared" si="107"/>
        <v>2.3870001262248628E-4</v>
      </c>
      <c r="AT393" s="52">
        <f t="shared" si="107"/>
        <v>1.4559458828502323E-3</v>
      </c>
      <c r="AU393" s="52">
        <f t="shared" si="107"/>
        <v>6.6531044047154911E-4</v>
      </c>
      <c r="AV393" s="52">
        <f t="shared" si="107"/>
        <v>5.1411026318743639E-5</v>
      </c>
      <c r="AW393" s="52">
        <f t="shared" si="107"/>
        <v>3.2563696179636393E-5</v>
      </c>
      <c r="AX393" s="52">
        <f t="shared" si="107"/>
        <v>9.6208656213525698E-4</v>
      </c>
      <c r="BA393" s="52">
        <f t="shared" si="114"/>
        <v>5.6054517139341592E-5</v>
      </c>
      <c r="BB393" s="52">
        <f t="shared" si="108"/>
        <v>2.7771025502174376E-4</v>
      </c>
      <c r="BC393" s="52">
        <f t="shared" si="108"/>
        <v>1.7595253272367881E-4</v>
      </c>
      <c r="BD393" s="52">
        <f t="shared" si="108"/>
        <v>2.3109132193106308E-4</v>
      </c>
      <c r="BE393" s="52">
        <f t="shared" si="108"/>
        <v>3.1587118326040328E-4</v>
      </c>
      <c r="BF393" s="52">
        <f t="shared" si="108"/>
        <v>1.4559458828502262E-3</v>
      </c>
      <c r="BG393" s="52">
        <f t="shared" si="108"/>
        <v>7.1243794296508341E-4</v>
      </c>
      <c r="BH393" s="52">
        <f t="shared" si="108"/>
        <v>4.6696684092715351E-5</v>
      </c>
      <c r="BI393" s="52">
        <f t="shared" si="108"/>
        <v>3.2859177114975564E-5</v>
      </c>
      <c r="BJ393" s="52">
        <f t="shared" si="108"/>
        <v>9.786046760814546E-4</v>
      </c>
      <c r="BK393" s="44"/>
    </row>
    <row r="394" spans="4:63">
      <c r="D394" s="42">
        <f t="shared" si="109"/>
        <v>0.75</v>
      </c>
      <c r="E394" s="52">
        <f t="shared" si="115"/>
        <v>4.6091955840584382E-4</v>
      </c>
      <c r="F394" s="52">
        <f t="shared" si="115"/>
        <v>1.6662144604154571E-3</v>
      </c>
      <c r="G394" s="52">
        <f t="shared" si="115"/>
        <v>6.7236038776110338E-4</v>
      </c>
      <c r="H394" s="52">
        <f t="shared" si="115"/>
        <v>1.1001902806072196E-3</v>
      </c>
      <c r="I394" s="52">
        <f t="shared" si="115"/>
        <v>1.1228534010548341E-3</v>
      </c>
      <c r="J394" s="52">
        <f t="shared" si="115"/>
        <v>7.4227964302751191E-3</v>
      </c>
      <c r="K394" s="52">
        <f t="shared" si="115"/>
        <v>3.5944680818034017E-3</v>
      </c>
      <c r="L394" s="52">
        <f t="shared" si="115"/>
        <v>3.552701968134788E-4</v>
      </c>
      <c r="M394" s="52">
        <f t="shared" si="115"/>
        <v>4.0201435925994711E-4</v>
      </c>
      <c r="N394" s="52">
        <f t="shared" si="115"/>
        <v>1.6263439225515798E-3</v>
      </c>
      <c r="Q394" s="52">
        <f t="shared" si="116"/>
        <v>4.1787129619565031E-4</v>
      </c>
      <c r="R394" s="52">
        <f t="shared" si="116"/>
        <v>1.2774779001507321E-3</v>
      </c>
      <c r="S394" s="52">
        <f t="shared" si="116"/>
        <v>5.7480292362293466E-4</v>
      </c>
      <c r="T394" s="52">
        <f t="shared" si="116"/>
        <v>7.7513282368069352E-4</v>
      </c>
      <c r="U394" s="52">
        <f t="shared" si="116"/>
        <v>8.5075151940663615E-4</v>
      </c>
      <c r="V394" s="52">
        <f t="shared" si="116"/>
        <v>5.3944410592614575E-3</v>
      </c>
      <c r="W394" s="52">
        <f t="shared" si="116"/>
        <v>2.8677995953523927E-3</v>
      </c>
      <c r="X394" s="52">
        <f t="shared" si="116"/>
        <v>2.8658746661257409E-4</v>
      </c>
      <c r="Y394" s="52">
        <f t="shared" si="116"/>
        <v>3.566229127266587E-4</v>
      </c>
      <c r="Z394" s="52">
        <f t="shared" si="116"/>
        <v>5.3749983957243716E-4</v>
      </c>
      <c r="AA394" s="96"/>
      <c r="AB394" s="96"/>
      <c r="AC394" s="52">
        <f t="shared" si="117"/>
        <v>5.0396782061603803E-4</v>
      </c>
      <c r="AD394" s="52">
        <f t="shared" si="117"/>
        <v>2.0549510206801735E-3</v>
      </c>
      <c r="AE394" s="52">
        <f t="shared" si="117"/>
        <v>8.1118469949960608E-4</v>
      </c>
      <c r="AF394" s="52">
        <f t="shared" si="117"/>
        <v>1.3883186025038601E-3</v>
      </c>
      <c r="AG394" s="52">
        <f t="shared" si="117"/>
        <v>1.4546023324053582E-3</v>
      </c>
      <c r="AH394" s="52">
        <f t="shared" si="117"/>
        <v>9.4511518012887798E-3</v>
      </c>
      <c r="AI394" s="52">
        <f t="shared" si="117"/>
        <v>4.3575623015994084E-3</v>
      </c>
      <c r="AJ394" s="52">
        <f t="shared" si="117"/>
        <v>4.1732129019706431E-4</v>
      </c>
      <c r="AK394" s="52">
        <f t="shared" si="117"/>
        <v>4.4896280067208643E-4</v>
      </c>
      <c r="AL394" s="52">
        <f t="shared" si="117"/>
        <v>2.7387483926955693E-3</v>
      </c>
      <c r="AO394" s="52">
        <f t="shared" si="113"/>
        <v>4.3048262210193511E-5</v>
      </c>
      <c r="AP394" s="52">
        <f t="shared" si="107"/>
        <v>3.8873656026472501E-4</v>
      </c>
      <c r="AQ394" s="52">
        <f t="shared" si="107"/>
        <v>9.7557464138168723E-5</v>
      </c>
      <c r="AR394" s="52">
        <f t="shared" si="107"/>
        <v>3.2505745692652604E-4</v>
      </c>
      <c r="AS394" s="52">
        <f t="shared" si="107"/>
        <v>2.7210188164819799E-4</v>
      </c>
      <c r="AT394" s="52">
        <f t="shared" si="107"/>
        <v>2.0283553710136615E-3</v>
      </c>
      <c r="AU394" s="52">
        <f t="shared" si="107"/>
        <v>7.2666848645100901E-4</v>
      </c>
      <c r="AV394" s="52">
        <f t="shared" si="107"/>
        <v>6.868273020090471E-5</v>
      </c>
      <c r="AW394" s="52">
        <f t="shared" si="107"/>
        <v>4.5391446533288413E-5</v>
      </c>
      <c r="AX394" s="52">
        <f t="shared" si="107"/>
        <v>1.0888440829791425E-3</v>
      </c>
      <c r="BA394" s="52">
        <f t="shared" si="114"/>
        <v>4.3048262210194216E-5</v>
      </c>
      <c r="BB394" s="52">
        <f t="shared" si="108"/>
        <v>3.8873656026471633E-4</v>
      </c>
      <c r="BC394" s="52">
        <f t="shared" si="108"/>
        <v>1.388243117385027E-4</v>
      </c>
      <c r="BD394" s="52">
        <f t="shared" si="108"/>
        <v>2.8812832189664054E-4</v>
      </c>
      <c r="BE394" s="52">
        <f t="shared" si="108"/>
        <v>3.3174893135052403E-4</v>
      </c>
      <c r="BF394" s="52">
        <f t="shared" si="108"/>
        <v>2.0283553710136607E-3</v>
      </c>
      <c r="BG394" s="52">
        <f t="shared" si="108"/>
        <v>7.6309421979600667E-4</v>
      </c>
      <c r="BH394" s="52">
        <f t="shared" si="108"/>
        <v>6.2051093383585511E-5</v>
      </c>
      <c r="BI394" s="52">
        <f t="shared" si="108"/>
        <v>4.6948441412139315E-5</v>
      </c>
      <c r="BJ394" s="52">
        <f t="shared" si="108"/>
        <v>1.1124044701439895E-3</v>
      </c>
      <c r="BK394" s="44"/>
    </row>
    <row r="395" spans="4:63">
      <c r="D395" s="42">
        <f t="shared" si="109"/>
        <v>0.875</v>
      </c>
      <c r="E395" s="52">
        <f t="shared" si="115"/>
        <v>3.1474334822435758E-4</v>
      </c>
      <c r="F395" s="52">
        <f t="shared" si="115"/>
        <v>2.0876787659073787E-3</v>
      </c>
      <c r="G395" s="52">
        <f t="shared" si="115"/>
        <v>7.2339269590896034E-4</v>
      </c>
      <c r="H395" s="52">
        <f t="shared" si="115"/>
        <v>1.2020030099831303E-3</v>
      </c>
      <c r="I395" s="52">
        <f t="shared" si="115"/>
        <v>1.2122540180316409E-3</v>
      </c>
      <c r="J395" s="52">
        <f t="shared" si="115"/>
        <v>8.9034606484006736E-3</v>
      </c>
      <c r="K395" s="52">
        <f t="shared" si="115"/>
        <v>4.2440633131056883E-3</v>
      </c>
      <c r="L395" s="52">
        <f t="shared" si="115"/>
        <v>3.9034667692238947E-4</v>
      </c>
      <c r="M395" s="52">
        <f t="shared" si="115"/>
        <v>4.5559963852396645E-4</v>
      </c>
      <c r="N395" s="52">
        <f t="shared" si="115"/>
        <v>1.8255715259521807E-3</v>
      </c>
      <c r="Q395" s="52">
        <f t="shared" si="116"/>
        <v>2.8211772469962217E-4</v>
      </c>
      <c r="R395" s="52">
        <f t="shared" si="116"/>
        <v>1.5828249950503889E-3</v>
      </c>
      <c r="S395" s="52">
        <f t="shared" si="116"/>
        <v>6.4210005000646202E-4</v>
      </c>
      <c r="T395" s="52">
        <f t="shared" si="116"/>
        <v>8.169619085177202E-4</v>
      </c>
      <c r="U395" s="52">
        <f t="shared" si="116"/>
        <v>9.0928674333401807E-4</v>
      </c>
      <c r="V395" s="52">
        <f t="shared" si="116"/>
        <v>6.2792700462021801E-3</v>
      </c>
      <c r="W395" s="52">
        <f t="shared" si="116"/>
        <v>3.4713919598875513E-3</v>
      </c>
      <c r="X395" s="52">
        <f t="shared" si="116"/>
        <v>3.0389110334982526E-4</v>
      </c>
      <c r="Y395" s="52">
        <f t="shared" si="116"/>
        <v>3.9669100158494237E-4</v>
      </c>
      <c r="Z395" s="52">
        <f t="shared" si="116"/>
        <v>6.1227493762303791E-4</v>
      </c>
      <c r="AA395" s="96"/>
      <c r="AB395" s="96"/>
      <c r="AC395" s="52">
        <f t="shared" si="117"/>
        <v>3.4736897174909387E-4</v>
      </c>
      <c r="AD395" s="52">
        <f t="shared" si="117"/>
        <v>2.5925325367643537E-3</v>
      </c>
      <c r="AE395" s="52">
        <f t="shared" si="117"/>
        <v>8.2027929230459452E-4</v>
      </c>
      <c r="AF395" s="52">
        <f t="shared" si="117"/>
        <v>1.5499315422429988E-3</v>
      </c>
      <c r="AG395" s="52">
        <f t="shared" si="117"/>
        <v>1.5465109716671917E-3</v>
      </c>
      <c r="AH395" s="52">
        <f t="shared" si="117"/>
        <v>1.1527651250599173E-2</v>
      </c>
      <c r="AI395" s="52">
        <f t="shared" si="117"/>
        <v>5.0358428956014181E-3</v>
      </c>
      <c r="AJ395" s="52">
        <f t="shared" si="117"/>
        <v>4.7006402786207101E-4</v>
      </c>
      <c r="AK395" s="52">
        <f t="shared" si="117"/>
        <v>5.167744134424373E-4</v>
      </c>
      <c r="AL395" s="52">
        <f t="shared" si="117"/>
        <v>3.070041259610795E-3</v>
      </c>
      <c r="AO395" s="52">
        <f t="shared" si="113"/>
        <v>3.2625623524735418E-5</v>
      </c>
      <c r="AP395" s="52">
        <f t="shared" si="107"/>
        <v>5.0485377085698977E-4</v>
      </c>
      <c r="AQ395" s="52">
        <f t="shared" si="107"/>
        <v>8.1292645902498323E-5</v>
      </c>
      <c r="AR395" s="52">
        <f t="shared" si="107"/>
        <v>3.850411014654101E-4</v>
      </c>
      <c r="AS395" s="52">
        <f t="shared" si="107"/>
        <v>3.0296727469762284E-4</v>
      </c>
      <c r="AT395" s="52">
        <f t="shared" si="107"/>
        <v>2.6241906021984935E-3</v>
      </c>
      <c r="AU395" s="52">
        <f t="shared" si="107"/>
        <v>7.7267135321813698E-4</v>
      </c>
      <c r="AV395" s="52">
        <f t="shared" si="107"/>
        <v>8.6455573572564212E-5</v>
      </c>
      <c r="AW395" s="52">
        <f t="shared" si="107"/>
        <v>5.8908636939024078E-5</v>
      </c>
      <c r="AX395" s="52">
        <f t="shared" si="107"/>
        <v>1.2132965883291428E-3</v>
      </c>
      <c r="BA395" s="52">
        <f t="shared" si="114"/>
        <v>3.2625623524736285E-5</v>
      </c>
      <c r="BB395" s="52">
        <f t="shared" si="108"/>
        <v>5.0485377085697503E-4</v>
      </c>
      <c r="BC395" s="52">
        <f t="shared" si="108"/>
        <v>9.6886596395634179E-5</v>
      </c>
      <c r="BD395" s="52">
        <f t="shared" si="108"/>
        <v>3.4792853225986851E-4</v>
      </c>
      <c r="BE395" s="52">
        <f t="shared" si="108"/>
        <v>3.3425695363555074E-4</v>
      </c>
      <c r="BF395" s="52">
        <f t="shared" si="108"/>
        <v>2.6241906021984996E-3</v>
      </c>
      <c r="BG395" s="52">
        <f t="shared" si="108"/>
        <v>7.9177958249572987E-4</v>
      </c>
      <c r="BH395" s="52">
        <f t="shared" si="108"/>
        <v>7.971735093968154E-5</v>
      </c>
      <c r="BI395" s="52">
        <f t="shared" si="108"/>
        <v>6.1174774918470857E-5</v>
      </c>
      <c r="BJ395" s="52">
        <f t="shared" si="108"/>
        <v>1.2444697336586143E-3</v>
      </c>
      <c r="BK395" s="44"/>
    </row>
    <row r="396" spans="4:63">
      <c r="D396" s="42">
        <f t="shared" si="109"/>
        <v>1</v>
      </c>
      <c r="E396" s="52">
        <f t="shared" si="115"/>
        <v>2.3310740654427532E-4</v>
      </c>
      <c r="F396" s="52">
        <f t="shared" si="115"/>
        <v>2.4617785610266452E-3</v>
      </c>
      <c r="G396" s="52">
        <f t="shared" si="115"/>
        <v>7.7520195885030807E-4</v>
      </c>
      <c r="H396" s="52">
        <f t="shared" si="115"/>
        <v>1.2935079170465131E-3</v>
      </c>
      <c r="I396" s="52">
        <f t="shared" si="115"/>
        <v>1.3042688992134126E-3</v>
      </c>
      <c r="J396" s="52">
        <f t="shared" si="115"/>
        <v>1.0296095674904899E-2</v>
      </c>
      <c r="K396" s="52">
        <f t="shared" si="115"/>
        <v>4.8467344875047953E-3</v>
      </c>
      <c r="L396" s="52">
        <f t="shared" si="115"/>
        <v>4.2461178140818027E-4</v>
      </c>
      <c r="M396" s="52">
        <f t="shared" si="115"/>
        <v>5.0870716154318254E-4</v>
      </c>
      <c r="N396" s="52">
        <f t="shared" si="115"/>
        <v>2.0240938499388053E-3</v>
      </c>
      <c r="Q396" s="52">
        <f t="shared" si="116"/>
        <v>2.0605197090303934E-4</v>
      </c>
      <c r="R396" s="52">
        <f t="shared" si="116"/>
        <v>1.8560134870528975E-3</v>
      </c>
      <c r="S396" s="52">
        <f t="shared" si="116"/>
        <v>7.0777046907904029E-4</v>
      </c>
      <c r="T396" s="52">
        <f t="shared" si="116"/>
        <v>8.6324240041069848E-4</v>
      </c>
      <c r="U396" s="52">
        <f t="shared" si="116"/>
        <v>9.7603849836789321E-4</v>
      </c>
      <c r="V396" s="52">
        <f t="shared" si="116"/>
        <v>7.1584998936142187E-3</v>
      </c>
      <c r="W396" s="52">
        <f t="shared" si="116"/>
        <v>4.0219204133492932E-3</v>
      </c>
      <c r="X396" s="52">
        <f t="shared" si="116"/>
        <v>3.2289449990784938E-4</v>
      </c>
      <c r="Y396" s="52">
        <f t="shared" si="116"/>
        <v>4.3656643695140306E-4</v>
      </c>
      <c r="Z396" s="52">
        <f t="shared" si="116"/>
        <v>6.8911928480885312E-4</v>
      </c>
      <c r="AA396" s="96"/>
      <c r="AB396" s="96"/>
      <c r="AC396" s="52">
        <f t="shared" si="117"/>
        <v>2.6016284218551228E-4</v>
      </c>
      <c r="AD396" s="52">
        <f t="shared" si="117"/>
        <v>3.0675436350003854E-3</v>
      </c>
      <c r="AE396" s="52">
        <f t="shared" si="117"/>
        <v>8.4406438593800427E-4</v>
      </c>
      <c r="AF396" s="52">
        <f t="shared" si="117"/>
        <v>1.7070357590389072E-3</v>
      </c>
      <c r="AG396" s="52">
        <f t="shared" si="117"/>
        <v>1.6404080879517274E-3</v>
      </c>
      <c r="AH396" s="52">
        <f t="shared" si="117"/>
        <v>1.3433691456195572E-2</v>
      </c>
      <c r="AI396" s="52">
        <f t="shared" si="117"/>
        <v>5.6763783629715705E-3</v>
      </c>
      <c r="AJ396" s="52">
        <f t="shared" si="117"/>
        <v>5.2327419929116127E-4</v>
      </c>
      <c r="AK396" s="52">
        <f t="shared" si="117"/>
        <v>5.8202174567029586E-4</v>
      </c>
      <c r="AL396" s="52">
        <f t="shared" si="117"/>
        <v>3.3983012792548018E-3</v>
      </c>
      <c r="AO396" s="52">
        <f t="shared" si="113"/>
        <v>2.705543564123598E-5</v>
      </c>
      <c r="AP396" s="52">
        <f t="shared" si="107"/>
        <v>6.0576507397374778E-4</v>
      </c>
      <c r="AQ396" s="52">
        <f t="shared" si="107"/>
        <v>6.7431489771267771E-5</v>
      </c>
      <c r="AR396" s="52">
        <f t="shared" si="107"/>
        <v>4.3026551663581463E-4</v>
      </c>
      <c r="AS396" s="52">
        <f t="shared" si="107"/>
        <v>3.2823040084551942E-4</v>
      </c>
      <c r="AT396" s="52">
        <f t="shared" si="107"/>
        <v>3.1375957812906806E-3</v>
      </c>
      <c r="AU396" s="52">
        <f t="shared" si="107"/>
        <v>8.2481407415550215E-4</v>
      </c>
      <c r="AV396" s="52">
        <f t="shared" si="107"/>
        <v>1.0171728150033089E-4</v>
      </c>
      <c r="AW396" s="52">
        <f t="shared" si="107"/>
        <v>7.2140724591779478E-5</v>
      </c>
      <c r="AX396" s="52">
        <f t="shared" si="107"/>
        <v>1.3349745651299522E-3</v>
      </c>
      <c r="BA396" s="52">
        <f t="shared" si="114"/>
        <v>2.7055435641236956E-5</v>
      </c>
      <c r="BB396" s="52">
        <f t="shared" si="108"/>
        <v>6.0576507397374019E-4</v>
      </c>
      <c r="BC396" s="52">
        <f t="shared" si="108"/>
        <v>6.8862427087696201E-5</v>
      </c>
      <c r="BD396" s="52">
        <f t="shared" si="108"/>
        <v>4.1352784199239411E-4</v>
      </c>
      <c r="BE396" s="52">
        <f t="shared" si="108"/>
        <v>3.3613918873831475E-4</v>
      </c>
      <c r="BF396" s="52">
        <f t="shared" si="108"/>
        <v>3.1375957812906728E-3</v>
      </c>
      <c r="BG396" s="52">
        <f t="shared" si="108"/>
        <v>8.2964387546677516E-4</v>
      </c>
      <c r="BH396" s="52">
        <f t="shared" si="108"/>
        <v>9.8662417882980997E-5</v>
      </c>
      <c r="BI396" s="52">
        <f t="shared" si="108"/>
        <v>7.331458412711332E-5</v>
      </c>
      <c r="BJ396" s="52">
        <f t="shared" si="108"/>
        <v>1.3742074293159965E-3</v>
      </c>
      <c r="BK396" s="44"/>
    </row>
    <row r="397" spans="4:63">
      <c r="D397" s="42">
        <f t="shared" si="109"/>
        <v>1.125</v>
      </c>
      <c r="E397" s="52">
        <f t="shared" si="115"/>
        <v>2.178257921888613E-4</v>
      </c>
      <c r="F397" s="52">
        <f t="shared" si="115"/>
        <v>2.7529486017662556E-3</v>
      </c>
      <c r="G397" s="52">
        <f t="shared" si="115"/>
        <v>8.262313694935592E-4</v>
      </c>
      <c r="H397" s="52">
        <f t="shared" si="115"/>
        <v>1.3709617737521522E-3</v>
      </c>
      <c r="I397" s="52">
        <f t="shared" si="115"/>
        <v>1.3967694260297713E-3</v>
      </c>
      <c r="J397" s="52">
        <f t="shared" si="115"/>
        <v>1.1520665502999241E-2</v>
      </c>
      <c r="K397" s="52">
        <f t="shared" si="115"/>
        <v>5.3773554142561297E-3</v>
      </c>
      <c r="L397" s="52">
        <f t="shared" si="115"/>
        <v>4.5877528241891857E-4</v>
      </c>
      <c r="M397" s="52">
        <f t="shared" si="115"/>
        <v>5.6110489310776893E-4</v>
      </c>
      <c r="N397" s="52">
        <f t="shared" si="115"/>
        <v>2.2213019537164528E-3</v>
      </c>
      <c r="Q397" s="52">
        <f t="shared" si="116"/>
        <v>1.9137625156069845E-4</v>
      </c>
      <c r="R397" s="52">
        <f t="shared" si="116"/>
        <v>2.0724779705532698E-3</v>
      </c>
      <c r="S397" s="52">
        <f t="shared" si="116"/>
        <v>7.7073371841930496E-4</v>
      </c>
      <c r="T397" s="52">
        <f t="shared" si="116"/>
        <v>9.1200578787849922E-4</v>
      </c>
      <c r="U397" s="52">
        <f t="shared" si="116"/>
        <v>1.0500510782174011E-3</v>
      </c>
      <c r="V397" s="52">
        <f t="shared" si="116"/>
        <v>8.0064121539395045E-3</v>
      </c>
      <c r="W397" s="52">
        <f t="shared" si="116"/>
        <v>4.4801827003493203E-3</v>
      </c>
      <c r="X397" s="52">
        <f t="shared" si="116"/>
        <v>3.4586166556309345E-4</v>
      </c>
      <c r="Y397" s="52">
        <f t="shared" si="116"/>
        <v>4.7657102685936631E-4</v>
      </c>
      <c r="Z397" s="52">
        <f t="shared" si="116"/>
        <v>7.6782284261871464E-4</v>
      </c>
      <c r="AA397" s="96"/>
      <c r="AB397" s="96"/>
      <c r="AC397" s="52">
        <f t="shared" si="117"/>
        <v>2.442753328170232E-4</v>
      </c>
      <c r="AD397" s="52">
        <f t="shared" si="117"/>
        <v>3.4334192329792332E-3</v>
      </c>
      <c r="AE397" s="52">
        <f t="shared" si="117"/>
        <v>8.9087668906991883E-4</v>
      </c>
      <c r="AF397" s="52">
        <f t="shared" si="117"/>
        <v>1.85670266954985E-3</v>
      </c>
      <c r="AG397" s="52">
        <f t="shared" si="117"/>
        <v>1.743429157741234E-3</v>
      </c>
      <c r="AH397" s="52">
        <f t="shared" si="117"/>
        <v>1.5034918852058977E-2</v>
      </c>
      <c r="AI397" s="52">
        <f t="shared" si="117"/>
        <v>6.2745281281629279E-3</v>
      </c>
      <c r="AJ397" s="52">
        <f t="shared" si="117"/>
        <v>5.7661272569398765E-4</v>
      </c>
      <c r="AK397" s="52">
        <f t="shared" si="117"/>
        <v>6.4343786563873209E-4</v>
      </c>
      <c r="AL397" s="52">
        <f t="shared" si="117"/>
        <v>3.7223190003584723E-3</v>
      </c>
      <c r="AO397" s="52">
        <f t="shared" si="113"/>
        <v>2.6449540628162847E-5</v>
      </c>
      <c r="AP397" s="52">
        <f t="shared" si="107"/>
        <v>6.8047063121298582E-4</v>
      </c>
      <c r="AQ397" s="52">
        <f t="shared" si="107"/>
        <v>5.5497651074254244E-5</v>
      </c>
      <c r="AR397" s="52">
        <f t="shared" si="107"/>
        <v>4.5895598587365294E-4</v>
      </c>
      <c r="AS397" s="52">
        <f t="shared" si="107"/>
        <v>3.4671834781237025E-4</v>
      </c>
      <c r="AT397" s="52">
        <f t="shared" si="107"/>
        <v>3.5142533490597361E-3</v>
      </c>
      <c r="AU397" s="52">
        <f t="shared" si="107"/>
        <v>8.9717271390680944E-4</v>
      </c>
      <c r="AV397" s="52">
        <f t="shared" si="107"/>
        <v>1.1291361685582512E-4</v>
      </c>
      <c r="AW397" s="52">
        <f t="shared" si="107"/>
        <v>8.4533866248402624E-5</v>
      </c>
      <c r="AX397" s="52">
        <f t="shared" si="107"/>
        <v>1.4534791110977381E-3</v>
      </c>
      <c r="BA397" s="52">
        <f t="shared" si="114"/>
        <v>2.6449540628161898E-5</v>
      </c>
      <c r="BB397" s="52">
        <f t="shared" si="108"/>
        <v>6.8047063121297758E-4</v>
      </c>
      <c r="BC397" s="52">
        <f t="shared" si="108"/>
        <v>6.4645319576359626E-5</v>
      </c>
      <c r="BD397" s="52">
        <f t="shared" si="108"/>
        <v>4.8574089579769787E-4</v>
      </c>
      <c r="BE397" s="52">
        <f t="shared" si="108"/>
        <v>3.4665973171146272E-4</v>
      </c>
      <c r="BF397" s="52">
        <f t="shared" si="108"/>
        <v>3.5142533490597361E-3</v>
      </c>
      <c r="BG397" s="52">
        <f t="shared" si="108"/>
        <v>8.9717271390679816E-4</v>
      </c>
      <c r="BH397" s="52">
        <f t="shared" si="108"/>
        <v>1.1783744327506908E-4</v>
      </c>
      <c r="BI397" s="52">
        <f t="shared" si="108"/>
        <v>8.2332972530963161E-5</v>
      </c>
      <c r="BJ397" s="52">
        <f t="shared" si="108"/>
        <v>1.5010170466420196E-3</v>
      </c>
      <c r="BK397" s="44"/>
    </row>
    <row r="398" spans="4:63">
      <c r="D398" s="42">
        <f t="shared" si="109"/>
        <v>1.325</v>
      </c>
      <c r="E398" s="52">
        <f t="shared" si="115"/>
        <v>2.2967739137361604E-4</v>
      </c>
      <c r="F398" s="52">
        <f t="shared" si="115"/>
        <v>3.0757518686146588E-3</v>
      </c>
      <c r="G398" s="52">
        <f t="shared" si="115"/>
        <v>8.8868579729497283E-4</v>
      </c>
      <c r="H398" s="52">
        <f t="shared" si="115"/>
        <v>1.4558059888502011E-3</v>
      </c>
      <c r="I398" s="52">
        <f t="shared" si="115"/>
        <v>1.5132963545751678E-3</v>
      </c>
      <c r="J398" s="52">
        <f t="shared" si="115"/>
        <v>1.3055587835780324E-2</v>
      </c>
      <c r="K398" s="52">
        <f t="shared" si="115"/>
        <v>6.0310635097383788E-3</v>
      </c>
      <c r="L398" s="52">
        <f t="shared" si="115"/>
        <v>5.0262894491430519E-4</v>
      </c>
      <c r="M398" s="52">
        <f t="shared" si="115"/>
        <v>6.2969618642778468E-4</v>
      </c>
      <c r="N398" s="52">
        <f t="shared" si="115"/>
        <v>2.478628232633041E-3</v>
      </c>
      <c r="Q398" s="52">
        <f t="shared" si="116"/>
        <v>2.0170739269089122E-4</v>
      </c>
      <c r="R398" s="52">
        <f t="shared" si="116"/>
        <v>2.3147814168992336E-3</v>
      </c>
      <c r="S398" s="52">
        <f t="shared" si="116"/>
        <v>8.491230045038474E-4</v>
      </c>
      <c r="T398" s="52">
        <f t="shared" si="116"/>
        <v>9.7119857155999871E-4</v>
      </c>
      <c r="U398" s="52">
        <f t="shared" si="116"/>
        <v>1.1485974926011015E-3</v>
      </c>
      <c r="V398" s="52">
        <f t="shared" si="116"/>
        <v>9.1260520705849623E-3</v>
      </c>
      <c r="W398" s="52">
        <f t="shared" si="116"/>
        <v>5.0268051861993186E-3</v>
      </c>
      <c r="X398" s="52">
        <f t="shared" si="116"/>
        <v>3.7766451186937164E-4</v>
      </c>
      <c r="Y398" s="52">
        <f t="shared" si="116"/>
        <v>5.2902572814374237E-4</v>
      </c>
      <c r="Z398" s="52">
        <f t="shared" si="116"/>
        <v>8.747010448407499E-4</v>
      </c>
      <c r="AA398" s="96"/>
      <c r="AB398" s="96"/>
      <c r="AC398" s="52">
        <f t="shared" si="117"/>
        <v>2.5764739005634032E-4</v>
      </c>
      <c r="AD398" s="52">
        <f t="shared" si="117"/>
        <v>3.8367223203300766E-3</v>
      </c>
      <c r="AE398" s="52">
        <f t="shared" si="117"/>
        <v>9.6261105550458437E-4</v>
      </c>
      <c r="AF398" s="52">
        <f t="shared" si="117"/>
        <v>2.0409271099031336E-3</v>
      </c>
      <c r="AG398" s="52">
        <f t="shared" si="117"/>
        <v>1.8774991486382477E-3</v>
      </c>
      <c r="AH398" s="52">
        <f t="shared" si="117"/>
        <v>1.6985123600975691E-2</v>
      </c>
      <c r="AI398" s="52">
        <f t="shared" si="117"/>
        <v>7.0353218332774312E-3</v>
      </c>
      <c r="AJ398" s="52">
        <f t="shared" si="117"/>
        <v>6.4608322811440853E-4</v>
      </c>
      <c r="AK398" s="52">
        <f t="shared" si="117"/>
        <v>7.2204824714730326E-4</v>
      </c>
      <c r="AL398" s="52">
        <f t="shared" si="117"/>
        <v>4.1411372631189871E-3</v>
      </c>
      <c r="AO398" s="52">
        <f t="shared" si="113"/>
        <v>2.7969998682724818E-5</v>
      </c>
      <c r="AP398" s="52">
        <f t="shared" si="107"/>
        <v>7.6097045171542518E-4</v>
      </c>
      <c r="AQ398" s="52">
        <f t="shared" si="107"/>
        <v>3.956279279112543E-5</v>
      </c>
      <c r="AR398" s="52">
        <f t="shared" si="107"/>
        <v>4.8460741729020236E-4</v>
      </c>
      <c r="AS398" s="52">
        <f t="shared" si="107"/>
        <v>3.6469886197406623E-4</v>
      </c>
      <c r="AT398" s="52">
        <f t="shared" si="107"/>
        <v>3.9295357651953616E-3</v>
      </c>
      <c r="AU398" s="52">
        <f t="shared" si="107"/>
        <v>1.0042583235390602E-3</v>
      </c>
      <c r="AV398" s="52">
        <f t="shared" si="107"/>
        <v>1.2496443304493355E-4</v>
      </c>
      <c r="AW398" s="52">
        <f t="shared" si="107"/>
        <v>1.006704582840423E-4</v>
      </c>
      <c r="AX398" s="52">
        <f t="shared" si="107"/>
        <v>1.603927187792291E-3</v>
      </c>
      <c r="BA398" s="52">
        <f t="shared" si="114"/>
        <v>2.7969998682724276E-5</v>
      </c>
      <c r="BB398" s="52">
        <f t="shared" si="108"/>
        <v>7.6097045171541781E-4</v>
      </c>
      <c r="BC398" s="52">
        <f t="shared" si="108"/>
        <v>7.3925258209611537E-5</v>
      </c>
      <c r="BD398" s="52">
        <f t="shared" si="108"/>
        <v>5.8512112105293251E-4</v>
      </c>
      <c r="BE398" s="52">
        <f t="shared" si="108"/>
        <v>3.6420279406307993E-4</v>
      </c>
      <c r="BF398" s="52">
        <f t="shared" si="108"/>
        <v>3.9295357651953668E-3</v>
      </c>
      <c r="BG398" s="52">
        <f t="shared" si="108"/>
        <v>1.0042583235390524E-3</v>
      </c>
      <c r="BH398" s="52">
        <f t="shared" si="108"/>
        <v>1.4345428320010334E-4</v>
      </c>
      <c r="BI398" s="52">
        <f t="shared" si="108"/>
        <v>9.2352060719518578E-5</v>
      </c>
      <c r="BJ398" s="52">
        <f t="shared" si="108"/>
        <v>1.6625090304859462E-3</v>
      </c>
      <c r="BK398" s="44"/>
    </row>
    <row r="399" spans="4:63">
      <c r="D399" s="42">
        <f t="shared" si="109"/>
        <v>1.5249999999999999</v>
      </c>
      <c r="E399" s="52">
        <f t="shared" si="115"/>
        <v>2.4161929693994807E-4</v>
      </c>
      <c r="F399" s="52">
        <f t="shared" si="115"/>
        <v>3.4529429973416039E-3</v>
      </c>
      <c r="G399" s="52">
        <f t="shared" si="115"/>
        <v>9.5928796263383773E-4</v>
      </c>
      <c r="H399" s="52">
        <f t="shared" si="115"/>
        <v>1.5452430664275821E-3</v>
      </c>
      <c r="I399" s="52">
        <f t="shared" si="115"/>
        <v>1.6491794106501935E-3</v>
      </c>
      <c r="J399" s="52">
        <f t="shared" si="115"/>
        <v>1.4998113646572143E-2</v>
      </c>
      <c r="K399" s="52">
        <f t="shared" si="115"/>
        <v>6.8315706205814859E-3</v>
      </c>
      <c r="L399" s="52">
        <f t="shared" si="115"/>
        <v>5.5463793181143798E-4</v>
      </c>
      <c r="M399" s="52">
        <f t="shared" si="115"/>
        <v>7.1425944504552807E-4</v>
      </c>
      <c r="N399" s="52">
        <f t="shared" si="115"/>
        <v>2.7932626991462122E-3</v>
      </c>
      <c r="Q399" s="52">
        <f t="shared" si="116"/>
        <v>2.120866638758192E-4</v>
      </c>
      <c r="R399" s="52">
        <f t="shared" si="116"/>
        <v>2.5967818167249102E-3</v>
      </c>
      <c r="S399" s="52">
        <f t="shared" si="116"/>
        <v>9.4043950650295606E-4</v>
      </c>
      <c r="T399" s="52">
        <f t="shared" si="116"/>
        <v>1.0346820769432455E-3</v>
      </c>
      <c r="U399" s="52">
        <f t="shared" si="116"/>
        <v>1.2667383436215137E-3</v>
      </c>
      <c r="V399" s="52">
        <f t="shared" si="116"/>
        <v>1.0552722572897527E-2</v>
      </c>
      <c r="W399" s="52">
        <f t="shared" si="116"/>
        <v>5.6991992666852167E-3</v>
      </c>
      <c r="X399" s="52">
        <f t="shared" si="116"/>
        <v>4.1529443123995387E-4</v>
      </c>
      <c r="Y399" s="52">
        <f t="shared" si="116"/>
        <v>5.9320460904314378E-4</v>
      </c>
      <c r="Z399" s="52">
        <f t="shared" si="116"/>
        <v>1.0108009402692388E-3</v>
      </c>
      <c r="AA399" s="96"/>
      <c r="AB399" s="96"/>
      <c r="AC399" s="52">
        <f t="shared" si="117"/>
        <v>2.7115193000407762E-4</v>
      </c>
      <c r="AD399" s="52">
        <f t="shared" si="117"/>
        <v>4.3091041779583089E-3</v>
      </c>
      <c r="AE399" s="52">
        <f t="shared" si="117"/>
        <v>1.0454445790469514E-3</v>
      </c>
      <c r="AF399" s="52">
        <f t="shared" si="117"/>
        <v>2.2524307996343333E-3</v>
      </c>
      <c r="AG399" s="52">
        <f t="shared" si="117"/>
        <v>2.0299524674243863E-3</v>
      </c>
      <c r="AH399" s="52">
        <f t="shared" si="117"/>
        <v>1.9443504720246758E-2</v>
      </c>
      <c r="AI399" s="52">
        <f t="shared" si="117"/>
        <v>7.9639419744777524E-3</v>
      </c>
      <c r="AJ399" s="52">
        <f t="shared" si="117"/>
        <v>7.3018339796534267E-4</v>
      </c>
      <c r="AK399" s="52">
        <f t="shared" si="117"/>
        <v>8.1889192959570497E-4</v>
      </c>
      <c r="AL399" s="52">
        <f t="shared" si="117"/>
        <v>4.6477301287549044E-3</v>
      </c>
      <c r="AO399" s="52">
        <f t="shared" si="113"/>
        <v>2.9532633064128871E-5</v>
      </c>
      <c r="AP399" s="52">
        <f t="shared" si="107"/>
        <v>8.5616118061669372E-4</v>
      </c>
      <c r="AQ399" s="52">
        <f t="shared" si="107"/>
        <v>1.8848456130881675E-5</v>
      </c>
      <c r="AR399" s="52">
        <f t="shared" si="107"/>
        <v>5.1056098948433666E-4</v>
      </c>
      <c r="AS399" s="52">
        <f t="shared" si="107"/>
        <v>3.8244106702867977E-4</v>
      </c>
      <c r="AT399" s="52">
        <f t="shared" si="107"/>
        <v>4.4453910736746167E-3</v>
      </c>
      <c r="AU399" s="52">
        <f t="shared" si="107"/>
        <v>1.1323713538962691E-3</v>
      </c>
      <c r="AV399" s="52">
        <f t="shared" si="107"/>
        <v>1.3934350057148411E-4</v>
      </c>
      <c r="AW399" s="52">
        <f t="shared" si="107"/>
        <v>1.2105483600238429E-4</v>
      </c>
      <c r="AX399" s="52">
        <f t="shared" si="107"/>
        <v>1.7824617588769734E-3</v>
      </c>
      <c r="BA399" s="52">
        <f t="shared" si="114"/>
        <v>2.9532633064129548E-5</v>
      </c>
      <c r="BB399" s="52">
        <f t="shared" si="108"/>
        <v>8.56161180616705E-4</v>
      </c>
      <c r="BC399" s="52">
        <f t="shared" si="108"/>
        <v>8.6156616413113687E-5</v>
      </c>
      <c r="BD399" s="52">
        <f t="shared" si="108"/>
        <v>7.0718773320675114E-4</v>
      </c>
      <c r="BE399" s="52">
        <f t="shared" si="108"/>
        <v>3.8077305677419282E-4</v>
      </c>
      <c r="BF399" s="52">
        <f t="shared" si="108"/>
        <v>4.4453910736746149E-3</v>
      </c>
      <c r="BG399" s="52">
        <f t="shared" si="108"/>
        <v>1.1323713538962665E-3</v>
      </c>
      <c r="BH399" s="52">
        <f t="shared" si="108"/>
        <v>1.7554546615390469E-4</v>
      </c>
      <c r="BI399" s="52">
        <f t="shared" si="108"/>
        <v>1.046324845501769E-4</v>
      </c>
      <c r="BJ399" s="52">
        <f t="shared" si="108"/>
        <v>1.8544674296086922E-3</v>
      </c>
      <c r="BK399" s="44"/>
    </row>
    <row r="400" spans="4:63">
      <c r="D400" s="42">
        <f t="shared" si="109"/>
        <v>1.7249999999999999</v>
      </c>
      <c r="E400" s="52">
        <f t="shared" si="115"/>
        <v>2.4933138954509224E-4</v>
      </c>
      <c r="F400" s="52">
        <f t="shared" si="115"/>
        <v>3.7834952270472456E-3</v>
      </c>
      <c r="G400" s="52">
        <f t="shared" si="115"/>
        <v>1.0181611581626146E-3</v>
      </c>
      <c r="H400" s="52">
        <f t="shared" si="115"/>
        <v>1.609796588778669E-3</v>
      </c>
      <c r="I400" s="52">
        <f t="shared" si="115"/>
        <v>1.7689422781843578E-3</v>
      </c>
      <c r="J400" s="52">
        <f t="shared" si="115"/>
        <v>1.6937685367933004E-2</v>
      </c>
      <c r="K400" s="52">
        <f t="shared" si="115"/>
        <v>7.5920426902242547E-3</v>
      </c>
      <c r="L400" s="52">
        <f t="shared" si="115"/>
        <v>6.0170192919584153E-4</v>
      </c>
      <c r="M400" s="52">
        <f t="shared" si="115"/>
        <v>7.9545001053499601E-4</v>
      </c>
      <c r="N400" s="52">
        <f t="shared" si="115"/>
        <v>3.0916498287543617E-3</v>
      </c>
      <c r="Q400" s="52">
        <f t="shared" si="116"/>
        <v>2.1873698749536413E-4</v>
      </c>
      <c r="R400" s="52">
        <f t="shared" si="116"/>
        <v>2.8420916972283499E-3</v>
      </c>
      <c r="S400" s="52">
        <f t="shared" si="116"/>
        <v>1.0203173899633205E-3</v>
      </c>
      <c r="T400" s="52">
        <f t="shared" si="116"/>
        <v>1.0823024555429864E-3</v>
      </c>
      <c r="U400" s="52">
        <f t="shared" si="116"/>
        <v>1.3756920836268678E-3</v>
      </c>
      <c r="V400" s="52">
        <f t="shared" si="116"/>
        <v>1.199061509767437E-2</v>
      </c>
      <c r="W400" s="52">
        <f t="shared" si="116"/>
        <v>6.3425958217033793E-3</v>
      </c>
      <c r="X400" s="52">
        <f t="shared" si="116"/>
        <v>4.4925487152944096E-4</v>
      </c>
      <c r="Y400" s="52">
        <f t="shared" si="116"/>
        <v>6.5421906556104579E-4</v>
      </c>
      <c r="Z400" s="52">
        <f t="shared" si="116"/>
        <v>1.1478525443743674E-3</v>
      </c>
      <c r="AA400" s="96"/>
      <c r="AB400" s="96"/>
      <c r="AC400" s="52">
        <f t="shared" si="117"/>
        <v>2.7992579159482104E-4</v>
      </c>
      <c r="AD400" s="52">
        <f t="shared" si="117"/>
        <v>4.7248987568661522E-3</v>
      </c>
      <c r="AE400" s="52">
        <f t="shared" si="117"/>
        <v>1.1172254934149206E-3</v>
      </c>
      <c r="AF400" s="52">
        <f t="shared" si="117"/>
        <v>2.4325373436328117E-3</v>
      </c>
      <c r="AG400" s="52">
        <f t="shared" si="117"/>
        <v>2.1584673128431709E-3</v>
      </c>
      <c r="AH400" s="52">
        <f t="shared" si="117"/>
        <v>2.1884755638191637E-2</v>
      </c>
      <c r="AI400" s="52">
        <f t="shared" si="117"/>
        <v>8.841489558745131E-3</v>
      </c>
      <c r="AJ400" s="52">
        <f t="shared" si="117"/>
        <v>8.0856397660817973E-4</v>
      </c>
      <c r="AK400" s="52">
        <f t="shared" si="117"/>
        <v>9.1175981833531005E-4</v>
      </c>
      <c r="AL400" s="52">
        <f t="shared" si="117"/>
        <v>5.1199329869790252E-3</v>
      </c>
      <c r="AO400" s="52">
        <f t="shared" si="113"/>
        <v>3.0594402049728117E-5</v>
      </c>
      <c r="AP400" s="52">
        <f t="shared" si="107"/>
        <v>9.4140352981889573E-4</v>
      </c>
      <c r="AQ400" s="52">
        <f t="shared" si="107"/>
        <v>-2.1562318007059197E-6</v>
      </c>
      <c r="AR400" s="52">
        <f t="shared" si="107"/>
        <v>5.2749413323568257E-4</v>
      </c>
      <c r="AS400" s="52">
        <f t="shared" si="107"/>
        <v>3.9325019455749006E-4</v>
      </c>
      <c r="AT400" s="52">
        <f t="shared" si="107"/>
        <v>4.9470702702586345E-3</v>
      </c>
      <c r="AU400" s="52">
        <f t="shared" si="107"/>
        <v>1.2494468685208754E-3</v>
      </c>
      <c r="AV400" s="52">
        <f t="shared" si="107"/>
        <v>1.5244705766640057E-4</v>
      </c>
      <c r="AW400" s="52">
        <f t="shared" si="107"/>
        <v>1.4123094497395022E-4</v>
      </c>
      <c r="AX400" s="52">
        <f t="shared" si="107"/>
        <v>1.9437972843799943E-3</v>
      </c>
      <c r="BA400" s="52">
        <f t="shared" si="114"/>
        <v>3.0594402049728795E-5</v>
      </c>
      <c r="BB400" s="52">
        <f t="shared" si="108"/>
        <v>9.4140352981890657E-4</v>
      </c>
      <c r="BC400" s="52">
        <f t="shared" si="108"/>
        <v>9.9064335252306004E-5</v>
      </c>
      <c r="BD400" s="52">
        <f t="shared" si="108"/>
        <v>8.2274075485414271E-4</v>
      </c>
      <c r="BE400" s="52">
        <f t="shared" si="108"/>
        <v>3.8952503465881309E-4</v>
      </c>
      <c r="BF400" s="52">
        <f t="shared" si="108"/>
        <v>4.9470702702586328E-3</v>
      </c>
      <c r="BG400" s="52">
        <f t="shared" si="108"/>
        <v>1.2494468685208763E-3</v>
      </c>
      <c r="BH400" s="52">
        <f t="shared" si="108"/>
        <v>2.068620474123382E-4</v>
      </c>
      <c r="BI400" s="52">
        <f t="shared" si="108"/>
        <v>1.1630980780031404E-4</v>
      </c>
      <c r="BJ400" s="52">
        <f t="shared" si="108"/>
        <v>2.0282831582246635E-3</v>
      </c>
      <c r="BK400" s="44"/>
    </row>
    <row r="401" spans="4:63">
      <c r="D401" s="42">
        <f t="shared" si="109"/>
        <v>2</v>
      </c>
      <c r="E401" s="52">
        <f t="shared" si="115"/>
        <v>2.5373052079152278E-4</v>
      </c>
      <c r="F401" s="52">
        <f t="shared" si="115"/>
        <v>4.1088203053914587E-3</v>
      </c>
      <c r="G401" s="52">
        <f t="shared" si="115"/>
        <v>1.0754523314085336E-3</v>
      </c>
      <c r="H401" s="52">
        <f t="shared" si="115"/>
        <v>1.658422136470243E-3</v>
      </c>
      <c r="I401" s="52">
        <f t="shared" si="115"/>
        <v>1.8948326346369287E-3</v>
      </c>
      <c r="J401" s="52">
        <f t="shared" si="115"/>
        <v>1.9265982772163487E-2</v>
      </c>
      <c r="K401" s="52">
        <f t="shared" si="115"/>
        <v>8.4480301456529294E-3</v>
      </c>
      <c r="L401" s="52">
        <f t="shared" si="115"/>
        <v>6.5224250318914935E-4</v>
      </c>
      <c r="M401" s="52">
        <f t="shared" si="115"/>
        <v>8.8823755855196515E-4</v>
      </c>
      <c r="N401" s="52">
        <f t="shared" si="115"/>
        <v>3.4282101959063737E-3</v>
      </c>
      <c r="Q401" s="52">
        <f t="shared" si="116"/>
        <v>2.2243957110482882E-4</v>
      </c>
      <c r="R401" s="52">
        <f t="shared" si="116"/>
        <v>3.0801775458317473E-3</v>
      </c>
      <c r="S401" s="52">
        <f t="shared" si="116"/>
        <v>1.1004151072916215E-3</v>
      </c>
      <c r="T401" s="52">
        <f t="shared" si="116"/>
        <v>1.1210765921129569E-3</v>
      </c>
      <c r="U401" s="52">
        <f t="shared" si="116"/>
        <v>1.4965678200832243E-3</v>
      </c>
      <c r="V401" s="52">
        <f t="shared" si="116"/>
        <v>1.3732307682443119E-2</v>
      </c>
      <c r="W401" s="52">
        <f t="shared" si="116"/>
        <v>7.0745865997838874E-3</v>
      </c>
      <c r="X401" s="52">
        <f t="shared" si="116"/>
        <v>4.8580825185936459E-4</v>
      </c>
      <c r="Y401" s="52">
        <f t="shared" si="116"/>
        <v>7.2374024977415563E-4</v>
      </c>
      <c r="Z401" s="52">
        <f t="shared" si="116"/>
        <v>1.3137232928084586E-3</v>
      </c>
      <c r="AA401" s="96"/>
      <c r="AB401" s="96"/>
      <c r="AC401" s="52">
        <f t="shared" si="117"/>
        <v>2.8502147047821741E-4</v>
      </c>
      <c r="AD401" s="52">
        <f t="shared" si="117"/>
        <v>5.1374630649511869E-3</v>
      </c>
      <c r="AE401" s="52">
        <f t="shared" si="117"/>
        <v>1.1910359368382869E-3</v>
      </c>
      <c r="AF401" s="52">
        <f t="shared" si="117"/>
        <v>2.6048482428242532E-3</v>
      </c>
      <c r="AG401" s="52">
        <f t="shared" si="117"/>
        <v>2.2855517227200446E-3</v>
      </c>
      <c r="AH401" s="52">
        <f t="shared" si="117"/>
        <v>2.4799657861883855E-2</v>
      </c>
      <c r="AI401" s="52">
        <f t="shared" si="117"/>
        <v>9.8214736915219845E-3</v>
      </c>
      <c r="AJ401" s="52">
        <f t="shared" si="117"/>
        <v>8.9418037052652164E-4</v>
      </c>
      <c r="AK401" s="52">
        <f t="shared" si="117"/>
        <v>1.0176934175804076E-3</v>
      </c>
      <c r="AL401" s="52">
        <f t="shared" si="117"/>
        <v>5.640043528247889E-3</v>
      </c>
      <c r="AO401" s="52">
        <f t="shared" si="113"/>
        <v>3.1290949686693957E-5</v>
      </c>
      <c r="AP401" s="52">
        <f t="shared" si="113"/>
        <v>1.0286427595597113E-3</v>
      </c>
      <c r="AQ401" s="52">
        <f t="shared" si="113"/>
        <v>-2.496277588308793E-5</v>
      </c>
      <c r="AR401" s="52">
        <f t="shared" si="113"/>
        <v>5.3734554435728608E-4</v>
      </c>
      <c r="AS401" s="52">
        <f t="shared" si="113"/>
        <v>3.9826481455370439E-4</v>
      </c>
      <c r="AT401" s="52">
        <f t="shared" si="113"/>
        <v>5.5336750897203683E-3</v>
      </c>
      <c r="AU401" s="52">
        <f t="shared" si="113"/>
        <v>1.373443545869042E-3</v>
      </c>
      <c r="AV401" s="52">
        <f t="shared" si="113"/>
        <v>1.6643425132978476E-4</v>
      </c>
      <c r="AW401" s="52">
        <f t="shared" si="113"/>
        <v>1.6449730877780952E-4</v>
      </c>
      <c r="AX401" s="52">
        <f t="shared" si="113"/>
        <v>2.1144869030979151E-3</v>
      </c>
      <c r="BA401" s="52">
        <f t="shared" si="114"/>
        <v>3.1290949686694635E-5</v>
      </c>
      <c r="BB401" s="52">
        <f t="shared" ref="BB401:BB464" si="118">AD401-F401</f>
        <v>1.0286427595597282E-3</v>
      </c>
      <c r="BC401" s="52">
        <f t="shared" ref="BC401:BC464" si="119">AE401-G401</f>
        <v>1.1558360542975325E-4</v>
      </c>
      <c r="BD401" s="52">
        <f t="shared" ref="BD401:BD464" si="120">AF401-H401</f>
        <v>9.4642610635401023E-4</v>
      </c>
      <c r="BE401" s="52">
        <f t="shared" ref="BE401:BE464" si="121">AG401-I401</f>
        <v>3.9071908808311598E-4</v>
      </c>
      <c r="BF401" s="52">
        <f t="shared" ref="BF401:BF464" si="122">AH401-J401</f>
        <v>5.5336750897203683E-3</v>
      </c>
      <c r="BG401" s="52">
        <f t="shared" ref="BG401:BG464" si="123">AI401-K401</f>
        <v>1.3734435458690551E-3</v>
      </c>
      <c r="BH401" s="52">
        <f t="shared" ref="BH401:BH464" si="124">AJ401-L401</f>
        <v>2.4193786733737229E-4</v>
      </c>
      <c r="BI401" s="52">
        <f t="shared" ref="BI401:BI464" si="125">AK401-M401</f>
        <v>1.2945585902844245E-4</v>
      </c>
      <c r="BJ401" s="52">
        <f t="shared" ref="BJ401:BJ464" si="126">AL401-N401</f>
        <v>2.2118333323415153E-3</v>
      </c>
      <c r="BK401" s="44"/>
    </row>
    <row r="402" spans="4:63">
      <c r="D402" s="42">
        <f t="shared" si="109"/>
        <v>2.25</v>
      </c>
      <c r="E402" s="52">
        <f t="shared" si="115"/>
        <v>2.5438138924071076E-4</v>
      </c>
      <c r="F402" s="52">
        <f t="shared" si="115"/>
        <v>4.3945101209987613E-3</v>
      </c>
      <c r="G402" s="52">
        <f t="shared" si="115"/>
        <v>1.1280428297977577E-3</v>
      </c>
      <c r="H402" s="52">
        <f t="shared" si="115"/>
        <v>1.6873304792895919E-3</v>
      </c>
      <c r="I402" s="52">
        <f t="shared" si="115"/>
        <v>2.0209029794983108E-3</v>
      </c>
      <c r="J402" s="52">
        <f t="shared" si="115"/>
        <v>2.188307520845412E-2</v>
      </c>
      <c r="K402" s="52">
        <f t="shared" si="115"/>
        <v>9.3488345962547924E-3</v>
      </c>
      <c r="L402" s="52">
        <f t="shared" si="115"/>
        <v>7.0346338201544107E-4</v>
      </c>
      <c r="M402" s="52">
        <f t="shared" si="115"/>
        <v>9.8752409325288094E-4</v>
      </c>
      <c r="N402" s="52">
        <f t="shared" si="115"/>
        <v>3.7841317559046744E-3</v>
      </c>
      <c r="Q402" s="52">
        <f t="shared" si="116"/>
        <v>2.228205542262465E-4</v>
      </c>
      <c r="R402" s="52">
        <f t="shared" si="116"/>
        <v>3.2845910180658638E-3</v>
      </c>
      <c r="S402" s="52">
        <f t="shared" si="116"/>
        <v>1.1739827993014521E-3</v>
      </c>
      <c r="T402" s="52">
        <f t="shared" si="116"/>
        <v>1.1482558200597958E-3</v>
      </c>
      <c r="U402" s="52">
        <f t="shared" si="116"/>
        <v>1.6240325835490273E-3</v>
      </c>
      <c r="V402" s="52">
        <f t="shared" si="116"/>
        <v>1.5703967908038016E-2</v>
      </c>
      <c r="W402" s="52">
        <f t="shared" si="116"/>
        <v>7.854326037719541E-3</v>
      </c>
      <c r="X402" s="52">
        <f t="shared" si="116"/>
        <v>5.2313723625481098E-4</v>
      </c>
      <c r="Y402" s="52">
        <f t="shared" si="116"/>
        <v>7.9842881246569E-4</v>
      </c>
      <c r="Z402" s="52">
        <f t="shared" si="116"/>
        <v>1.5013737020985565E-3</v>
      </c>
      <c r="AA402" s="96"/>
      <c r="AB402" s="96"/>
      <c r="AC402" s="52">
        <f t="shared" si="117"/>
        <v>2.8594222425517527E-4</v>
      </c>
      <c r="AD402" s="52">
        <f t="shared" si="117"/>
        <v>5.5044292239316743E-3</v>
      </c>
      <c r="AE402" s="52">
        <f t="shared" si="117"/>
        <v>1.2632676038610664E-3</v>
      </c>
      <c r="AF402" s="52">
        <f t="shared" si="117"/>
        <v>2.752402324786133E-3</v>
      </c>
      <c r="AG402" s="52">
        <f t="shared" si="117"/>
        <v>2.4044928836068642E-3</v>
      </c>
      <c r="AH402" s="52">
        <f t="shared" si="117"/>
        <v>2.8062182508870239E-2</v>
      </c>
      <c r="AI402" s="52">
        <f t="shared" si="117"/>
        <v>1.0843343154790077E-2</v>
      </c>
      <c r="AJ402" s="52">
        <f t="shared" si="117"/>
        <v>9.8103535985437189E-4</v>
      </c>
      <c r="AK402" s="52">
        <f t="shared" si="117"/>
        <v>1.1307948432053535E-3</v>
      </c>
      <c r="AL402" s="52">
        <f t="shared" si="117"/>
        <v>6.1758659762493054E-3</v>
      </c>
      <c r="AO402" s="52">
        <f t="shared" si="113"/>
        <v>3.156083501446426E-5</v>
      </c>
      <c r="AP402" s="52">
        <f t="shared" si="113"/>
        <v>1.1099191029328975E-3</v>
      </c>
      <c r="AQ402" s="52">
        <f t="shared" si="113"/>
        <v>-4.5939969503694389E-5</v>
      </c>
      <c r="AR402" s="52">
        <f t="shared" si="113"/>
        <v>5.3907465922979603E-4</v>
      </c>
      <c r="AS402" s="52">
        <f t="shared" si="113"/>
        <v>3.9687039594928347E-4</v>
      </c>
      <c r="AT402" s="52">
        <f t="shared" si="113"/>
        <v>6.1791073004161048E-3</v>
      </c>
      <c r="AU402" s="52">
        <f t="shared" si="113"/>
        <v>1.4945085585352513E-3</v>
      </c>
      <c r="AV402" s="52">
        <f t="shared" si="113"/>
        <v>1.803261457606301E-4</v>
      </c>
      <c r="AW402" s="52">
        <f t="shared" si="113"/>
        <v>1.8909528078719093E-4</v>
      </c>
      <c r="AX402" s="52">
        <f t="shared" si="113"/>
        <v>2.2827580538061177E-3</v>
      </c>
      <c r="BA402" s="52">
        <f t="shared" si="114"/>
        <v>3.1560835014464504E-5</v>
      </c>
      <c r="BB402" s="52">
        <f t="shared" si="118"/>
        <v>1.1099191029329131E-3</v>
      </c>
      <c r="BC402" s="52">
        <f t="shared" si="119"/>
        <v>1.3522477406330865E-4</v>
      </c>
      <c r="BD402" s="52">
        <f t="shared" si="120"/>
        <v>1.0650718454965412E-3</v>
      </c>
      <c r="BE402" s="52">
        <f t="shared" si="121"/>
        <v>3.8358990410855337E-4</v>
      </c>
      <c r="BF402" s="52">
        <f t="shared" si="122"/>
        <v>6.1791073004161187E-3</v>
      </c>
      <c r="BG402" s="52">
        <f t="shared" si="123"/>
        <v>1.4945085585352843E-3</v>
      </c>
      <c r="BH402" s="52">
        <f t="shared" si="124"/>
        <v>2.7757197783893081E-4</v>
      </c>
      <c r="BI402" s="52">
        <f t="shared" si="125"/>
        <v>1.4327074995247255E-4</v>
      </c>
      <c r="BJ402" s="52">
        <f t="shared" si="126"/>
        <v>2.391734220344631E-3</v>
      </c>
      <c r="BK402" s="44"/>
    </row>
    <row r="403" spans="4:63">
      <c r="D403" s="42">
        <f t="shared" si="109"/>
        <v>2.5</v>
      </c>
      <c r="E403" s="52">
        <f t="shared" si="115"/>
        <v>2.5104237747170297E-4</v>
      </c>
      <c r="F403" s="52">
        <f t="shared" si="115"/>
        <v>4.5808469933357049E-3</v>
      </c>
      <c r="G403" s="52">
        <f t="shared" si="115"/>
        <v>1.1683886570495725E-3</v>
      </c>
      <c r="H403" s="52">
        <f t="shared" si="115"/>
        <v>1.6914824530285097E-3</v>
      </c>
      <c r="I403" s="52">
        <f t="shared" si="115"/>
        <v>2.1297894090046158E-3</v>
      </c>
      <c r="J403" s="52">
        <f t="shared" si="115"/>
        <v>2.4433732469469505E-2</v>
      </c>
      <c r="K403" s="52">
        <f t="shared" si="115"/>
        <v>1.0158137258517209E-2</v>
      </c>
      <c r="L403" s="52">
        <f t="shared" si="115"/>
        <v>7.4785124192073183E-4</v>
      </c>
      <c r="M403" s="52">
        <f t="shared" si="115"/>
        <v>1.0786839728185891E-3</v>
      </c>
      <c r="N403" s="52">
        <f t="shared" si="115"/>
        <v>4.1066582837430915E-3</v>
      </c>
      <c r="Q403" s="52">
        <f t="shared" ref="Q403:Z418" si="127">((Q314)/($D314-$D313))/$R$192*100</f>
        <v>2.1969509824215411E-4</v>
      </c>
      <c r="R403" s="52">
        <f t="shared" si="127"/>
        <v>3.4109378080259857E-3</v>
      </c>
      <c r="S403" s="52">
        <f t="shared" si="127"/>
        <v>1.2277640119714159E-3</v>
      </c>
      <c r="T403" s="52">
        <f t="shared" si="127"/>
        <v>1.1594404216444868E-3</v>
      </c>
      <c r="U403" s="52">
        <f t="shared" si="127"/>
        <v>1.7407804000084495E-3</v>
      </c>
      <c r="V403" s="52">
        <f t="shared" si="127"/>
        <v>1.7638576623928207E-2</v>
      </c>
      <c r="W403" s="52">
        <f t="shared" si="127"/>
        <v>8.5665403149551324E-3</v>
      </c>
      <c r="X403" s="52">
        <f t="shared" si="127"/>
        <v>5.5601219320916876E-4</v>
      </c>
      <c r="Y403" s="52">
        <f t="shared" si="127"/>
        <v>8.6784647681651349E-4</v>
      </c>
      <c r="Z403" s="52">
        <f t="shared" si="127"/>
        <v>1.6853853221934568E-3</v>
      </c>
      <c r="AA403" s="96"/>
      <c r="AB403" s="96"/>
      <c r="AC403" s="52">
        <f t="shared" ref="AC403:AL418" si="128">((AC314)/($D314-$D313))/$R$192*100</f>
        <v>2.8238965670125178E-4</v>
      </c>
      <c r="AD403" s="52">
        <f t="shared" si="128"/>
        <v>5.7507561786454154E-3</v>
      </c>
      <c r="AE403" s="52">
        <f t="shared" si="128"/>
        <v>1.323886911807858E-3</v>
      </c>
      <c r="AF403" s="52">
        <f t="shared" si="128"/>
        <v>2.845678490930194E-3</v>
      </c>
      <c r="AG403" s="52">
        <f t="shared" si="128"/>
        <v>2.4983927992644804E-3</v>
      </c>
      <c r="AH403" s="52">
        <f t="shared" si="128"/>
        <v>3.1228888315010798E-2</v>
      </c>
      <c r="AI403" s="52">
        <f t="shared" si="128"/>
        <v>1.1749734202079306E-2</v>
      </c>
      <c r="AJ403" s="52">
        <f t="shared" si="128"/>
        <v>1.0549275136056717E-3</v>
      </c>
      <c r="AK403" s="52">
        <f t="shared" si="128"/>
        <v>1.2343114556130782E-3</v>
      </c>
      <c r="AL403" s="52">
        <f t="shared" si="128"/>
        <v>6.6446228980432684E-3</v>
      </c>
      <c r="AO403" s="52">
        <f t="shared" si="113"/>
        <v>3.1347279229548863E-5</v>
      </c>
      <c r="AP403" s="52">
        <f t="shared" si="113"/>
        <v>1.1699091853097192E-3</v>
      </c>
      <c r="AQ403" s="52">
        <f t="shared" si="113"/>
        <v>-5.93753549218434E-5</v>
      </c>
      <c r="AR403" s="52">
        <f t="shared" si="113"/>
        <v>5.3204203138402292E-4</v>
      </c>
      <c r="AS403" s="52">
        <f t="shared" si="113"/>
        <v>3.8900900899616628E-4</v>
      </c>
      <c r="AT403" s="52">
        <f t="shared" si="113"/>
        <v>6.7951558455412973E-3</v>
      </c>
      <c r="AU403" s="52">
        <f t="shared" si="113"/>
        <v>1.5915969435620764E-3</v>
      </c>
      <c r="AV403" s="52">
        <f t="shared" si="113"/>
        <v>1.9183904871156307E-4</v>
      </c>
      <c r="AW403" s="52">
        <f t="shared" si="113"/>
        <v>2.1083749600207563E-4</v>
      </c>
      <c r="AX403" s="52">
        <f t="shared" si="113"/>
        <v>2.4212729615496345E-3</v>
      </c>
      <c r="BA403" s="52">
        <f t="shared" si="114"/>
        <v>3.1347279229548808E-5</v>
      </c>
      <c r="BB403" s="52">
        <f t="shared" si="118"/>
        <v>1.1699091853097105E-3</v>
      </c>
      <c r="BC403" s="52">
        <f t="shared" si="119"/>
        <v>1.5549825475828544E-4</v>
      </c>
      <c r="BD403" s="52">
        <f t="shared" si="120"/>
        <v>1.1541960379016843E-3</v>
      </c>
      <c r="BE403" s="52">
        <f t="shared" si="121"/>
        <v>3.6860339025986469E-4</v>
      </c>
      <c r="BF403" s="52">
        <f t="shared" si="122"/>
        <v>6.7951558455412939E-3</v>
      </c>
      <c r="BG403" s="52">
        <f t="shared" si="123"/>
        <v>1.5915969435620972E-3</v>
      </c>
      <c r="BH403" s="52">
        <f t="shared" si="124"/>
        <v>3.0707627168493983E-4</v>
      </c>
      <c r="BI403" s="52">
        <f t="shared" si="125"/>
        <v>1.5562748279448905E-4</v>
      </c>
      <c r="BJ403" s="52">
        <f t="shared" si="126"/>
        <v>2.5379646143001769E-3</v>
      </c>
      <c r="BK403" s="44"/>
    </row>
    <row r="404" spans="4:63">
      <c r="D404" s="42">
        <f t="shared" si="109"/>
        <v>2.75</v>
      </c>
      <c r="E404" s="52">
        <f t="shared" si="115"/>
        <v>2.4418256209577071E-4</v>
      </c>
      <c r="F404" s="52">
        <f t="shared" si="115"/>
        <v>4.6757902129577911E-3</v>
      </c>
      <c r="G404" s="52">
        <f t="shared" si="115"/>
        <v>1.1995452303482717E-3</v>
      </c>
      <c r="H404" s="52">
        <f t="shared" si="115"/>
        <v>1.6745574754531186E-3</v>
      </c>
      <c r="I404" s="52">
        <f t="shared" si="115"/>
        <v>2.2274815780368236E-3</v>
      </c>
      <c r="J404" s="52">
        <f t="shared" si="115"/>
        <v>2.7008902926571467E-2</v>
      </c>
      <c r="K404" s="52">
        <f t="shared" si="115"/>
        <v>1.0906965461336814E-2</v>
      </c>
      <c r="L404" s="52">
        <f t="shared" si="115"/>
        <v>7.8753953206950832E-4</v>
      </c>
      <c r="M404" s="52">
        <f t="shared" si="115"/>
        <v>1.165089482045403E-3</v>
      </c>
      <c r="N404" s="52">
        <f t="shared" si="115"/>
        <v>4.4081722301236321E-3</v>
      </c>
      <c r="Q404" s="52">
        <f t="shared" si="127"/>
        <v>2.1346957797252611E-4</v>
      </c>
      <c r="R404" s="52">
        <f t="shared" si="127"/>
        <v>3.4646757085577276E-3</v>
      </c>
      <c r="S404" s="52">
        <f t="shared" si="127"/>
        <v>1.2645323984707218E-3</v>
      </c>
      <c r="T404" s="52">
        <f t="shared" si="127"/>
        <v>1.1572790303506159E-3</v>
      </c>
      <c r="U404" s="52">
        <f t="shared" si="127"/>
        <v>1.8521182884215005E-3</v>
      </c>
      <c r="V404" s="52">
        <f t="shared" si="127"/>
        <v>1.9603204929257385E-2</v>
      </c>
      <c r="W404" s="52">
        <f t="shared" si="127"/>
        <v>9.2383772334790892E-3</v>
      </c>
      <c r="X404" s="52">
        <f t="shared" si="127"/>
        <v>5.8612079325632801E-4</v>
      </c>
      <c r="Y404" s="52">
        <f t="shared" si="127"/>
        <v>9.3485131029313873E-4</v>
      </c>
      <c r="Z404" s="52">
        <f t="shared" si="127"/>
        <v>1.8721540864057192E-3</v>
      </c>
      <c r="AA404" s="96"/>
      <c r="AB404" s="96"/>
      <c r="AC404" s="52">
        <f t="shared" si="128"/>
        <v>2.7489554621901532E-4</v>
      </c>
      <c r="AD404" s="52">
        <f t="shared" si="128"/>
        <v>5.8869047173578416E-3</v>
      </c>
      <c r="AE404" s="52">
        <f t="shared" si="128"/>
        <v>1.3765219699001915E-3</v>
      </c>
      <c r="AF404" s="52">
        <f t="shared" si="128"/>
        <v>2.8902203274451758E-3</v>
      </c>
      <c r="AG404" s="52">
        <f t="shared" si="128"/>
        <v>2.5738717481654382E-3</v>
      </c>
      <c r="AH404" s="52">
        <f t="shared" si="128"/>
        <v>3.4414600923885527E-2</v>
      </c>
      <c r="AI404" s="52">
        <f t="shared" si="128"/>
        <v>1.2575553689194561E-2</v>
      </c>
      <c r="AJ404" s="52">
        <f t="shared" si="128"/>
        <v>1.1185915458561775E-3</v>
      </c>
      <c r="AK404" s="52">
        <f t="shared" si="128"/>
        <v>1.3320505046290573E-3</v>
      </c>
      <c r="AL404" s="52">
        <f t="shared" si="128"/>
        <v>7.0648454675979423E-3</v>
      </c>
      <c r="AO404" s="52">
        <f t="shared" si="113"/>
        <v>3.0712984123244607E-5</v>
      </c>
      <c r="AP404" s="52">
        <f t="shared" si="113"/>
        <v>1.2111145044000635E-3</v>
      </c>
      <c r="AQ404" s="52">
        <f t="shared" si="113"/>
        <v>-6.4987168122450064E-5</v>
      </c>
      <c r="AR404" s="52">
        <f t="shared" si="113"/>
        <v>5.1727844510250274E-4</v>
      </c>
      <c r="AS404" s="52">
        <f t="shared" si="113"/>
        <v>3.7536328961532313E-4</v>
      </c>
      <c r="AT404" s="52">
        <f t="shared" si="113"/>
        <v>7.4056979973140813E-3</v>
      </c>
      <c r="AU404" s="52">
        <f t="shared" si="113"/>
        <v>1.6685882278577244E-3</v>
      </c>
      <c r="AV404" s="52">
        <f t="shared" si="113"/>
        <v>2.0141873881318031E-4</v>
      </c>
      <c r="AW404" s="52">
        <f t="shared" si="113"/>
        <v>2.3023817175226423E-4</v>
      </c>
      <c r="AX404" s="52">
        <f t="shared" si="113"/>
        <v>2.5360181437179127E-3</v>
      </c>
      <c r="BA404" s="52">
        <f t="shared" si="114"/>
        <v>3.0712984123244607E-5</v>
      </c>
      <c r="BB404" s="52">
        <f t="shared" si="118"/>
        <v>1.2111145044000505E-3</v>
      </c>
      <c r="BC404" s="52">
        <f t="shared" si="119"/>
        <v>1.7697673955191983E-4</v>
      </c>
      <c r="BD404" s="52">
        <f t="shared" si="120"/>
        <v>1.2156628519920571E-3</v>
      </c>
      <c r="BE404" s="52">
        <f t="shared" si="121"/>
        <v>3.4639017012861456E-4</v>
      </c>
      <c r="BF404" s="52">
        <f t="shared" si="122"/>
        <v>7.4056979973140605E-3</v>
      </c>
      <c r="BG404" s="52">
        <f t="shared" si="123"/>
        <v>1.6685882278577469E-3</v>
      </c>
      <c r="BH404" s="52">
        <f t="shared" si="124"/>
        <v>3.3105201378666915E-4</v>
      </c>
      <c r="BI404" s="52">
        <f t="shared" si="125"/>
        <v>1.6696102258365432E-4</v>
      </c>
      <c r="BJ404" s="52">
        <f t="shared" si="126"/>
        <v>2.6566732374743102E-3</v>
      </c>
      <c r="BK404" s="44"/>
    </row>
    <row r="405" spans="4:63">
      <c r="D405" s="42">
        <f t="shared" si="109"/>
        <v>3</v>
      </c>
      <c r="E405" s="52">
        <f t="shared" si="115"/>
        <v>2.3433267757018243E-4</v>
      </c>
      <c r="F405" s="52">
        <f t="shared" si="115"/>
        <v>4.6776708146953139E-3</v>
      </c>
      <c r="G405" s="52">
        <f t="shared" si="115"/>
        <v>1.2227829393872377E-3</v>
      </c>
      <c r="H405" s="52">
        <f t="shared" si="115"/>
        <v>1.6396907687773637E-3</v>
      </c>
      <c r="I405" s="52">
        <f t="shared" si="115"/>
        <v>2.3153686861721737E-3</v>
      </c>
      <c r="J405" s="52">
        <f t="shared" si="115"/>
        <v>2.9599034296941707E-2</v>
      </c>
      <c r="K405" s="52">
        <f t="shared" si="115"/>
        <v>1.1592853908946059E-2</v>
      </c>
      <c r="L405" s="52">
        <f t="shared" si="115"/>
        <v>8.2279212235437959E-4</v>
      </c>
      <c r="M405" s="52">
        <f t="shared" si="115"/>
        <v>1.2463653772189671E-3</v>
      </c>
      <c r="N405" s="52">
        <f t="shared" si="115"/>
        <v>4.6876767787574674E-3</v>
      </c>
      <c r="Q405" s="52">
        <f t="shared" si="127"/>
        <v>2.0461160388387975E-4</v>
      </c>
      <c r="R405" s="52">
        <f t="shared" si="127"/>
        <v>3.4444577343844423E-3</v>
      </c>
      <c r="S405" s="52">
        <f t="shared" si="127"/>
        <v>1.2845425103885535E-3</v>
      </c>
      <c r="T405" s="52">
        <f t="shared" si="127"/>
        <v>1.1437371063756721E-3</v>
      </c>
      <c r="U405" s="52">
        <f t="shared" si="127"/>
        <v>1.9585582672915387E-3</v>
      </c>
      <c r="V405" s="52">
        <f t="shared" si="127"/>
        <v>2.1588902684786859E-2</v>
      </c>
      <c r="W405" s="52">
        <f t="shared" si="127"/>
        <v>9.8678220149881844E-3</v>
      </c>
      <c r="X405" s="52">
        <f t="shared" si="127"/>
        <v>6.1379981834957414E-4</v>
      </c>
      <c r="Y405" s="52">
        <f t="shared" si="127"/>
        <v>9.9950206551466096E-4</v>
      </c>
      <c r="Z405" s="52">
        <f t="shared" si="127"/>
        <v>2.0608433466800464E-3</v>
      </c>
      <c r="AA405" s="96"/>
      <c r="AB405" s="96"/>
      <c r="AC405" s="52">
        <f t="shared" si="128"/>
        <v>2.6405375125648507E-4</v>
      </c>
      <c r="AD405" s="52">
        <f t="shared" si="128"/>
        <v>5.9108838950061721E-3</v>
      </c>
      <c r="AE405" s="52">
        <f t="shared" si="128"/>
        <v>1.4222073509489602E-3</v>
      </c>
      <c r="AF405" s="52">
        <f t="shared" si="128"/>
        <v>2.8867552704070001E-3</v>
      </c>
      <c r="AG405" s="52">
        <f t="shared" si="128"/>
        <v>2.6334413513267531E-3</v>
      </c>
      <c r="AH405" s="52">
        <f t="shared" si="128"/>
        <v>3.760916590909652E-2</v>
      </c>
      <c r="AI405" s="52">
        <f t="shared" si="128"/>
        <v>1.3317885802903932E-2</v>
      </c>
      <c r="AJ405" s="52">
        <f t="shared" si="128"/>
        <v>1.1715499429365275E-3</v>
      </c>
      <c r="AK405" s="52">
        <f t="shared" si="128"/>
        <v>1.4235476786932343E-3</v>
      </c>
      <c r="AL405" s="52">
        <f t="shared" si="128"/>
        <v>7.4351501653066327E-3</v>
      </c>
      <c r="AO405" s="52">
        <f t="shared" si="113"/>
        <v>2.9721073686302688E-5</v>
      </c>
      <c r="AP405" s="52">
        <f t="shared" si="113"/>
        <v>1.2332130803108716E-3</v>
      </c>
      <c r="AQ405" s="52">
        <f t="shared" si="113"/>
        <v>-6.1759571001315881E-5</v>
      </c>
      <c r="AR405" s="52">
        <f t="shared" si="113"/>
        <v>4.9595366240169159E-4</v>
      </c>
      <c r="AS405" s="52">
        <f t="shared" si="113"/>
        <v>3.5681041888063498E-4</v>
      </c>
      <c r="AT405" s="52">
        <f t="shared" si="113"/>
        <v>8.0101316121548478E-3</v>
      </c>
      <c r="AU405" s="52">
        <f t="shared" si="113"/>
        <v>1.7250318939578749E-3</v>
      </c>
      <c r="AV405" s="52">
        <f t="shared" si="113"/>
        <v>2.0899230400480545E-4</v>
      </c>
      <c r="AW405" s="52">
        <f t="shared" si="113"/>
        <v>2.4686331170430619E-4</v>
      </c>
      <c r="AX405" s="52">
        <f t="shared" si="113"/>
        <v>2.626833432077421E-3</v>
      </c>
      <c r="BA405" s="52">
        <f t="shared" si="114"/>
        <v>2.9721073686302633E-5</v>
      </c>
      <c r="BB405" s="52">
        <f t="shared" si="118"/>
        <v>1.2332130803108582E-3</v>
      </c>
      <c r="BC405" s="52">
        <f t="shared" si="119"/>
        <v>1.9942441156172255E-4</v>
      </c>
      <c r="BD405" s="52">
        <f t="shared" si="120"/>
        <v>1.2470645016296365E-3</v>
      </c>
      <c r="BE405" s="52">
        <f t="shared" si="121"/>
        <v>3.1807266515457939E-4</v>
      </c>
      <c r="BF405" s="52">
        <f t="shared" si="122"/>
        <v>8.0101316121548131E-3</v>
      </c>
      <c r="BG405" s="52">
        <f t="shared" si="123"/>
        <v>1.7250318939578731E-3</v>
      </c>
      <c r="BH405" s="52">
        <f t="shared" si="124"/>
        <v>3.4875782058214791E-4</v>
      </c>
      <c r="BI405" s="52">
        <f t="shared" si="125"/>
        <v>1.7718230147426711E-4</v>
      </c>
      <c r="BJ405" s="52">
        <f t="shared" si="126"/>
        <v>2.7474733865491653E-3</v>
      </c>
      <c r="BK405" s="44"/>
    </row>
    <row r="406" spans="4:63">
      <c r="D406" s="42">
        <f t="shared" si="109"/>
        <v>3.25</v>
      </c>
      <c r="E406" s="52">
        <f t="shared" si="115"/>
        <v>2.2202758055969349E-4</v>
      </c>
      <c r="F406" s="52">
        <f t="shared" si="115"/>
        <v>4.5880488440725731E-3</v>
      </c>
      <c r="G406" s="52">
        <f t="shared" si="115"/>
        <v>1.2393815673314933E-3</v>
      </c>
      <c r="H406" s="52">
        <f t="shared" si="115"/>
        <v>1.5901513318721649E-3</v>
      </c>
      <c r="I406" s="52">
        <f t="shared" si="115"/>
        <v>2.3947094347072338E-3</v>
      </c>
      <c r="J406" s="52">
        <f t="shared" si="115"/>
        <v>3.2194913485302512E-2</v>
      </c>
      <c r="K406" s="52">
        <f t="shared" si="115"/>
        <v>1.2215613258241009E-2</v>
      </c>
      <c r="L406" s="52">
        <f t="shared" si="115"/>
        <v>8.5393249175046571E-4</v>
      </c>
      <c r="M406" s="52">
        <f t="shared" si="115"/>
        <v>1.3222900627482559E-3</v>
      </c>
      <c r="N406" s="52">
        <f t="shared" si="115"/>
        <v>4.9447124452609917E-3</v>
      </c>
      <c r="Q406" s="52">
        <f t="shared" si="127"/>
        <v>1.9359140301667142E-4</v>
      </c>
      <c r="R406" s="52">
        <f t="shared" si="127"/>
        <v>3.3514822200195419E-3</v>
      </c>
      <c r="S406" s="52">
        <f t="shared" si="127"/>
        <v>1.2885568220452192E-3</v>
      </c>
      <c r="T406" s="52">
        <f t="shared" si="127"/>
        <v>1.1208664741872373E-3</v>
      </c>
      <c r="U406" s="52">
        <f t="shared" si="127"/>
        <v>2.0604774607887876E-3</v>
      </c>
      <c r="V406" s="52">
        <f t="shared" si="127"/>
        <v>2.3586904924684193E-2</v>
      </c>
      <c r="W406" s="52">
        <f t="shared" si="127"/>
        <v>1.0454407619342221E-2</v>
      </c>
      <c r="X406" s="52">
        <f t="shared" si="127"/>
        <v>6.3940986816936232E-4</v>
      </c>
      <c r="Y406" s="52">
        <f t="shared" si="127"/>
        <v>1.0619035295750671E-3</v>
      </c>
      <c r="Z406" s="52">
        <f t="shared" si="127"/>
        <v>2.2506346873248386E-3</v>
      </c>
      <c r="AA406" s="96"/>
      <c r="AB406" s="96"/>
      <c r="AC406" s="52">
        <f t="shared" si="128"/>
        <v>2.5046375810271573E-4</v>
      </c>
      <c r="AD406" s="52">
        <f t="shared" si="128"/>
        <v>5.8246154681255964E-3</v>
      </c>
      <c r="AE406" s="52">
        <f t="shared" si="128"/>
        <v>1.461914074171896E-3</v>
      </c>
      <c r="AF406" s="52">
        <f t="shared" si="128"/>
        <v>2.83747965962703E-3</v>
      </c>
      <c r="AG406" s="52">
        <f t="shared" si="128"/>
        <v>2.6795973075827927E-3</v>
      </c>
      <c r="AH406" s="52">
        <f t="shared" si="128"/>
        <v>4.0802922045920828E-2</v>
      </c>
      <c r="AI406" s="52">
        <f t="shared" si="128"/>
        <v>1.3976818897139771E-2</v>
      </c>
      <c r="AJ406" s="52">
        <f t="shared" si="128"/>
        <v>1.2136521618307083E-3</v>
      </c>
      <c r="AK406" s="52">
        <f t="shared" si="128"/>
        <v>1.5085183745221604E-3</v>
      </c>
      <c r="AL406" s="52">
        <f t="shared" si="128"/>
        <v>7.7554103425487696E-3</v>
      </c>
      <c r="AO406" s="52">
        <f t="shared" si="113"/>
        <v>2.843617754302207E-5</v>
      </c>
      <c r="AP406" s="52">
        <f t="shared" si="113"/>
        <v>1.2365666240530312E-3</v>
      </c>
      <c r="AQ406" s="52">
        <f t="shared" si="113"/>
        <v>-4.9175254713725849E-5</v>
      </c>
      <c r="AR406" s="52">
        <f t="shared" si="113"/>
        <v>4.6928485768492757E-4</v>
      </c>
      <c r="AS406" s="52">
        <f t="shared" si="113"/>
        <v>3.3423197391844626E-4</v>
      </c>
      <c r="AT406" s="52">
        <f t="shared" si="113"/>
        <v>8.6080085606183195E-3</v>
      </c>
      <c r="AU406" s="52">
        <f t="shared" si="113"/>
        <v>1.7612056388987881E-3</v>
      </c>
      <c r="AV406" s="52">
        <f t="shared" si="113"/>
        <v>2.145226235811034E-4</v>
      </c>
      <c r="AW406" s="52">
        <f t="shared" si="113"/>
        <v>2.603865331731888E-4</v>
      </c>
      <c r="AX406" s="52">
        <f t="shared" si="113"/>
        <v>2.6940777579361531E-3</v>
      </c>
      <c r="BA406" s="52">
        <f t="shared" si="114"/>
        <v>2.8436177543022232E-5</v>
      </c>
      <c r="BB406" s="52">
        <f t="shared" si="118"/>
        <v>1.2365666240530234E-3</v>
      </c>
      <c r="BC406" s="52">
        <f t="shared" si="119"/>
        <v>2.2253250684040266E-4</v>
      </c>
      <c r="BD406" s="52">
        <f t="shared" si="120"/>
        <v>1.2473283277548652E-3</v>
      </c>
      <c r="BE406" s="52">
        <f t="shared" si="121"/>
        <v>2.8488787287555889E-4</v>
      </c>
      <c r="BF406" s="52">
        <f t="shared" si="122"/>
        <v>8.608008560618316E-3</v>
      </c>
      <c r="BG406" s="52">
        <f t="shared" si="123"/>
        <v>1.7612056388987621E-3</v>
      </c>
      <c r="BH406" s="52">
        <f t="shared" si="124"/>
        <v>3.5971967008024258E-4</v>
      </c>
      <c r="BI406" s="52">
        <f t="shared" si="125"/>
        <v>1.8622831177390452E-4</v>
      </c>
      <c r="BJ406" s="52">
        <f t="shared" si="126"/>
        <v>2.810697897287778E-3</v>
      </c>
      <c r="BK406" s="44"/>
    </row>
    <row r="407" spans="4:63">
      <c r="D407" s="42">
        <f t="shared" si="109"/>
        <v>3.5</v>
      </c>
      <c r="E407" s="52">
        <f t="shared" si="115"/>
        <v>2.077998820365453E-4</v>
      </c>
      <c r="F407" s="52">
        <f t="shared" si="115"/>
        <v>4.4116927235569479E-3</v>
      </c>
      <c r="G407" s="52">
        <f t="shared" si="115"/>
        <v>1.250613309042397E-3</v>
      </c>
      <c r="H407" s="52">
        <f t="shared" si="115"/>
        <v>1.5293044254883681E-3</v>
      </c>
      <c r="I407" s="52">
        <f t="shared" si="115"/>
        <v>2.4666098974151398E-3</v>
      </c>
      <c r="J407" s="52">
        <f t="shared" si="115"/>
        <v>3.4787695419530071E-2</v>
      </c>
      <c r="K407" s="52">
        <f t="shared" si="115"/>
        <v>1.2777310714184528E-2</v>
      </c>
      <c r="L407" s="52">
        <f t="shared" si="115"/>
        <v>8.8133802188885408E-4</v>
      </c>
      <c r="M407" s="52">
        <f t="shared" si="115"/>
        <v>1.3927946166040672E-3</v>
      </c>
      <c r="N407" s="52">
        <f t="shared" si="115"/>
        <v>5.1793483106123547E-3</v>
      </c>
      <c r="Q407" s="52">
        <f t="shared" si="127"/>
        <v>1.8087620615044975E-4</v>
      </c>
      <c r="R407" s="52">
        <f t="shared" si="127"/>
        <v>3.1894770040058131E-3</v>
      </c>
      <c r="S407" s="52">
        <f t="shared" si="127"/>
        <v>1.2778360053549969E-3</v>
      </c>
      <c r="T407" s="52">
        <f t="shared" si="127"/>
        <v>1.0907815185128321E-3</v>
      </c>
      <c r="U407" s="52">
        <f t="shared" si="127"/>
        <v>2.1581064312701406E-3</v>
      </c>
      <c r="V407" s="52">
        <f t="shared" si="127"/>
        <v>2.5588674053356495E-2</v>
      </c>
      <c r="W407" s="52">
        <f t="shared" si="127"/>
        <v>1.0999200519132717E-2</v>
      </c>
      <c r="X407" s="52">
        <f t="shared" si="127"/>
        <v>6.6333024911747031E-4</v>
      </c>
      <c r="Y407" s="52">
        <f t="shared" si="127"/>
        <v>1.1222031234380801E-3</v>
      </c>
      <c r="Z407" s="52">
        <f t="shared" si="127"/>
        <v>2.4407317639375276E-3</v>
      </c>
      <c r="AA407" s="96"/>
      <c r="AB407" s="96"/>
      <c r="AC407" s="52">
        <f t="shared" si="128"/>
        <v>2.3472355792264116E-4</v>
      </c>
      <c r="AD407" s="52">
        <f t="shared" si="128"/>
        <v>5.6339084431080945E-3</v>
      </c>
      <c r="AE407" s="52">
        <f t="shared" si="128"/>
        <v>1.496534154723014E-3</v>
      </c>
      <c r="AF407" s="52">
        <f t="shared" si="128"/>
        <v>2.7460326052200748E-3</v>
      </c>
      <c r="AG407" s="52">
        <f t="shared" si="128"/>
        <v>2.7147850099697407E-3</v>
      </c>
      <c r="AH407" s="52">
        <f t="shared" si="128"/>
        <v>4.3986716785703657E-2</v>
      </c>
      <c r="AI407" s="52">
        <f t="shared" si="128"/>
        <v>1.4555420909236337E-2</v>
      </c>
      <c r="AJ407" s="52">
        <f t="shared" si="128"/>
        <v>1.2450730201418508E-3</v>
      </c>
      <c r="AK407" s="52">
        <f t="shared" si="128"/>
        <v>1.5868567137668536E-3</v>
      </c>
      <c r="AL407" s="52">
        <f t="shared" si="128"/>
        <v>8.0267358497106318E-3</v>
      </c>
      <c r="AO407" s="52">
        <f t="shared" si="113"/>
        <v>2.6923675886095558E-5</v>
      </c>
      <c r="AP407" s="52">
        <f t="shared" si="113"/>
        <v>1.2222157195511348E-3</v>
      </c>
      <c r="AQ407" s="52">
        <f t="shared" si="113"/>
        <v>-2.722269631259995E-5</v>
      </c>
      <c r="AR407" s="52">
        <f t="shared" si="113"/>
        <v>4.3852290697553591E-4</v>
      </c>
      <c r="AS407" s="52">
        <f t="shared" si="113"/>
        <v>3.0850346614499924E-4</v>
      </c>
      <c r="AT407" s="52">
        <f t="shared" si="113"/>
        <v>9.1990213661735758E-3</v>
      </c>
      <c r="AU407" s="52">
        <f t="shared" si="113"/>
        <v>1.7781101950518109E-3</v>
      </c>
      <c r="AV407" s="52">
        <f t="shared" si="113"/>
        <v>2.1800777277138376E-4</v>
      </c>
      <c r="AW407" s="52">
        <f t="shared" si="113"/>
        <v>2.7059149316598714E-4</v>
      </c>
      <c r="AX407" s="52">
        <f t="shared" si="113"/>
        <v>2.7386165466748271E-3</v>
      </c>
      <c r="BA407" s="52">
        <f t="shared" si="114"/>
        <v>2.6923675886095856E-5</v>
      </c>
      <c r="BB407" s="52">
        <f t="shared" si="118"/>
        <v>1.2222157195511466E-3</v>
      </c>
      <c r="BC407" s="52">
        <f t="shared" si="119"/>
        <v>2.4592084568061706E-4</v>
      </c>
      <c r="BD407" s="52">
        <f t="shared" si="120"/>
        <v>1.2167281797317068E-3</v>
      </c>
      <c r="BE407" s="52">
        <f t="shared" si="121"/>
        <v>2.4817511255460084E-4</v>
      </c>
      <c r="BF407" s="52">
        <f t="shared" si="122"/>
        <v>9.1990213661735862E-3</v>
      </c>
      <c r="BG407" s="52">
        <f t="shared" si="123"/>
        <v>1.7781101950518092E-3</v>
      </c>
      <c r="BH407" s="52">
        <f t="shared" si="124"/>
        <v>3.6373499825299675E-4</v>
      </c>
      <c r="BI407" s="52">
        <f t="shared" si="125"/>
        <v>1.9406209716278633E-4</v>
      </c>
      <c r="BJ407" s="52">
        <f t="shared" si="126"/>
        <v>2.8473875390982771E-3</v>
      </c>
      <c r="BK407" s="44"/>
    </row>
    <row r="408" spans="4:63">
      <c r="D408" s="42">
        <f t="shared" si="109"/>
        <v>3.75</v>
      </c>
      <c r="E408" s="52">
        <f t="shared" si="115"/>
        <v>1.9217441584772871E-4</v>
      </c>
      <c r="F408" s="52">
        <f t="shared" si="115"/>
        <v>4.156527922594965E-3</v>
      </c>
      <c r="G408" s="52">
        <f t="shared" si="115"/>
        <v>1.2577280344474218E-3</v>
      </c>
      <c r="H408" s="52">
        <f t="shared" ref="F408:N423" si="129">((H319)/($D319-$D318))/$R$192*100</f>
        <v>1.4605778468770748E-3</v>
      </c>
      <c r="I408" s="52">
        <f t="shared" si="129"/>
        <v>2.5320057972975101E-3</v>
      </c>
      <c r="J408" s="52">
        <f t="shared" si="129"/>
        <v>3.7368924270824243E-2</v>
      </c>
      <c r="K408" s="52">
        <f t="shared" si="129"/>
        <v>1.3282229630392408E-2</v>
      </c>
      <c r="L408" s="52">
        <f t="shared" si="129"/>
        <v>9.0543445743626919E-4</v>
      </c>
      <c r="M408" s="52">
        <f t="shared" si="129"/>
        <v>1.4579603505979061E-3</v>
      </c>
      <c r="N408" s="52">
        <f t="shared" si="129"/>
        <v>5.3921688704408844E-3</v>
      </c>
      <c r="Q408" s="52">
        <f t="shared" si="127"/>
        <v>1.6692538282414308E-4</v>
      </c>
      <c r="R408" s="52">
        <f t="shared" si="127"/>
        <v>2.9646593553201701E-3</v>
      </c>
      <c r="S408" s="52">
        <f t="shared" si="127"/>
        <v>1.2541252695894452E-3</v>
      </c>
      <c r="T408" s="52">
        <f t="shared" si="127"/>
        <v>1.0556377690473415E-3</v>
      </c>
      <c r="U408" s="52">
        <f t="shared" si="127"/>
        <v>2.2515205187815415E-3</v>
      </c>
      <c r="V408" s="52">
        <f t="shared" si="127"/>
        <v>2.7585934208900459E-2</v>
      </c>
      <c r="W408" s="52">
        <f t="shared" si="127"/>
        <v>1.1504772331977147E-2</v>
      </c>
      <c r="X408" s="52">
        <f t="shared" si="127"/>
        <v>6.8595432008258382E-4</v>
      </c>
      <c r="Y408" s="52">
        <f t="shared" si="127"/>
        <v>1.1805874896475392E-3</v>
      </c>
      <c r="Z408" s="52">
        <f t="shared" si="127"/>
        <v>2.6303634149299916E-3</v>
      </c>
      <c r="AA408" s="96"/>
      <c r="AB408" s="96"/>
      <c r="AC408" s="52">
        <f t="shared" si="128"/>
        <v>2.1742344887131488E-4</v>
      </c>
      <c r="AD408" s="52">
        <f t="shared" si="128"/>
        <v>5.3483964898697663E-3</v>
      </c>
      <c r="AE408" s="52">
        <f t="shared" si="128"/>
        <v>1.5268679438414253E-3</v>
      </c>
      <c r="AF408" s="52">
        <f t="shared" si="128"/>
        <v>2.6174582017316275E-3</v>
      </c>
      <c r="AG408" s="52">
        <f t="shared" si="128"/>
        <v>2.7413700703736686E-3</v>
      </c>
      <c r="AH408" s="52">
        <f t="shared" si="128"/>
        <v>4.7151914332748034E-2</v>
      </c>
      <c r="AI408" s="52">
        <f t="shared" si="128"/>
        <v>1.5059686928807665E-2</v>
      </c>
      <c r="AJ408" s="52">
        <f t="shared" si="128"/>
        <v>1.2663079093019824E-3</v>
      </c>
      <c r="AK408" s="52">
        <f t="shared" si="128"/>
        <v>1.6586328245582367E-3</v>
      </c>
      <c r="AL408" s="52">
        <f t="shared" si="128"/>
        <v>8.2514424030324419E-3</v>
      </c>
      <c r="AO408" s="52">
        <f t="shared" si="113"/>
        <v>2.5249033023585631E-5</v>
      </c>
      <c r="AP408" s="52">
        <f t="shared" si="113"/>
        <v>1.1918685672747949E-3</v>
      </c>
      <c r="AQ408" s="52">
        <f t="shared" si="113"/>
        <v>3.6027648579765523E-6</v>
      </c>
      <c r="AR408" s="52">
        <f t="shared" si="113"/>
        <v>4.0494007782973323E-4</v>
      </c>
      <c r="AS408" s="52">
        <f t="shared" si="113"/>
        <v>2.8048527851596856E-4</v>
      </c>
      <c r="AT408" s="52">
        <f t="shared" si="113"/>
        <v>9.7829900619237839E-3</v>
      </c>
      <c r="AU408" s="52">
        <f t="shared" si="113"/>
        <v>1.7774572984152609E-3</v>
      </c>
      <c r="AV408" s="52">
        <f t="shared" si="113"/>
        <v>2.1948013735368537E-4</v>
      </c>
      <c r="AW408" s="52">
        <f t="shared" si="113"/>
        <v>2.7737286095036689E-4</v>
      </c>
      <c r="AX408" s="52">
        <f t="shared" si="113"/>
        <v>2.7618054555108929E-3</v>
      </c>
      <c r="BA408" s="52">
        <f t="shared" si="114"/>
        <v>2.5249033023586173E-5</v>
      </c>
      <c r="BB408" s="52">
        <f t="shared" si="118"/>
        <v>1.1918685672748014E-3</v>
      </c>
      <c r="BC408" s="52">
        <f t="shared" si="119"/>
        <v>2.6913990939400351E-4</v>
      </c>
      <c r="BD408" s="52">
        <f t="shared" si="120"/>
        <v>1.1568803548545527E-3</v>
      </c>
      <c r="BE408" s="52">
        <f t="shared" si="121"/>
        <v>2.0936427307615855E-4</v>
      </c>
      <c r="BF408" s="52">
        <f t="shared" si="122"/>
        <v>9.7829900619237908E-3</v>
      </c>
      <c r="BG408" s="52">
        <f t="shared" si="123"/>
        <v>1.7774572984152574E-3</v>
      </c>
      <c r="BH408" s="52">
        <f t="shared" si="124"/>
        <v>3.6087345186571319E-4</v>
      </c>
      <c r="BI408" s="52">
        <f t="shared" si="125"/>
        <v>2.0067247396033066E-4</v>
      </c>
      <c r="BJ408" s="52">
        <f t="shared" si="126"/>
        <v>2.8592735325915575E-3</v>
      </c>
      <c r="BK408" s="44"/>
    </row>
    <row r="409" spans="4:63">
      <c r="D409" s="42">
        <f t="shared" si="109"/>
        <v>4</v>
      </c>
      <c r="E409" s="52">
        <f t="shared" si="115"/>
        <v>1.7566350004538512E-4</v>
      </c>
      <c r="F409" s="52">
        <f t="shared" si="129"/>
        <v>3.8335602330304983E-3</v>
      </c>
      <c r="G409" s="52">
        <f t="shared" si="129"/>
        <v>1.2619406830171155E-3</v>
      </c>
      <c r="H409" s="52">
        <f t="shared" si="129"/>
        <v>1.3874319229078898E-3</v>
      </c>
      <c r="I409" s="52">
        <f t="shared" si="129"/>
        <v>2.591648806726716E-3</v>
      </c>
      <c r="J409" s="52">
        <f t="shared" si="129"/>
        <v>3.9930548125611628E-2</v>
      </c>
      <c r="K409" s="52">
        <f t="shared" si="129"/>
        <v>1.3736811883932061E-2</v>
      </c>
      <c r="L409" s="52">
        <f t="shared" si="129"/>
        <v>9.2669059348682108E-4</v>
      </c>
      <c r="M409" s="52">
        <f t="shared" si="129"/>
        <v>1.5180151666982424E-3</v>
      </c>
      <c r="N409" s="52">
        <f t="shared" si="129"/>
        <v>5.5842573720421935E-3</v>
      </c>
      <c r="Q409" s="52">
        <f t="shared" si="127"/>
        <v>1.521862839609268E-4</v>
      </c>
      <c r="R409" s="52">
        <f t="shared" si="127"/>
        <v>2.6856758225706806E-3</v>
      </c>
      <c r="S409" s="52">
        <f t="shared" si="127"/>
        <v>1.2196375512001745E-3</v>
      </c>
      <c r="T409" s="52">
        <f t="shared" si="127"/>
        <v>1.0176128322809935E-3</v>
      </c>
      <c r="U409" s="52">
        <f t="shared" si="127"/>
        <v>2.3406338809851095E-3</v>
      </c>
      <c r="V409" s="52">
        <f t="shared" si="127"/>
        <v>2.957069864190124E-2</v>
      </c>
      <c r="W409" s="52">
        <f t="shared" si="127"/>
        <v>1.1975159882422214E-2</v>
      </c>
      <c r="X409" s="52">
        <f t="shared" si="127"/>
        <v>7.0768529812960932E-4</v>
      </c>
      <c r="Y409" s="52">
        <f t="shared" si="127"/>
        <v>1.2372791263744016E-3</v>
      </c>
      <c r="Z409" s="52">
        <f t="shared" si="127"/>
        <v>2.8187861260440599E-3</v>
      </c>
      <c r="AA409" s="96"/>
      <c r="AB409" s="96"/>
      <c r="AC409" s="52">
        <f t="shared" si="128"/>
        <v>1.9914071612984379E-4</v>
      </c>
      <c r="AD409" s="52">
        <f t="shared" si="128"/>
        <v>4.981444643490319E-3</v>
      </c>
      <c r="AE409" s="52">
        <f t="shared" si="128"/>
        <v>1.5536140371889488E-3</v>
      </c>
      <c r="AF409" s="52">
        <f t="shared" si="128"/>
        <v>2.45815836973593E-3</v>
      </c>
      <c r="AG409" s="52">
        <f t="shared" si="128"/>
        <v>2.7616134640978782E-3</v>
      </c>
      <c r="AH409" s="52">
        <f t="shared" si="128"/>
        <v>5.0290397609321989E-2</v>
      </c>
      <c r="AI409" s="52">
        <f t="shared" si="128"/>
        <v>1.549846388544188E-2</v>
      </c>
      <c r="AJ409" s="52">
        <f t="shared" si="128"/>
        <v>1.2781653778208739E-3</v>
      </c>
      <c r="AK409" s="52">
        <f t="shared" si="128"/>
        <v>1.7240886944184118E-3</v>
      </c>
      <c r="AL409" s="52">
        <f t="shared" si="128"/>
        <v>8.4330127002056141E-3</v>
      </c>
      <c r="AO409" s="52">
        <f t="shared" si="113"/>
        <v>2.3477216084458316E-5</v>
      </c>
      <c r="AP409" s="52">
        <f t="shared" si="113"/>
        <v>1.1478844104598177E-3</v>
      </c>
      <c r="AQ409" s="52">
        <f t="shared" si="113"/>
        <v>4.2303131816941088E-5</v>
      </c>
      <c r="AR409" s="52">
        <f t="shared" si="113"/>
        <v>3.6981909062689636E-4</v>
      </c>
      <c r="AS409" s="52">
        <f t="shared" si="113"/>
        <v>2.5101492574160656E-4</v>
      </c>
      <c r="AT409" s="52">
        <f t="shared" si="113"/>
        <v>1.0359849483710389E-2</v>
      </c>
      <c r="AU409" s="52">
        <f t="shared" si="113"/>
        <v>1.7616520015098468E-3</v>
      </c>
      <c r="AV409" s="52">
        <f t="shared" si="113"/>
        <v>2.1900529535721176E-4</v>
      </c>
      <c r="AW409" s="52">
        <f t="shared" si="113"/>
        <v>2.807360403238408E-4</v>
      </c>
      <c r="AX409" s="52">
        <f t="shared" si="113"/>
        <v>2.7654712459981336E-3</v>
      </c>
      <c r="BA409" s="52">
        <f t="shared" si="114"/>
        <v>2.3477216084458668E-5</v>
      </c>
      <c r="BB409" s="52">
        <f t="shared" si="118"/>
        <v>1.1478844104598207E-3</v>
      </c>
      <c r="BC409" s="52">
        <f t="shared" si="119"/>
        <v>2.9167335417183324E-4</v>
      </c>
      <c r="BD409" s="52">
        <f t="shared" si="120"/>
        <v>1.0707264468280402E-3</v>
      </c>
      <c r="BE409" s="52">
        <f t="shared" si="121"/>
        <v>1.6996465737116216E-4</v>
      </c>
      <c r="BF409" s="52">
        <f t="shared" si="122"/>
        <v>1.0359849483710361E-2</v>
      </c>
      <c r="BG409" s="52">
        <f t="shared" si="123"/>
        <v>1.761652001509819E-3</v>
      </c>
      <c r="BH409" s="52">
        <f t="shared" si="124"/>
        <v>3.5147478433405284E-4</v>
      </c>
      <c r="BI409" s="52">
        <f t="shared" si="125"/>
        <v>2.0607352772016941E-4</v>
      </c>
      <c r="BJ409" s="52">
        <f t="shared" si="126"/>
        <v>2.8487553281634206E-3</v>
      </c>
      <c r="BK409" s="44"/>
    </row>
    <row r="410" spans="4:63">
      <c r="D410" s="42">
        <f t="shared" si="109"/>
        <v>4.25</v>
      </c>
      <c r="E410" s="52">
        <f t="shared" si="115"/>
        <v>1.5876293728686917E-4</v>
      </c>
      <c r="F410" s="52">
        <f t="shared" si="129"/>
        <v>3.4567784755777731E-3</v>
      </c>
      <c r="G410" s="52">
        <f t="shared" si="129"/>
        <v>1.264420640605426E-3</v>
      </c>
      <c r="H410" s="52">
        <f t="shared" si="129"/>
        <v>1.3133330749876227E-3</v>
      </c>
      <c r="I410" s="52">
        <f t="shared" si="129"/>
        <v>2.646096450597693E-3</v>
      </c>
      <c r="J410" s="52">
        <f t="shared" si="129"/>
        <v>4.2464927754220082E-2</v>
      </c>
      <c r="K410" s="52">
        <f t="shared" si="129"/>
        <v>1.4149586338321692E-2</v>
      </c>
      <c r="L410" s="52">
        <f t="shared" si="129"/>
        <v>9.4561322599578338E-4</v>
      </c>
      <c r="M410" s="52">
        <f t="shared" si="129"/>
        <v>1.5733289338286877E-3</v>
      </c>
      <c r="N410" s="52">
        <f t="shared" si="129"/>
        <v>5.7571763727475422E-3</v>
      </c>
      <c r="Q410" s="52">
        <f t="shared" si="127"/>
        <v>1.3709074319312898E-4</v>
      </c>
      <c r="R410" s="52">
        <f t="shared" si="127"/>
        <v>2.3635258152888746E-3</v>
      </c>
      <c r="S410" s="52">
        <f t="shared" si="127"/>
        <v>1.177034250019146E-3</v>
      </c>
      <c r="T410" s="52">
        <f t="shared" si="127"/>
        <v>9.7888957914691742E-4</v>
      </c>
      <c r="U410" s="52">
        <f t="shared" si="127"/>
        <v>2.4251959049086955E-3</v>
      </c>
      <c r="V410" s="52">
        <f t="shared" si="127"/>
        <v>3.1535290678776272E-2</v>
      </c>
      <c r="W410" s="52">
        <f t="shared" si="127"/>
        <v>1.2415815927431731E-2</v>
      </c>
      <c r="X410" s="52">
        <f t="shared" si="127"/>
        <v>7.2893251086068097E-4</v>
      </c>
      <c r="Y410" s="52">
        <f t="shared" si="127"/>
        <v>1.2925331030828337E-3</v>
      </c>
      <c r="Z410" s="52">
        <f t="shared" si="127"/>
        <v>3.0052859013095117E-3</v>
      </c>
      <c r="AA410" s="96"/>
      <c r="AB410" s="96"/>
      <c r="AC410" s="52">
        <f t="shared" si="128"/>
        <v>1.8043513138060936E-4</v>
      </c>
      <c r="AD410" s="52">
        <f t="shared" si="128"/>
        <v>4.5500311358666699E-3</v>
      </c>
      <c r="AE410" s="52">
        <f t="shared" si="128"/>
        <v>1.5773615018921665E-3</v>
      </c>
      <c r="AF410" s="52">
        <f t="shared" si="128"/>
        <v>2.2758383613052818E-3</v>
      </c>
      <c r="AG410" s="52">
        <f t="shared" si="128"/>
        <v>2.7776509378224165E-3</v>
      </c>
      <c r="AH410" s="52">
        <f t="shared" si="128"/>
        <v>5.3394564829663836E-2</v>
      </c>
      <c r="AI410" s="52">
        <f t="shared" si="128"/>
        <v>1.5883356749211586E-2</v>
      </c>
      <c r="AJ410" s="52">
        <f t="shared" si="128"/>
        <v>1.2817575740708745E-3</v>
      </c>
      <c r="AK410" s="52">
        <f t="shared" si="128"/>
        <v>1.7836328586698384E-3</v>
      </c>
      <c r="AL410" s="52">
        <f t="shared" si="128"/>
        <v>8.5760510200616948E-3</v>
      </c>
      <c r="AO410" s="52">
        <f t="shared" si="113"/>
        <v>2.167219409374019E-5</v>
      </c>
      <c r="AP410" s="52">
        <f t="shared" si="113"/>
        <v>1.0932526602888985E-3</v>
      </c>
      <c r="AQ410" s="52">
        <f t="shared" si="113"/>
        <v>8.738639058627996E-5</v>
      </c>
      <c r="AR410" s="52">
        <f t="shared" si="113"/>
        <v>3.3444349584070532E-4</v>
      </c>
      <c r="AS410" s="52">
        <f t="shared" si="113"/>
        <v>2.2090054568899746E-4</v>
      </c>
      <c r="AT410" s="52">
        <f t="shared" si="113"/>
        <v>1.092963707544381E-2</v>
      </c>
      <c r="AU410" s="52">
        <f t="shared" si="113"/>
        <v>1.7337704108899617E-3</v>
      </c>
      <c r="AV410" s="52">
        <f t="shared" si="113"/>
        <v>2.1668071513510241E-4</v>
      </c>
      <c r="AW410" s="52">
        <f t="shared" si="113"/>
        <v>2.8079583074585397E-4</v>
      </c>
      <c r="AX410" s="52">
        <f t="shared" si="113"/>
        <v>2.7518904714380304E-3</v>
      </c>
      <c r="BA410" s="52">
        <f t="shared" si="114"/>
        <v>2.167219409374019E-5</v>
      </c>
      <c r="BB410" s="52">
        <f t="shared" si="118"/>
        <v>1.0932526602888968E-3</v>
      </c>
      <c r="BC410" s="52">
        <f t="shared" si="119"/>
        <v>3.1294086128674055E-4</v>
      </c>
      <c r="BD410" s="52">
        <f t="shared" si="120"/>
        <v>9.6250528631765904E-4</v>
      </c>
      <c r="BE410" s="52">
        <f t="shared" si="121"/>
        <v>1.3155448722472355E-4</v>
      </c>
      <c r="BF410" s="52">
        <f t="shared" si="122"/>
        <v>1.0929637075443754E-2</v>
      </c>
      <c r="BG410" s="52">
        <f t="shared" si="123"/>
        <v>1.7337704108898941E-3</v>
      </c>
      <c r="BH410" s="52">
        <f t="shared" si="124"/>
        <v>3.3614434807509113E-4</v>
      </c>
      <c r="BI410" s="52">
        <f t="shared" si="125"/>
        <v>2.1030392484115072E-4</v>
      </c>
      <c r="BJ410" s="52">
        <f t="shared" si="126"/>
        <v>2.8188746473141527E-3</v>
      </c>
      <c r="BK410" s="44"/>
    </row>
    <row r="411" spans="4:63">
      <c r="D411" s="42">
        <f t="shared" si="109"/>
        <v>4.5</v>
      </c>
      <c r="E411" s="52">
        <f t="shared" si="115"/>
        <v>1.4194869707410536E-4</v>
      </c>
      <c r="F411" s="52">
        <f t="shared" si="129"/>
        <v>3.0430410307082144E-3</v>
      </c>
      <c r="G411" s="52">
        <f t="shared" si="129"/>
        <v>1.266282942761445E-3</v>
      </c>
      <c r="H411" s="52">
        <f t="shared" si="129"/>
        <v>1.2417307743251697E-3</v>
      </c>
      <c r="I411" s="52">
        <f t="shared" si="129"/>
        <v>2.6957052046057708E-3</v>
      </c>
      <c r="J411" s="52">
        <f t="shared" si="129"/>
        <v>4.4964840194982848E-2</v>
      </c>
      <c r="K411" s="52">
        <f t="shared" si="129"/>
        <v>1.4531086429756484E-2</v>
      </c>
      <c r="L411" s="52">
        <f t="shared" si="129"/>
        <v>9.6274239268500186E-4</v>
      </c>
      <c r="M411" s="52">
        <f t="shared" si="129"/>
        <v>1.624408092574308E-3</v>
      </c>
      <c r="N411" s="52">
        <f t="shared" si="129"/>
        <v>5.9129461917253037E-3</v>
      </c>
      <c r="Q411" s="52">
        <f t="shared" si="127"/>
        <v>1.2205218499602223E-4</v>
      </c>
      <c r="R411" s="52">
        <f t="shared" si="127"/>
        <v>2.0114723852777774E-3</v>
      </c>
      <c r="S411" s="52">
        <f t="shared" si="127"/>
        <v>1.1294041381846886E-3</v>
      </c>
      <c r="T411" s="52">
        <f t="shared" si="127"/>
        <v>9.416414752903507E-4</v>
      </c>
      <c r="U411" s="52">
        <f t="shared" si="127"/>
        <v>2.5047896799993757E-3</v>
      </c>
      <c r="V411" s="52">
        <f t="shared" si="127"/>
        <v>3.3472358913570623E-2</v>
      </c>
      <c r="W411" s="52">
        <f t="shared" si="127"/>
        <v>1.2833552595971878E-2</v>
      </c>
      <c r="X411" s="52">
        <f t="shared" si="127"/>
        <v>7.5010807805395141E-4</v>
      </c>
      <c r="Y411" s="52">
        <f t="shared" si="127"/>
        <v>1.3466338883081812E-3</v>
      </c>
      <c r="Z411" s="52">
        <f t="shared" si="127"/>
        <v>3.1891796008410977E-3</v>
      </c>
      <c r="AA411" s="96"/>
      <c r="AB411" s="96"/>
      <c r="AC411" s="52">
        <f t="shared" si="128"/>
        <v>1.6184520915218844E-4</v>
      </c>
      <c r="AD411" s="52">
        <f t="shared" si="128"/>
        <v>4.0746096761386432E-3</v>
      </c>
      <c r="AE411" s="52">
        <f t="shared" si="128"/>
        <v>1.5985841771285285E-3</v>
      </c>
      <c r="AF411" s="52">
        <f t="shared" si="128"/>
        <v>2.0794467617248603E-3</v>
      </c>
      <c r="AG411" s="52">
        <f t="shared" si="128"/>
        <v>2.7914763152289022E-3</v>
      </c>
      <c r="AH411" s="52">
        <f t="shared" si="128"/>
        <v>5.6457321476395032E-2</v>
      </c>
      <c r="AI411" s="52">
        <f t="shared" si="128"/>
        <v>1.6228620263541056E-2</v>
      </c>
      <c r="AJ411" s="52">
        <f t="shared" si="128"/>
        <v>1.2784889970427738E-3</v>
      </c>
      <c r="AK411" s="52">
        <f t="shared" si="128"/>
        <v>1.8378341685477064E-3</v>
      </c>
      <c r="AL411" s="52">
        <f t="shared" si="128"/>
        <v>8.6862328855754206E-3</v>
      </c>
      <c r="AO411" s="52">
        <f t="shared" si="113"/>
        <v>1.989651207808313E-5</v>
      </c>
      <c r="AP411" s="52">
        <f t="shared" si="113"/>
        <v>1.031568645430437E-3</v>
      </c>
      <c r="AQ411" s="52">
        <f t="shared" si="113"/>
        <v>1.3687880457675635E-4</v>
      </c>
      <c r="AR411" s="52">
        <f t="shared" si="113"/>
        <v>3.0008929903481895E-4</v>
      </c>
      <c r="AS411" s="52">
        <f t="shared" si="113"/>
        <v>1.9091552460639505E-4</v>
      </c>
      <c r="AT411" s="52">
        <f t="shared" si="113"/>
        <v>1.1492481281412226E-2</v>
      </c>
      <c r="AU411" s="52">
        <f t="shared" si="113"/>
        <v>1.6975338337846067E-3</v>
      </c>
      <c r="AV411" s="52">
        <f t="shared" si="113"/>
        <v>2.1263431463105045E-4</v>
      </c>
      <c r="AW411" s="52">
        <f t="shared" si="113"/>
        <v>2.7777420426612675E-4</v>
      </c>
      <c r="AX411" s="52">
        <f t="shared" si="113"/>
        <v>2.723766590884206E-3</v>
      </c>
      <c r="BA411" s="52">
        <f t="shared" si="114"/>
        <v>1.9896512078083076E-5</v>
      </c>
      <c r="BB411" s="52">
        <f t="shared" si="118"/>
        <v>1.0315686454304288E-3</v>
      </c>
      <c r="BC411" s="52">
        <f t="shared" si="119"/>
        <v>3.3230123436708359E-4</v>
      </c>
      <c r="BD411" s="52">
        <f t="shared" si="120"/>
        <v>8.377159873996906E-4</v>
      </c>
      <c r="BE411" s="52">
        <f t="shared" si="121"/>
        <v>9.5771110623131452E-5</v>
      </c>
      <c r="BF411" s="52">
        <f t="shared" si="122"/>
        <v>1.1492481281412184E-2</v>
      </c>
      <c r="BG411" s="52">
        <f t="shared" si="123"/>
        <v>1.697533833784572E-3</v>
      </c>
      <c r="BH411" s="52">
        <f t="shared" si="124"/>
        <v>3.1574660435777194E-4</v>
      </c>
      <c r="BI411" s="52">
        <f t="shared" si="125"/>
        <v>2.1342607597339843E-4</v>
      </c>
      <c r="BJ411" s="52">
        <f t="shared" si="126"/>
        <v>2.7732866938501169E-3</v>
      </c>
      <c r="BK411" s="44"/>
    </row>
    <row r="412" spans="4:63">
      <c r="D412" s="42">
        <f t="shared" si="109"/>
        <v>4.75</v>
      </c>
      <c r="E412" s="52">
        <f t="shared" si="115"/>
        <v>1.2567422133666258E-4</v>
      </c>
      <c r="F412" s="52">
        <f t="shared" si="129"/>
        <v>2.6119501456649597E-3</v>
      </c>
      <c r="G412" s="52">
        <f t="shared" si="129"/>
        <v>1.2685811490554114E-3</v>
      </c>
      <c r="H412" s="52">
        <f t="shared" si="129"/>
        <v>1.1760376846572224E-3</v>
      </c>
      <c r="I412" s="52">
        <f t="shared" si="129"/>
        <v>2.7406264059047867E-3</v>
      </c>
      <c r="J412" s="52">
        <f t="shared" si="129"/>
        <v>4.7423478011092444E-2</v>
      </c>
      <c r="K412" s="52">
        <f t="shared" si="129"/>
        <v>1.489375964869177E-2</v>
      </c>
      <c r="L412" s="52">
        <f t="shared" si="129"/>
        <v>9.7864692634721997E-4</v>
      </c>
      <c r="M412" s="52">
        <f t="shared" si="129"/>
        <v>1.6718896802903858E-3</v>
      </c>
      <c r="N412" s="52">
        <f t="shared" si="129"/>
        <v>6.0540218751840031E-3</v>
      </c>
      <c r="Q412" s="52">
        <f t="shared" si="127"/>
        <v>1.0746328675680393E-4</v>
      </c>
      <c r="R412" s="52">
        <f t="shared" si="127"/>
        <v>1.6449433264817471E-3</v>
      </c>
      <c r="S412" s="52">
        <f t="shared" si="127"/>
        <v>1.0802409998964919E-3</v>
      </c>
      <c r="T412" s="52">
        <f t="shared" si="127"/>
        <v>9.0801992757209805E-4</v>
      </c>
      <c r="U412" s="52">
        <f t="shared" si="127"/>
        <v>2.5788322490106494E-3</v>
      </c>
      <c r="V412" s="52">
        <f t="shared" si="127"/>
        <v>3.5374887389002289E-2</v>
      </c>
      <c r="W412" s="52">
        <f t="shared" si="127"/>
        <v>1.3236479426026321E-2</v>
      </c>
      <c r="X412" s="52">
        <f t="shared" si="127"/>
        <v>7.7162400381230252E-4</v>
      </c>
      <c r="Y412" s="52">
        <f t="shared" si="127"/>
        <v>1.3998923183390151E-3</v>
      </c>
      <c r="Z412" s="52">
        <f t="shared" si="127"/>
        <v>3.3698158168885117E-3</v>
      </c>
      <c r="AA412" s="96"/>
      <c r="AB412" s="96"/>
      <c r="AC412" s="52">
        <f t="shared" si="128"/>
        <v>1.4388515591652151E-4</v>
      </c>
      <c r="AD412" s="52">
        <f t="shared" si="128"/>
        <v>3.5789569648481652E-3</v>
      </c>
      <c r="AE412" s="52">
        <f t="shared" si="128"/>
        <v>1.6176368155736995E-3</v>
      </c>
      <c r="AF412" s="52">
        <f t="shared" si="128"/>
        <v>1.8791116181270768E-3</v>
      </c>
      <c r="AG412" s="52">
        <f t="shared" si="128"/>
        <v>2.8049283413446469E-3</v>
      </c>
      <c r="AH412" s="52">
        <f t="shared" si="128"/>
        <v>5.9472068633182565E-2</v>
      </c>
      <c r="AI412" s="52">
        <f t="shared" si="128"/>
        <v>1.6551039871357219E-2</v>
      </c>
      <c r="AJ412" s="52">
        <f t="shared" si="128"/>
        <v>1.2700439630199977E-3</v>
      </c>
      <c r="AK412" s="52">
        <f t="shared" si="128"/>
        <v>1.8874148655815552E-3</v>
      </c>
      <c r="AL412" s="52">
        <f t="shared" si="128"/>
        <v>8.77025122653558E-3</v>
      </c>
      <c r="AO412" s="52">
        <f t="shared" si="113"/>
        <v>1.8210934579858656E-5</v>
      </c>
      <c r="AP412" s="52">
        <f t="shared" si="113"/>
        <v>9.6700681918321266E-4</v>
      </c>
      <c r="AQ412" s="52">
        <f t="shared" si="113"/>
        <v>1.8834014915891954E-4</v>
      </c>
      <c r="AR412" s="52">
        <f t="shared" si="113"/>
        <v>2.6801775708512436E-4</v>
      </c>
      <c r="AS412" s="52">
        <f t="shared" si="113"/>
        <v>1.6179415689413727E-4</v>
      </c>
      <c r="AT412" s="52">
        <f t="shared" si="113"/>
        <v>1.2048590622090155E-2</v>
      </c>
      <c r="AU412" s="52">
        <f t="shared" si="113"/>
        <v>1.6572802226654491E-3</v>
      </c>
      <c r="AV412" s="52">
        <f t="shared" si="113"/>
        <v>2.0702292253491745E-4</v>
      </c>
      <c r="AW412" s="52">
        <f t="shared" si="113"/>
        <v>2.7199736195137074E-4</v>
      </c>
      <c r="AX412" s="52">
        <f t="shared" si="113"/>
        <v>2.6842060582954914E-3</v>
      </c>
      <c r="BA412" s="52">
        <f t="shared" si="114"/>
        <v>1.8210934579858927E-5</v>
      </c>
      <c r="BB412" s="52">
        <f t="shared" si="118"/>
        <v>9.670068191832055E-4</v>
      </c>
      <c r="BC412" s="52">
        <f t="shared" si="119"/>
        <v>3.4905566651828807E-4</v>
      </c>
      <c r="BD412" s="52">
        <f t="shared" si="120"/>
        <v>7.0307393346985439E-4</v>
      </c>
      <c r="BE412" s="52">
        <f t="shared" si="121"/>
        <v>6.4301935439860236E-5</v>
      </c>
      <c r="BF412" s="52">
        <f t="shared" si="122"/>
        <v>1.204859062209012E-2</v>
      </c>
      <c r="BG412" s="52">
        <f t="shared" si="123"/>
        <v>1.6572802226654491E-3</v>
      </c>
      <c r="BH412" s="52">
        <f t="shared" si="124"/>
        <v>2.9139703667277776E-4</v>
      </c>
      <c r="BI412" s="52">
        <f t="shared" si="125"/>
        <v>2.1552518529116939E-4</v>
      </c>
      <c r="BJ412" s="52">
        <f t="shared" si="126"/>
        <v>2.7162293513515769E-3</v>
      </c>
      <c r="BK412" s="44"/>
    </row>
    <row r="413" spans="4:63">
      <c r="D413" s="42">
        <f t="shared" si="109"/>
        <v>5</v>
      </c>
      <c r="E413" s="52">
        <f t="shared" si="115"/>
        <v>1.1036829296735841E-4</v>
      </c>
      <c r="F413" s="52">
        <f t="shared" si="129"/>
        <v>2.1857174780088523E-3</v>
      </c>
      <c r="G413" s="52">
        <f t="shared" si="129"/>
        <v>1.2723017236077928E-3</v>
      </c>
      <c r="H413" s="52">
        <f t="shared" si="129"/>
        <v>1.1196127606953839E-3</v>
      </c>
      <c r="I413" s="52">
        <f t="shared" si="129"/>
        <v>2.7808045962398682E-3</v>
      </c>
      <c r="J413" s="52">
        <f t="shared" si="129"/>
        <v>4.9834444802480816E-2</v>
      </c>
      <c r="K413" s="52">
        <f t="shared" si="129"/>
        <v>1.5251871279773916E-2</v>
      </c>
      <c r="L413" s="52">
        <f t="shared" si="129"/>
        <v>9.9392032824610252E-4</v>
      </c>
      <c r="M413" s="52">
        <f t="shared" si="129"/>
        <v>1.7165349380420119E-3</v>
      </c>
      <c r="N413" s="52">
        <f t="shared" si="129"/>
        <v>6.1832691843441761E-3</v>
      </c>
      <c r="Q413" s="52">
        <f t="shared" si="127"/>
        <v>9.3694140394901028E-5</v>
      </c>
      <c r="R413" s="52">
        <f t="shared" si="127"/>
        <v>1.2814253264344974E-3</v>
      </c>
      <c r="S413" s="52">
        <f t="shared" si="127"/>
        <v>1.0334204790672815E-3</v>
      </c>
      <c r="T413" s="52">
        <f t="shared" si="127"/>
        <v>8.8014350111514168E-4</v>
      </c>
      <c r="U413" s="52">
        <f t="shared" si="127"/>
        <v>2.6465763586526921E-3</v>
      </c>
      <c r="V413" s="52">
        <f t="shared" si="127"/>
        <v>3.7236201334313289E-2</v>
      </c>
      <c r="W413" s="52">
        <f t="shared" si="127"/>
        <v>1.3633937589126731E-2</v>
      </c>
      <c r="X413" s="52">
        <f t="shared" si="127"/>
        <v>7.9388965276286372E-4</v>
      </c>
      <c r="Y413" s="52">
        <f t="shared" si="127"/>
        <v>1.4526427217247404E-3</v>
      </c>
      <c r="Z413" s="52">
        <f t="shared" si="127"/>
        <v>3.5465753410408403E-3</v>
      </c>
      <c r="AA413" s="96"/>
      <c r="AB413" s="96"/>
      <c r="AC413" s="52">
        <f t="shared" si="128"/>
        <v>1.2704244553981612E-4</v>
      </c>
      <c r="AD413" s="52">
        <f t="shared" si="128"/>
        <v>3.0900096295831997E-3</v>
      </c>
      <c r="AE413" s="52">
        <f t="shared" si="128"/>
        <v>1.6347528325248921E-3</v>
      </c>
      <c r="AF413" s="52">
        <f t="shared" si="128"/>
        <v>1.6860740975264959E-3</v>
      </c>
      <c r="AG413" s="52">
        <f t="shared" si="128"/>
        <v>2.8196806915443181E-3</v>
      </c>
      <c r="AH413" s="52">
        <f t="shared" si="128"/>
        <v>6.2432688270648413E-2</v>
      </c>
      <c r="AI413" s="52">
        <f t="shared" si="128"/>
        <v>1.6869804970421103E-2</v>
      </c>
      <c r="AJ413" s="52">
        <f t="shared" si="128"/>
        <v>1.2583731411805849E-3</v>
      </c>
      <c r="AK413" s="52">
        <f t="shared" si="128"/>
        <v>1.9332431527516257E-3</v>
      </c>
      <c r="AL413" s="52">
        <f t="shared" si="128"/>
        <v>8.8357602461004818E-3</v>
      </c>
      <c r="AO413" s="52">
        <f t="shared" si="113"/>
        <v>1.6674152572457377E-5</v>
      </c>
      <c r="AP413" s="52">
        <f t="shared" si="113"/>
        <v>9.0429215157435496E-4</v>
      </c>
      <c r="AQ413" s="52">
        <f t="shared" si="113"/>
        <v>2.3888124454051135E-4</v>
      </c>
      <c r="AR413" s="52">
        <f t="shared" si="113"/>
        <v>2.3946925958024225E-4</v>
      </c>
      <c r="AS413" s="52">
        <f t="shared" si="113"/>
        <v>1.3422823758717619E-4</v>
      </c>
      <c r="AT413" s="52">
        <f t="shared" si="113"/>
        <v>1.2598243468167528E-2</v>
      </c>
      <c r="AU413" s="52">
        <f t="shared" si="113"/>
        <v>1.6179336906471855E-3</v>
      </c>
      <c r="AV413" s="52">
        <f t="shared" si="113"/>
        <v>2.0003067548323881E-4</v>
      </c>
      <c r="AW413" s="52">
        <f t="shared" si="113"/>
        <v>2.6389221631727155E-4</v>
      </c>
      <c r="AX413" s="52">
        <f t="shared" si="113"/>
        <v>2.6366938433033359E-3</v>
      </c>
      <c r="BA413" s="52">
        <f t="shared" si="114"/>
        <v>1.6674152572457716E-5</v>
      </c>
      <c r="BB413" s="52">
        <f t="shared" si="118"/>
        <v>9.0429215157434737E-4</v>
      </c>
      <c r="BC413" s="52">
        <f t="shared" si="119"/>
        <v>3.6245110891709926E-4</v>
      </c>
      <c r="BD413" s="52">
        <f t="shared" si="120"/>
        <v>5.6646133683111192E-4</v>
      </c>
      <c r="BE413" s="52">
        <f t="shared" si="121"/>
        <v>3.887609530444985E-5</v>
      </c>
      <c r="BF413" s="52">
        <f t="shared" si="122"/>
        <v>1.2598243468167597E-2</v>
      </c>
      <c r="BG413" s="52">
        <f t="shared" si="123"/>
        <v>1.6179336906471872E-3</v>
      </c>
      <c r="BH413" s="52">
        <f t="shared" si="124"/>
        <v>2.6445281293448241E-4</v>
      </c>
      <c r="BI413" s="52">
        <f t="shared" si="125"/>
        <v>2.1670821470961372E-4</v>
      </c>
      <c r="BJ413" s="52">
        <f t="shared" si="126"/>
        <v>2.6524910617563057E-3</v>
      </c>
      <c r="BK413" s="44"/>
    </row>
    <row r="414" spans="4:63">
      <c r="D414" s="42">
        <f t="shared" si="109"/>
        <v>5.25</v>
      </c>
      <c r="E414" s="52">
        <f t="shared" si="115"/>
        <v>9.6433408499835009E-5</v>
      </c>
      <c r="F414" s="52">
        <f t="shared" si="129"/>
        <v>1.7890239024626823E-3</v>
      </c>
      <c r="G414" s="52">
        <f t="shared" si="129"/>
        <v>1.2783597640231201E-3</v>
      </c>
      <c r="H414" s="52">
        <f t="shared" si="129"/>
        <v>1.0757470655950148E-3</v>
      </c>
      <c r="I414" s="52">
        <f t="shared" si="129"/>
        <v>2.8159779499547064E-3</v>
      </c>
      <c r="J414" s="52">
        <f t="shared" si="129"/>
        <v>5.2191747629502662E-2</v>
      </c>
      <c r="K414" s="52">
        <f t="shared" si="129"/>
        <v>1.5621404494258237E-2</v>
      </c>
      <c r="L414" s="52">
        <f t="shared" si="129"/>
        <v>1.0091769654221251E-3</v>
      </c>
      <c r="M414" s="52">
        <f t="shared" si="129"/>
        <v>1.7592226445336014E-3</v>
      </c>
      <c r="N414" s="52">
        <f t="shared" si="129"/>
        <v>6.3039400609548957E-3</v>
      </c>
      <c r="Q414" s="52">
        <f t="shared" si="127"/>
        <v>8.1090860677523688E-5</v>
      </c>
      <c r="R414" s="52">
        <f t="shared" si="127"/>
        <v>9.4035355935442194E-4</v>
      </c>
      <c r="S414" s="52">
        <f t="shared" si="127"/>
        <v>9.931765473056792E-4</v>
      </c>
      <c r="T414" s="52">
        <f t="shared" si="127"/>
        <v>8.6008885829264026E-4</v>
      </c>
      <c r="U414" s="52">
        <f t="shared" si="127"/>
        <v>2.7071134614311057E-3</v>
      </c>
      <c r="V414" s="52">
        <f t="shared" si="127"/>
        <v>3.9049969086738488E-2</v>
      </c>
      <c r="W414" s="52">
        <f t="shared" si="127"/>
        <v>1.4036431718416467E-2</v>
      </c>
      <c r="X414" s="52">
        <f t="shared" si="127"/>
        <v>8.1730958406670906E-4</v>
      </c>
      <c r="Y414" s="52">
        <f t="shared" si="127"/>
        <v>1.5052402129422911E-3</v>
      </c>
      <c r="Z414" s="52">
        <f t="shared" si="127"/>
        <v>3.7188712810995585E-3</v>
      </c>
      <c r="AA414" s="96"/>
      <c r="AB414" s="96"/>
      <c r="AC414" s="52">
        <f t="shared" si="128"/>
        <v>1.1177595632214621E-4</v>
      </c>
      <c r="AD414" s="52">
        <f t="shared" si="128"/>
        <v>2.6376942455709341E-3</v>
      </c>
      <c r="AE414" s="52">
        <f t="shared" si="128"/>
        <v>1.6500434473608033E-3</v>
      </c>
      <c r="AF414" s="52">
        <f t="shared" si="128"/>
        <v>1.5126208858735534E-3</v>
      </c>
      <c r="AG414" s="52">
        <f t="shared" si="128"/>
        <v>2.8372347909355524E-3</v>
      </c>
      <c r="AH414" s="52">
        <f t="shared" si="128"/>
        <v>6.5333526172266898E-2</v>
      </c>
      <c r="AI414" s="52">
        <f t="shared" si="128"/>
        <v>1.7206377270100007E-2</v>
      </c>
      <c r="AJ414" s="52">
        <f t="shared" si="128"/>
        <v>1.2456794700639083E-3</v>
      </c>
      <c r="AK414" s="52">
        <f t="shared" si="128"/>
        <v>1.9763254337052875E-3</v>
      </c>
      <c r="AL414" s="52">
        <f t="shared" si="128"/>
        <v>8.8913180526355735E-3</v>
      </c>
      <c r="AO414" s="52">
        <f t="shared" si="113"/>
        <v>1.5342547822311321E-5</v>
      </c>
      <c r="AP414" s="52">
        <f t="shared" si="113"/>
        <v>8.4867034310826038E-4</v>
      </c>
      <c r="AQ414" s="52">
        <f t="shared" si="113"/>
        <v>2.8518321671744092E-4</v>
      </c>
      <c r="AR414" s="52">
        <f t="shared" si="113"/>
        <v>2.1565820730237457E-4</v>
      </c>
      <c r="AS414" s="52">
        <f t="shared" si="113"/>
        <v>1.0886448852360066E-4</v>
      </c>
      <c r="AT414" s="52">
        <f t="shared" si="113"/>
        <v>1.3141778542764174E-2</v>
      </c>
      <c r="AU414" s="52">
        <f t="shared" si="113"/>
        <v>1.5849727758417698E-3</v>
      </c>
      <c r="AV414" s="52">
        <f t="shared" si="113"/>
        <v>1.9186738135541608E-4</v>
      </c>
      <c r="AW414" s="52">
        <f t="shared" si="113"/>
        <v>2.5398243159131025E-4</v>
      </c>
      <c r="AX414" s="52">
        <f t="shared" si="113"/>
        <v>2.5850687798553373E-3</v>
      </c>
      <c r="BA414" s="52">
        <f t="shared" si="114"/>
        <v>1.5342547822311199E-5</v>
      </c>
      <c r="BB414" s="52">
        <f t="shared" si="118"/>
        <v>8.4867034310825182E-4</v>
      </c>
      <c r="BC414" s="52">
        <f t="shared" si="119"/>
        <v>3.7168368333768314E-4</v>
      </c>
      <c r="BD414" s="52">
        <f t="shared" si="120"/>
        <v>4.3687382027853862E-4</v>
      </c>
      <c r="BE414" s="52">
        <f t="shared" si="121"/>
        <v>2.1256840980846039E-5</v>
      </c>
      <c r="BF414" s="52">
        <f t="shared" si="122"/>
        <v>1.3141778542764236E-2</v>
      </c>
      <c r="BG414" s="52">
        <f t="shared" si="123"/>
        <v>1.5849727758417698E-3</v>
      </c>
      <c r="BH414" s="52">
        <f t="shared" si="124"/>
        <v>2.365025046417832E-4</v>
      </c>
      <c r="BI414" s="52">
        <f t="shared" si="125"/>
        <v>2.1710278917168617E-4</v>
      </c>
      <c r="BJ414" s="52">
        <f t="shared" si="126"/>
        <v>2.5873779916806778E-3</v>
      </c>
      <c r="BK414" s="44"/>
    </row>
    <row r="415" spans="4:63">
      <c r="D415" s="42">
        <f t="shared" si="109"/>
        <v>5.5</v>
      </c>
      <c r="E415" s="52">
        <f t="shared" si="115"/>
        <v>8.4244597817733334E-5</v>
      </c>
      <c r="F415" s="52">
        <f t="shared" si="129"/>
        <v>1.448876176055435E-3</v>
      </c>
      <c r="G415" s="52">
        <f t="shared" si="129"/>
        <v>1.2875959248747303E-3</v>
      </c>
      <c r="H415" s="52">
        <f t="shared" si="129"/>
        <v>1.0476520656493766E-3</v>
      </c>
      <c r="I415" s="52">
        <f t="shared" si="129"/>
        <v>2.8456804626876384E-3</v>
      </c>
      <c r="J415" s="52">
        <f t="shared" si="129"/>
        <v>5.4489786907948735E-2</v>
      </c>
      <c r="K415" s="52">
        <f t="shared" si="129"/>
        <v>1.6019958575422162E-2</v>
      </c>
      <c r="L415" s="52">
        <f t="shared" si="129"/>
        <v>1.0250485889086087E-3</v>
      </c>
      <c r="M415" s="52">
        <f t="shared" si="129"/>
        <v>1.8009423002777591E-3</v>
      </c>
      <c r="N415" s="52">
        <f t="shared" si="129"/>
        <v>6.4196479502645282E-3</v>
      </c>
      <c r="Q415" s="52">
        <f t="shared" si="127"/>
        <v>6.9974589012694648E-5</v>
      </c>
      <c r="R415" s="52">
        <f t="shared" si="127"/>
        <v>6.4299877077340364E-4</v>
      </c>
      <c r="S415" s="52">
        <f t="shared" si="127"/>
        <v>9.6407793860645832E-4</v>
      </c>
      <c r="T415" s="52">
        <f t="shared" si="127"/>
        <v>8.4988326748281135E-4</v>
      </c>
      <c r="U415" s="52">
        <f t="shared" si="127"/>
        <v>2.7593777403624254E-3</v>
      </c>
      <c r="V415" s="52">
        <f t="shared" si="127"/>
        <v>4.0810200752315805E-2</v>
      </c>
      <c r="W415" s="52">
        <f t="shared" si="127"/>
        <v>1.4455560540711605E-2</v>
      </c>
      <c r="X415" s="52">
        <f t="shared" si="127"/>
        <v>8.4228171502379642E-4</v>
      </c>
      <c r="Y415" s="52">
        <f t="shared" si="127"/>
        <v>1.5580581623902269E-3</v>
      </c>
      <c r="Z415" s="52">
        <f t="shared" si="127"/>
        <v>3.886148879349544E-3</v>
      </c>
      <c r="AA415" s="96"/>
      <c r="AB415" s="96"/>
      <c r="AC415" s="52">
        <f t="shared" si="128"/>
        <v>9.8514606622772115E-5</v>
      </c>
      <c r="AD415" s="52">
        <f t="shared" si="128"/>
        <v>2.254753581337459E-3</v>
      </c>
      <c r="AE415" s="52">
        <f t="shared" si="128"/>
        <v>1.6634980148923352E-3</v>
      </c>
      <c r="AF415" s="52">
        <f t="shared" si="128"/>
        <v>1.3720163490260882E-3</v>
      </c>
      <c r="AG415" s="52">
        <f t="shared" si="128"/>
        <v>2.858915102340545E-3</v>
      </c>
      <c r="AH415" s="52">
        <f t="shared" si="128"/>
        <v>6.8169373063581701E-2</v>
      </c>
      <c r="AI415" s="52">
        <f t="shared" si="128"/>
        <v>1.7584356610132676E-2</v>
      </c>
      <c r="AJ415" s="52">
        <f t="shared" si="128"/>
        <v>1.2344037220189785E-3</v>
      </c>
      <c r="AK415" s="52">
        <f t="shared" si="128"/>
        <v>2.0177983656829738E-3</v>
      </c>
      <c r="AL415" s="52">
        <f t="shared" si="128"/>
        <v>8.94632894777324E-3</v>
      </c>
      <c r="AO415" s="52">
        <f t="shared" si="113"/>
        <v>1.4270008805038686E-5</v>
      </c>
      <c r="AP415" s="52">
        <f t="shared" si="113"/>
        <v>8.0587740528203133E-4</v>
      </c>
      <c r="AQ415" s="52">
        <f t="shared" si="113"/>
        <v>3.2351798626827197E-4</v>
      </c>
      <c r="AR415" s="52">
        <f t="shared" si="113"/>
        <v>1.9776879816656525E-4</v>
      </c>
      <c r="AS415" s="52">
        <f t="shared" si="113"/>
        <v>8.6302722325213004E-5</v>
      </c>
      <c r="AT415" s="52">
        <f t="shared" si="113"/>
        <v>1.3679586155632931E-2</v>
      </c>
      <c r="AU415" s="52">
        <f t="shared" si="113"/>
        <v>1.5643980347105572E-3</v>
      </c>
      <c r="AV415" s="52">
        <f t="shared" si="113"/>
        <v>1.8276687388481228E-4</v>
      </c>
      <c r="AW415" s="52">
        <f t="shared" si="113"/>
        <v>2.4288413788753219E-4</v>
      </c>
      <c r="AX415" s="52">
        <f t="shared" si="113"/>
        <v>2.5334990709149842E-3</v>
      </c>
      <c r="BA415" s="52">
        <f t="shared" si="114"/>
        <v>1.4270008805038781E-5</v>
      </c>
      <c r="BB415" s="52">
        <f t="shared" si="118"/>
        <v>8.0587740528202407E-4</v>
      </c>
      <c r="BC415" s="52">
        <f t="shared" si="119"/>
        <v>3.7590209001760492E-4</v>
      </c>
      <c r="BD415" s="52">
        <f t="shared" si="120"/>
        <v>3.2436428337671158E-4</v>
      </c>
      <c r="BE415" s="52">
        <f t="shared" si="121"/>
        <v>1.3234639652906586E-5</v>
      </c>
      <c r="BF415" s="52">
        <f t="shared" si="122"/>
        <v>1.3679586155632965E-2</v>
      </c>
      <c r="BG415" s="52">
        <f t="shared" si="123"/>
        <v>1.5643980347105138E-3</v>
      </c>
      <c r="BH415" s="52">
        <f t="shared" si="124"/>
        <v>2.0935513311036978E-4</v>
      </c>
      <c r="BI415" s="52">
        <f t="shared" si="125"/>
        <v>2.1685606540521474E-4</v>
      </c>
      <c r="BJ415" s="52">
        <f t="shared" si="126"/>
        <v>2.5266809975087118E-3</v>
      </c>
      <c r="BK415" s="44"/>
    </row>
    <row r="416" spans="4:63">
      <c r="D416" s="42">
        <f t="shared" si="109"/>
        <v>5.75</v>
      </c>
      <c r="E416" s="52">
        <f t="shared" si="115"/>
        <v>7.414863654079476E-5</v>
      </c>
      <c r="F416" s="52">
        <f t="shared" si="129"/>
        <v>1.1944626588536211E-3</v>
      </c>
      <c r="G416" s="52">
        <f t="shared" si="129"/>
        <v>1.3007743895295898E-3</v>
      </c>
      <c r="H416" s="52">
        <f t="shared" si="129"/>
        <v>1.0384501628105146E-3</v>
      </c>
      <c r="I416" s="52">
        <f t="shared" si="129"/>
        <v>2.8692456047311118E-3</v>
      </c>
      <c r="J416" s="52">
        <f t="shared" si="129"/>
        <v>5.6723344281777659E-2</v>
      </c>
      <c r="K416" s="52">
        <f t="shared" si="129"/>
        <v>1.6466646780881885E-2</v>
      </c>
      <c r="L416" s="52">
        <f t="shared" si="129"/>
        <v>1.0421811653454857E-3</v>
      </c>
      <c r="M416" s="52">
        <f t="shared" si="129"/>
        <v>1.8427872664842913E-3</v>
      </c>
      <c r="N416" s="52">
        <f t="shared" si="129"/>
        <v>6.5343432985031698E-3</v>
      </c>
      <c r="Q416" s="52">
        <f t="shared" si="127"/>
        <v>6.0640844059501202E-5</v>
      </c>
      <c r="R416" s="52">
        <f t="shared" si="127"/>
        <v>4.1235358981757972E-4</v>
      </c>
      <c r="S416" s="52">
        <f t="shared" si="127"/>
        <v>9.5100483794358863E-4</v>
      </c>
      <c r="T416" s="52">
        <f t="shared" si="127"/>
        <v>8.5149853076590151E-4</v>
      </c>
      <c r="U416" s="52">
        <f t="shared" si="127"/>
        <v>2.8021509515907383E-3</v>
      </c>
      <c r="V416" s="52">
        <f t="shared" si="127"/>
        <v>4.2511244120111376E-2</v>
      </c>
      <c r="W416" s="52">
        <f t="shared" si="127"/>
        <v>1.4903947325748741E-2</v>
      </c>
      <c r="X416" s="52">
        <f t="shared" si="127"/>
        <v>8.6919578573601305E-4</v>
      </c>
      <c r="Y416" s="52">
        <f t="shared" si="127"/>
        <v>1.6114858459315418E-3</v>
      </c>
      <c r="Z416" s="52">
        <f t="shared" si="127"/>
        <v>4.0478850800075876E-3</v>
      </c>
      <c r="AA416" s="96"/>
      <c r="AB416" s="96"/>
      <c r="AC416" s="52">
        <f t="shared" si="128"/>
        <v>8.7656429022088962E-5</v>
      </c>
      <c r="AD416" s="52">
        <f t="shared" si="128"/>
        <v>1.9765717278896634E-3</v>
      </c>
      <c r="AE416" s="52">
        <f t="shared" si="128"/>
        <v>1.6749853602970766E-3</v>
      </c>
      <c r="AF416" s="52">
        <f t="shared" si="128"/>
        <v>1.2784353042485912E-3</v>
      </c>
      <c r="AG416" s="52">
        <f t="shared" si="128"/>
        <v>2.8858665610131981E-3</v>
      </c>
      <c r="AH416" s="52">
        <f t="shared" si="128"/>
        <v>7.0935444443443949E-2</v>
      </c>
      <c r="AI416" s="52">
        <f t="shared" si="128"/>
        <v>1.8029346236015025E-2</v>
      </c>
      <c r="AJ416" s="52">
        <f t="shared" si="128"/>
        <v>1.2272099423472804E-3</v>
      </c>
      <c r="AK416" s="52">
        <f t="shared" si="128"/>
        <v>2.0589208497672653E-3</v>
      </c>
      <c r="AL416" s="52">
        <f t="shared" si="128"/>
        <v>9.0109861140021483E-3</v>
      </c>
      <c r="AO416" s="52">
        <f t="shared" si="113"/>
        <v>1.3507792481293558E-5</v>
      </c>
      <c r="AP416" s="52">
        <f t="shared" si="113"/>
        <v>7.8210906903604133E-4</v>
      </c>
      <c r="AQ416" s="52">
        <f t="shared" si="113"/>
        <v>3.4976955158600115E-4</v>
      </c>
      <c r="AR416" s="52">
        <f t="shared" si="113"/>
        <v>1.8695163204461313E-4</v>
      </c>
      <c r="AS416" s="52">
        <f t="shared" si="113"/>
        <v>6.7094653140373564E-5</v>
      </c>
      <c r="AT416" s="52">
        <f t="shared" si="113"/>
        <v>1.4212100161666283E-2</v>
      </c>
      <c r="AU416" s="52">
        <f t="shared" si="113"/>
        <v>1.5626994551331437E-3</v>
      </c>
      <c r="AV416" s="52">
        <f t="shared" si="113"/>
        <v>1.7298537960947261E-4</v>
      </c>
      <c r="AW416" s="52">
        <f t="shared" si="113"/>
        <v>2.3130142055274947E-4</v>
      </c>
      <c r="AX416" s="52">
        <f t="shared" si="113"/>
        <v>2.4864582184955823E-3</v>
      </c>
      <c r="BA416" s="52">
        <f t="shared" si="114"/>
        <v>1.3507792481294201E-5</v>
      </c>
      <c r="BB416" s="52">
        <f t="shared" si="118"/>
        <v>7.8210906903604231E-4</v>
      </c>
      <c r="BC416" s="52">
        <f t="shared" si="119"/>
        <v>3.7421097076748683E-4</v>
      </c>
      <c r="BD416" s="52">
        <f t="shared" si="120"/>
        <v>2.399851414380766E-4</v>
      </c>
      <c r="BE416" s="52">
        <f t="shared" si="121"/>
        <v>1.6620956282086246E-5</v>
      </c>
      <c r="BF416" s="52">
        <f t="shared" si="122"/>
        <v>1.421210016166629E-2</v>
      </c>
      <c r="BG416" s="52">
        <f t="shared" si="123"/>
        <v>1.5626994551331402E-3</v>
      </c>
      <c r="BH416" s="52">
        <f t="shared" si="124"/>
        <v>1.8502877700179478E-4</v>
      </c>
      <c r="BI416" s="52">
        <f t="shared" si="125"/>
        <v>2.1613358328297408E-4</v>
      </c>
      <c r="BJ416" s="52">
        <f t="shared" si="126"/>
        <v>2.4766428154989785E-3</v>
      </c>
      <c r="BK416" s="44"/>
    </row>
    <row r="417" spans="4:63">
      <c r="D417" s="42">
        <f t="shared" si="109"/>
        <v>6</v>
      </c>
      <c r="E417" s="52">
        <f t="shared" si="115"/>
        <v>6.6463600059899912E-5</v>
      </c>
      <c r="F417" s="52">
        <f t="shared" si="129"/>
        <v>1.0570099223232439E-3</v>
      </c>
      <c r="G417" s="52">
        <f t="shared" si="129"/>
        <v>1.3185817537826564E-3</v>
      </c>
      <c r="H417" s="52">
        <f t="shared" si="129"/>
        <v>1.0511672327689907E-3</v>
      </c>
      <c r="I417" s="52">
        <f t="shared" si="129"/>
        <v>2.8858111730006054E-3</v>
      </c>
      <c r="J417" s="52">
        <f t="shared" si="129"/>
        <v>5.8887568955192891E-2</v>
      </c>
      <c r="K417" s="52">
        <f t="shared" si="129"/>
        <v>1.6981995099988906E-2</v>
      </c>
      <c r="L417" s="52">
        <f t="shared" si="129"/>
        <v>1.0612320114594968E-3</v>
      </c>
      <c r="M417" s="52">
        <f t="shared" si="129"/>
        <v>1.8859479467680383E-3</v>
      </c>
      <c r="N417" s="52">
        <f t="shared" si="129"/>
        <v>6.6522894878540961E-3</v>
      </c>
      <c r="Q417" s="52">
        <f t="shared" si="127"/>
        <v>5.3359173543825159E-5</v>
      </c>
      <c r="R417" s="52">
        <f t="shared" si="127"/>
        <v>2.7301951678067809E-4</v>
      </c>
      <c r="S417" s="52">
        <f t="shared" si="127"/>
        <v>9.5912605777723398E-4</v>
      </c>
      <c r="T417" s="52">
        <f t="shared" si="127"/>
        <v>8.6684618419857068E-4</v>
      </c>
      <c r="U417" s="52">
        <f t="shared" si="127"/>
        <v>2.8340679041888766E-3</v>
      </c>
      <c r="V417" s="52">
        <f t="shared" si="127"/>
        <v>4.4147778321273153E-2</v>
      </c>
      <c r="W417" s="52">
        <f t="shared" si="127"/>
        <v>1.5395171001403961E-2</v>
      </c>
      <c r="X417" s="52">
        <f t="shared" si="127"/>
        <v>8.9843209701869322E-4</v>
      </c>
      <c r="Y417" s="52">
        <f t="shared" si="127"/>
        <v>1.6659262747379152E-3</v>
      </c>
      <c r="Z417" s="52">
        <f t="shared" si="127"/>
        <v>4.2035878915058656E-3</v>
      </c>
      <c r="AA417" s="96"/>
      <c r="AB417" s="96"/>
      <c r="AC417" s="52">
        <f t="shared" si="128"/>
        <v>7.9568026575975125E-5</v>
      </c>
      <c r="AD417" s="52">
        <f t="shared" si="128"/>
        <v>1.8410003278658145E-3</v>
      </c>
      <c r="AE417" s="52">
        <f t="shared" si="128"/>
        <v>1.6842559488479578E-3</v>
      </c>
      <c r="AF417" s="52">
        <f t="shared" si="128"/>
        <v>1.2468970950309795E-3</v>
      </c>
      <c r="AG417" s="52">
        <f t="shared" si="128"/>
        <v>2.9190538580604096E-3</v>
      </c>
      <c r="AH417" s="52">
        <f t="shared" si="128"/>
        <v>7.3627359589112568E-2</v>
      </c>
      <c r="AI417" s="52">
        <f t="shared" si="128"/>
        <v>1.8568819198573849E-2</v>
      </c>
      <c r="AJ417" s="52">
        <f t="shared" si="128"/>
        <v>1.2269709531989549E-3</v>
      </c>
      <c r="AK417" s="52">
        <f t="shared" si="128"/>
        <v>2.1010660627592682E-3</v>
      </c>
      <c r="AL417" s="52">
        <f t="shared" si="128"/>
        <v>9.0962153149906529E-3</v>
      </c>
      <c r="AO417" s="52">
        <f t="shared" si="113"/>
        <v>1.3104426516074753E-5</v>
      </c>
      <c r="AP417" s="52">
        <f t="shared" si="113"/>
        <v>7.8399040554256571E-4</v>
      </c>
      <c r="AQ417" s="52">
        <f t="shared" si="113"/>
        <v>3.5945569600542241E-4</v>
      </c>
      <c r="AR417" s="52">
        <f t="shared" si="113"/>
        <v>1.8432104857042002E-4</v>
      </c>
      <c r="AS417" s="52">
        <f t="shared" si="113"/>
        <v>5.1743268811728881E-5</v>
      </c>
      <c r="AT417" s="52">
        <f t="shared" si="113"/>
        <v>1.4739790633919739E-2</v>
      </c>
      <c r="AU417" s="52">
        <f t="shared" si="113"/>
        <v>1.5868240985849446E-3</v>
      </c>
      <c r="AV417" s="52">
        <f t="shared" si="113"/>
        <v>1.6279991444080361E-4</v>
      </c>
      <c r="AW417" s="52">
        <f t="shared" si="113"/>
        <v>2.2002167203012311E-4</v>
      </c>
      <c r="AX417" s="52">
        <f t="shared" si="113"/>
        <v>2.4487015963482305E-3</v>
      </c>
      <c r="BA417" s="52">
        <f t="shared" si="114"/>
        <v>1.3104426516075213E-5</v>
      </c>
      <c r="BB417" s="52">
        <f t="shared" si="118"/>
        <v>7.839904055425707E-4</v>
      </c>
      <c r="BC417" s="52">
        <f t="shared" si="119"/>
        <v>3.6567419506530145E-4</v>
      </c>
      <c r="BD417" s="52">
        <f t="shared" si="120"/>
        <v>1.9572986226198876E-4</v>
      </c>
      <c r="BE417" s="52">
        <f t="shared" si="121"/>
        <v>3.324268505980419E-5</v>
      </c>
      <c r="BF417" s="52">
        <f t="shared" si="122"/>
        <v>1.4739790633919676E-2</v>
      </c>
      <c r="BG417" s="52">
        <f t="shared" si="123"/>
        <v>1.5868240985849429E-3</v>
      </c>
      <c r="BH417" s="52">
        <f t="shared" si="124"/>
        <v>1.6573894173945803E-4</v>
      </c>
      <c r="BI417" s="52">
        <f t="shared" si="125"/>
        <v>2.151181159912299E-4</v>
      </c>
      <c r="BJ417" s="52">
        <f t="shared" si="126"/>
        <v>2.4439258271365567E-3</v>
      </c>
      <c r="BK417" s="44"/>
    </row>
    <row r="418" spans="4:63">
      <c r="D418" s="42">
        <f t="shared" si="109"/>
        <v>6.25</v>
      </c>
      <c r="E418" s="52">
        <f t="shared" si="115"/>
        <v>6.0728728536036002E-5</v>
      </c>
      <c r="F418" s="52">
        <f t="shared" si="129"/>
        <v>1.02474862907346E-3</v>
      </c>
      <c r="G418" s="52">
        <f t="shared" si="129"/>
        <v>1.3399466999113978E-3</v>
      </c>
      <c r="H418" s="52">
        <f t="shared" si="129"/>
        <v>1.0820198480303678E-3</v>
      </c>
      <c r="I418" s="52">
        <f t="shared" si="129"/>
        <v>2.8959834135441681E-3</v>
      </c>
      <c r="J418" s="52">
        <f t="shared" si="129"/>
        <v>6.0964257409672283E-2</v>
      </c>
      <c r="K418" s="52">
        <f t="shared" si="129"/>
        <v>1.755867850838818E-2</v>
      </c>
      <c r="L418" s="52">
        <f t="shared" si="129"/>
        <v>1.0818789207269043E-3</v>
      </c>
      <c r="M418" s="52">
        <f t="shared" si="129"/>
        <v>1.9304229848949089E-3</v>
      </c>
      <c r="N418" s="52">
        <f t="shared" si="129"/>
        <v>6.773176984314391E-3</v>
      </c>
      <c r="Q418" s="52">
        <f t="shared" si="127"/>
        <v>4.7736095536266254E-5</v>
      </c>
      <c r="R418" s="52">
        <f t="shared" si="127"/>
        <v>2.1602051486925363E-4</v>
      </c>
      <c r="S418" s="52">
        <f t="shared" si="127"/>
        <v>9.8596943796292955E-4</v>
      </c>
      <c r="T418" s="52">
        <f t="shared" si="127"/>
        <v>8.934580127474219E-4</v>
      </c>
      <c r="U418" s="52">
        <f t="shared" si="127"/>
        <v>2.8557807681777788E-3</v>
      </c>
      <c r="V418" s="52">
        <f t="shared" si="127"/>
        <v>4.570118267354302E-2</v>
      </c>
      <c r="W418" s="52">
        <f t="shared" si="127"/>
        <v>1.5924153916696358E-2</v>
      </c>
      <c r="X418" s="52">
        <f t="shared" si="127"/>
        <v>9.2948561461567842E-4</v>
      </c>
      <c r="Y418" s="52">
        <f t="shared" si="127"/>
        <v>1.7210534751312084E-3</v>
      </c>
      <c r="Z418" s="52">
        <f t="shared" si="127"/>
        <v>4.3519405698747831E-3</v>
      </c>
      <c r="AA418" s="96"/>
      <c r="AB418" s="96"/>
      <c r="AC418" s="52">
        <f t="shared" si="128"/>
        <v>7.3721361535805831E-5</v>
      </c>
      <c r="AD418" s="52">
        <f t="shared" si="128"/>
        <v>1.8334767432776691E-3</v>
      </c>
      <c r="AE418" s="52">
        <f t="shared" si="128"/>
        <v>1.6913338803134397E-3</v>
      </c>
      <c r="AF418" s="52">
        <f t="shared" si="128"/>
        <v>1.2705816833133187E-3</v>
      </c>
      <c r="AG418" s="52">
        <f t="shared" si="128"/>
        <v>2.9567936348543298E-3</v>
      </c>
      <c r="AH418" s="52">
        <f t="shared" si="128"/>
        <v>7.6227332145801505E-2</v>
      </c>
      <c r="AI418" s="52">
        <f t="shared" si="128"/>
        <v>1.9193203100079964E-2</v>
      </c>
      <c r="AJ418" s="52">
        <f t="shared" si="128"/>
        <v>1.2333333294603697E-3</v>
      </c>
      <c r="AK418" s="52">
        <f t="shared" si="128"/>
        <v>2.1442162590656175E-3</v>
      </c>
      <c r="AL418" s="52">
        <f t="shared" si="128"/>
        <v>9.2012620883221864E-3</v>
      </c>
      <c r="AO418" s="52">
        <f t="shared" si="113"/>
        <v>1.2992632999769748E-5</v>
      </c>
      <c r="AP418" s="52">
        <f t="shared" si="113"/>
        <v>8.0872811420420641E-4</v>
      </c>
      <c r="AQ418" s="52">
        <f t="shared" si="113"/>
        <v>3.5397726194846824E-4</v>
      </c>
      <c r="AR418" s="52">
        <f t="shared" si="113"/>
        <v>1.8856183528294585E-4</v>
      </c>
      <c r="AS418" s="52">
        <f t="shared" si="113"/>
        <v>4.0202645366389268E-5</v>
      </c>
      <c r="AT418" s="52">
        <f t="shared" si="113"/>
        <v>1.5263074736129263E-2</v>
      </c>
      <c r="AU418" s="52">
        <f t="shared" si="113"/>
        <v>1.6345245916918223E-3</v>
      </c>
      <c r="AV418" s="52">
        <f t="shared" si="113"/>
        <v>1.523933061112259E-4</v>
      </c>
      <c r="AW418" s="52">
        <f t="shared" si="113"/>
        <v>2.0936950976370048E-4</v>
      </c>
      <c r="AX418" s="52">
        <f t="shared" si="113"/>
        <v>2.4212364144396079E-3</v>
      </c>
      <c r="BA418" s="52">
        <f t="shared" si="114"/>
        <v>1.2992632999769829E-5</v>
      </c>
      <c r="BB418" s="52">
        <f t="shared" si="118"/>
        <v>8.0872811420420912E-4</v>
      </c>
      <c r="BC418" s="52">
        <f t="shared" si="119"/>
        <v>3.5138718040204193E-4</v>
      </c>
      <c r="BD418" s="52">
        <f t="shared" si="120"/>
        <v>1.8856183528295095E-4</v>
      </c>
      <c r="BE418" s="52">
        <f t="shared" si="121"/>
        <v>6.081022131016172E-5</v>
      </c>
      <c r="BF418" s="52">
        <f t="shared" si="122"/>
        <v>1.5263074736129222E-2</v>
      </c>
      <c r="BG418" s="52">
        <f t="shared" si="123"/>
        <v>1.6345245916917842E-3</v>
      </c>
      <c r="BH418" s="52">
        <f t="shared" si="124"/>
        <v>1.5145440873346534E-4</v>
      </c>
      <c r="BI418" s="52">
        <f t="shared" si="125"/>
        <v>2.1379327417070859E-4</v>
      </c>
      <c r="BJ418" s="52">
        <f t="shared" si="126"/>
        <v>2.4280851040077954E-3</v>
      </c>
      <c r="BK418" s="44"/>
    </row>
    <row r="419" spans="4:63">
      <c r="D419" s="42">
        <f t="shared" si="109"/>
        <v>6.5</v>
      </c>
      <c r="E419" s="52">
        <f t="shared" si="115"/>
        <v>5.5645045723458602E-5</v>
      </c>
      <c r="F419" s="52">
        <f t="shared" si="129"/>
        <v>1.0308084513410928E-3</v>
      </c>
      <c r="G419" s="52">
        <f t="shared" si="129"/>
        <v>1.361945460619863E-3</v>
      </c>
      <c r="H419" s="52">
        <f t="shared" si="129"/>
        <v>1.1195336147397812E-3</v>
      </c>
      <c r="I419" s="52">
        <f t="shared" si="129"/>
        <v>2.902552851826582E-3</v>
      </c>
      <c r="J419" s="52">
        <f t="shared" si="129"/>
        <v>6.2921337076636261E-2</v>
      </c>
      <c r="K419" s="52">
        <f t="shared" si="129"/>
        <v>1.8153566135009059E-2</v>
      </c>
      <c r="L419" s="52">
        <f t="shared" si="129"/>
        <v>1.1026346211257668E-3</v>
      </c>
      <c r="M419" s="52">
        <f t="shared" si="129"/>
        <v>1.974592783775759E-3</v>
      </c>
      <c r="N419" s="52">
        <f t="shared" si="129"/>
        <v>6.8906390707065748E-3</v>
      </c>
      <c r="Q419" s="52">
        <f t="shared" ref="Q419:Z434" si="130">((Q330)/($D330-$D329))/$R$192*100</f>
        <v>4.2668082252227712E-5</v>
      </c>
      <c r="R419" s="52">
        <f t="shared" si="130"/>
        <v>1.8929776379611357E-4</v>
      </c>
      <c r="S419" s="52">
        <f t="shared" si="130"/>
        <v>1.0194582646947687E-3</v>
      </c>
      <c r="T419" s="52">
        <f t="shared" si="130"/>
        <v>9.2391870001991326E-4</v>
      </c>
      <c r="U419" s="52">
        <f t="shared" si="130"/>
        <v>2.8706723258691809E-3</v>
      </c>
      <c r="V419" s="52">
        <f t="shared" si="130"/>
        <v>4.7139029366298157E-2</v>
      </c>
      <c r="W419" s="52">
        <f t="shared" si="130"/>
        <v>1.6461851930414228E-2</v>
      </c>
      <c r="X419" s="52">
        <f t="shared" si="130"/>
        <v>9.608507021260477E-4</v>
      </c>
      <c r="Y419" s="52">
        <f t="shared" si="130"/>
        <v>1.7756724662874156E-3</v>
      </c>
      <c r="Z419" s="52">
        <f t="shared" si="130"/>
        <v>4.490772958963384E-3</v>
      </c>
      <c r="AA419" s="96"/>
      <c r="AB419" s="96"/>
      <c r="AC419" s="52">
        <f t="shared" ref="AC419:AL434" si="131">((AC330)/($D330-$D329))/$R$192*100</f>
        <v>6.8622009194689492E-5</v>
      </c>
      <c r="AD419" s="52">
        <f t="shared" si="131"/>
        <v>1.8723191388860753E-3</v>
      </c>
      <c r="AE419" s="52">
        <f t="shared" si="131"/>
        <v>1.6968496095764649E-3</v>
      </c>
      <c r="AF419" s="52">
        <f t="shared" si="131"/>
        <v>1.3151485294596488E-3</v>
      </c>
      <c r="AG419" s="52">
        <f t="shared" si="131"/>
        <v>2.9947666968272199E-3</v>
      </c>
      <c r="AH419" s="52">
        <f t="shared" si="131"/>
        <v>7.8703644786974419E-2</v>
      </c>
      <c r="AI419" s="52">
        <f t="shared" si="131"/>
        <v>1.9845280339603935E-2</v>
      </c>
      <c r="AJ419" s="52">
        <f t="shared" si="131"/>
        <v>1.2416697066287318E-3</v>
      </c>
      <c r="AK419" s="52">
        <f t="shared" si="131"/>
        <v>2.186464667720444E-3</v>
      </c>
      <c r="AL419" s="52">
        <f t="shared" si="131"/>
        <v>9.309967212836015E-3</v>
      </c>
      <c r="AO419" s="52">
        <f t="shared" si="113"/>
        <v>1.297696347123089E-5</v>
      </c>
      <c r="AP419" s="52">
        <f t="shared" si="113"/>
        <v>8.4151068754497924E-4</v>
      </c>
      <c r="AQ419" s="52">
        <f t="shared" si="113"/>
        <v>3.4248719592509433E-4</v>
      </c>
      <c r="AR419" s="52">
        <f t="shared" si="113"/>
        <v>1.9561491471986798E-4</v>
      </c>
      <c r="AS419" s="52">
        <f t="shared" si="113"/>
        <v>3.1880525957401085E-5</v>
      </c>
      <c r="AT419" s="52">
        <f t="shared" si="113"/>
        <v>1.5782307710338103E-2</v>
      </c>
      <c r="AU419" s="52">
        <f t="shared" si="113"/>
        <v>1.6917142045948311E-3</v>
      </c>
      <c r="AV419" s="52">
        <f t="shared" si="113"/>
        <v>1.4178391899971913E-4</v>
      </c>
      <c r="AW419" s="52">
        <f t="shared" si="113"/>
        <v>1.9892031748834334E-4</v>
      </c>
      <c r="AX419" s="52">
        <f t="shared" si="113"/>
        <v>2.3998661117431907E-3</v>
      </c>
      <c r="BA419" s="52">
        <f t="shared" si="114"/>
        <v>1.297696347123089E-5</v>
      </c>
      <c r="BB419" s="52">
        <f t="shared" si="118"/>
        <v>8.4151068754498249E-4</v>
      </c>
      <c r="BC419" s="52">
        <f t="shared" si="119"/>
        <v>3.3490414895660185E-4</v>
      </c>
      <c r="BD419" s="52">
        <f t="shared" si="120"/>
        <v>1.9561491471986755E-4</v>
      </c>
      <c r="BE419" s="52">
        <f t="shared" si="121"/>
        <v>9.2213845000637881E-5</v>
      </c>
      <c r="BF419" s="52">
        <f t="shared" si="122"/>
        <v>1.5782307710338159E-2</v>
      </c>
      <c r="BG419" s="52">
        <f t="shared" si="123"/>
        <v>1.6917142045948762E-3</v>
      </c>
      <c r="BH419" s="52">
        <f t="shared" si="124"/>
        <v>1.3903508550296498E-4</v>
      </c>
      <c r="BI419" s="52">
        <f t="shared" si="125"/>
        <v>2.11871883944685E-4</v>
      </c>
      <c r="BJ419" s="52">
        <f t="shared" si="126"/>
        <v>2.4193281421294403E-3</v>
      </c>
      <c r="BK419" s="44"/>
    </row>
    <row r="420" spans="4:63">
      <c r="D420" s="42">
        <f t="shared" si="109"/>
        <v>6.75</v>
      </c>
      <c r="E420" s="52">
        <f t="shared" si="115"/>
        <v>5.0555851324763553E-5</v>
      </c>
      <c r="F420" s="52">
        <f t="shared" si="129"/>
        <v>1.0363099962214391E-3</v>
      </c>
      <c r="G420" s="52">
        <f t="shared" si="129"/>
        <v>1.3831429220616874E-3</v>
      </c>
      <c r="H420" s="52">
        <f t="shared" si="129"/>
        <v>1.1575566462099342E-3</v>
      </c>
      <c r="I420" s="52">
        <f t="shared" si="129"/>
        <v>2.9075980501701466E-3</v>
      </c>
      <c r="J420" s="52">
        <f t="shared" si="129"/>
        <v>6.4740274408789877E-2</v>
      </c>
      <c r="K420" s="52">
        <f t="shared" si="129"/>
        <v>1.8741640800833764E-2</v>
      </c>
      <c r="L420" s="52">
        <f t="shared" si="129"/>
        <v>1.1227281824040052E-3</v>
      </c>
      <c r="M420" s="52">
        <f t="shared" si="129"/>
        <v>2.0175399994283843E-3</v>
      </c>
      <c r="N420" s="52">
        <f t="shared" si="129"/>
        <v>7.0011385318042192E-3</v>
      </c>
      <c r="Q420" s="52">
        <f t="shared" si="130"/>
        <v>3.7601167088463828E-5</v>
      </c>
      <c r="R420" s="52">
        <f t="shared" si="130"/>
        <v>1.6259917415646619E-4</v>
      </c>
      <c r="S420" s="52">
        <f t="shared" si="130"/>
        <v>1.052656031290775E-3</v>
      </c>
      <c r="T420" s="52">
        <f t="shared" si="130"/>
        <v>9.5423957298170869E-4</v>
      </c>
      <c r="U420" s="52">
        <f t="shared" si="130"/>
        <v>2.8809453871388654E-3</v>
      </c>
      <c r="V420" s="52">
        <f t="shared" si="130"/>
        <v>4.844233188315105E-2</v>
      </c>
      <c r="W420" s="52">
        <f t="shared" si="130"/>
        <v>1.6991402108241259E-2</v>
      </c>
      <c r="X420" s="52">
        <f t="shared" si="130"/>
        <v>9.9171836027943036E-4</v>
      </c>
      <c r="Y420" s="52">
        <f t="shared" si="130"/>
        <v>1.8291286970563833E-3</v>
      </c>
      <c r="Z420" s="52">
        <f t="shared" si="130"/>
        <v>4.6187735513989964E-3</v>
      </c>
      <c r="AA420" s="96"/>
      <c r="AB420" s="96"/>
      <c r="AC420" s="52">
        <f t="shared" si="131"/>
        <v>6.3510535561063183E-5</v>
      </c>
      <c r="AD420" s="52">
        <f t="shared" si="131"/>
        <v>1.9100208182864179E-3</v>
      </c>
      <c r="AE420" s="52">
        <f t="shared" si="131"/>
        <v>1.7014666350814967E-3</v>
      </c>
      <c r="AF420" s="52">
        <f t="shared" si="131"/>
        <v>1.360873719438155E-3</v>
      </c>
      <c r="AG420" s="52">
        <f t="shared" si="131"/>
        <v>3.0310251215475773E-3</v>
      </c>
      <c r="AH420" s="52">
        <f t="shared" si="131"/>
        <v>8.1038216934428767E-2</v>
      </c>
      <c r="AI420" s="52">
        <f t="shared" si="131"/>
        <v>2.049187949342627E-2</v>
      </c>
      <c r="AJ420" s="52">
        <f t="shared" si="131"/>
        <v>1.2493288863247652E-3</v>
      </c>
      <c r="AK420" s="52">
        <f t="shared" si="131"/>
        <v>2.2267255638639418E-3</v>
      </c>
      <c r="AL420" s="52">
        <f t="shared" si="131"/>
        <v>9.4133844900288789E-3</v>
      </c>
      <c r="AO420" s="52">
        <f t="shared" si="113"/>
        <v>1.2954684236299725E-5</v>
      </c>
      <c r="AP420" s="52">
        <f t="shared" si="113"/>
        <v>8.7371082206497293E-4</v>
      </c>
      <c r="AQ420" s="52">
        <f t="shared" si="113"/>
        <v>3.3048689077091239E-4</v>
      </c>
      <c r="AR420" s="52">
        <f t="shared" si="113"/>
        <v>2.0331707322822552E-4</v>
      </c>
      <c r="AS420" s="52">
        <f t="shared" si="113"/>
        <v>2.6652663031281193E-5</v>
      </c>
      <c r="AT420" s="52">
        <f t="shared" si="113"/>
        <v>1.6297942525638827E-2</v>
      </c>
      <c r="AU420" s="52">
        <f t="shared" si="113"/>
        <v>1.7502386925925054E-3</v>
      </c>
      <c r="AV420" s="52">
        <f t="shared" si="113"/>
        <v>1.3100982212457487E-4</v>
      </c>
      <c r="AW420" s="52">
        <f t="shared" si="113"/>
        <v>1.8841130237200101E-4</v>
      </c>
      <c r="AX420" s="52">
        <f t="shared" si="113"/>
        <v>2.3823649804052228E-3</v>
      </c>
      <c r="BA420" s="52">
        <f t="shared" si="114"/>
        <v>1.295468423629963E-5</v>
      </c>
      <c r="BB420" s="52">
        <f t="shared" si="118"/>
        <v>8.7371082206497879E-4</v>
      </c>
      <c r="BC420" s="52">
        <f t="shared" si="119"/>
        <v>3.1832371301980934E-4</v>
      </c>
      <c r="BD420" s="52">
        <f t="shared" si="120"/>
        <v>2.0331707322822075E-4</v>
      </c>
      <c r="BE420" s="52">
        <f t="shared" si="121"/>
        <v>1.2342707137743061E-4</v>
      </c>
      <c r="BF420" s="52">
        <f t="shared" si="122"/>
        <v>1.6297942525638889E-2</v>
      </c>
      <c r="BG420" s="52">
        <f t="shared" si="123"/>
        <v>1.7502386925925054E-3</v>
      </c>
      <c r="BH420" s="52">
        <f t="shared" si="124"/>
        <v>1.2660070392075994E-4</v>
      </c>
      <c r="BI420" s="52">
        <f t="shared" si="125"/>
        <v>2.0918556443555751E-4</v>
      </c>
      <c r="BJ420" s="52">
        <f t="shared" si="126"/>
        <v>2.4122459582246597E-3</v>
      </c>
      <c r="BK420" s="44"/>
    </row>
    <row r="421" spans="4:63">
      <c r="D421" s="42">
        <f t="shared" si="109"/>
        <v>7</v>
      </c>
      <c r="E421" s="52">
        <f t="shared" si="115"/>
        <v>4.5519678477225366E-5</v>
      </c>
      <c r="F421" s="52">
        <f t="shared" si="129"/>
        <v>1.041484006026171E-3</v>
      </c>
      <c r="G421" s="52">
        <f t="shared" si="129"/>
        <v>1.4037247950398647E-3</v>
      </c>
      <c r="H421" s="52">
        <f t="shared" si="129"/>
        <v>1.1961901585766303E-3</v>
      </c>
      <c r="I421" s="52">
        <f t="shared" si="129"/>
        <v>2.9118580964152272E-3</v>
      </c>
      <c r="J421" s="52">
        <f t="shared" si="129"/>
        <v>6.6416900915194726E-2</v>
      </c>
      <c r="K421" s="52">
        <f t="shared" si="129"/>
        <v>1.932328460209547E-2</v>
      </c>
      <c r="L421" s="52">
        <f t="shared" si="129"/>
        <v>1.142284873743619E-3</v>
      </c>
      <c r="M421" s="52">
        <f t="shared" si="129"/>
        <v>2.0594288970126533E-3</v>
      </c>
      <c r="N421" s="52">
        <f t="shared" si="129"/>
        <v>7.1053010579833122E-3</v>
      </c>
      <c r="Q421" s="52">
        <f t="shared" si="130"/>
        <v>3.2590195253048523E-5</v>
      </c>
      <c r="R421" s="52">
        <f t="shared" si="130"/>
        <v>1.3620416116229722E-4</v>
      </c>
      <c r="S421" s="52">
        <f t="shared" si="130"/>
        <v>1.0855918432528977E-3</v>
      </c>
      <c r="T421" s="52">
        <f t="shared" si="130"/>
        <v>9.84457366951912E-4</v>
      </c>
      <c r="U421" s="52">
        <f t="shared" si="130"/>
        <v>2.8869805565809896E-3</v>
      </c>
      <c r="V421" s="52">
        <f t="shared" si="130"/>
        <v>4.9606370779844471E-2</v>
      </c>
      <c r="W421" s="52">
        <f t="shared" si="130"/>
        <v>1.7512986367056706E-2</v>
      </c>
      <c r="X421" s="52">
        <f t="shared" si="130"/>
        <v>1.0220973813936344E-3</v>
      </c>
      <c r="Y421" s="52">
        <f t="shared" si="130"/>
        <v>1.8814434145492658E-3</v>
      </c>
      <c r="Z421" s="52">
        <f t="shared" si="130"/>
        <v>4.7355380433055311E-3</v>
      </c>
      <c r="AA421" s="96"/>
      <c r="AB421" s="96"/>
      <c r="AC421" s="52">
        <f t="shared" si="131"/>
        <v>5.8449161701402101E-5</v>
      </c>
      <c r="AD421" s="52">
        <f t="shared" si="131"/>
        <v>1.9467638508900505E-3</v>
      </c>
      <c r="AE421" s="52">
        <f t="shared" si="131"/>
        <v>1.7056027663553564E-3</v>
      </c>
      <c r="AF421" s="52">
        <f t="shared" si="131"/>
        <v>1.4079229502013534E-3</v>
      </c>
      <c r="AG421" s="52">
        <f t="shared" si="131"/>
        <v>3.0660658285721325E-3</v>
      </c>
      <c r="AH421" s="52">
        <f t="shared" si="131"/>
        <v>8.3227431050544989E-2</v>
      </c>
      <c r="AI421" s="52">
        <f t="shared" si="131"/>
        <v>2.1133582837134231E-2</v>
      </c>
      <c r="AJ421" s="52">
        <f t="shared" si="131"/>
        <v>1.2565799807510508E-3</v>
      </c>
      <c r="AK421" s="52">
        <f t="shared" si="131"/>
        <v>2.2651772907038852E-3</v>
      </c>
      <c r="AL421" s="52">
        <f t="shared" si="131"/>
        <v>9.5131382831245073E-3</v>
      </c>
      <c r="AO421" s="52">
        <f t="shared" si="113"/>
        <v>1.2929483224176843E-5</v>
      </c>
      <c r="AP421" s="52">
        <f t="shared" si="113"/>
        <v>9.0527984486387368E-4</v>
      </c>
      <c r="AQ421" s="52">
        <f t="shared" si="113"/>
        <v>3.18132951786967E-4</v>
      </c>
      <c r="AR421" s="52">
        <f t="shared" si="113"/>
        <v>2.1173279162471832E-4</v>
      </c>
      <c r="AS421" s="52">
        <f t="shared" si="113"/>
        <v>2.4877539834237614E-5</v>
      </c>
      <c r="AT421" s="52">
        <f t="shared" si="113"/>
        <v>1.6810530135350256E-2</v>
      </c>
      <c r="AU421" s="52">
        <f t="shared" si="113"/>
        <v>1.8102982350387646E-3</v>
      </c>
      <c r="AV421" s="52">
        <f t="shared" si="113"/>
        <v>1.2018749234998468E-4</v>
      </c>
      <c r="AW421" s="52">
        <f t="shared" si="113"/>
        <v>1.7798548246338746E-4</v>
      </c>
      <c r="AX421" s="52">
        <f t="shared" si="113"/>
        <v>2.3697630146777811E-3</v>
      </c>
      <c r="BA421" s="52">
        <f t="shared" si="114"/>
        <v>1.2929483224176735E-5</v>
      </c>
      <c r="BB421" s="52">
        <f t="shared" si="118"/>
        <v>9.0527984486387953E-4</v>
      </c>
      <c r="BC421" s="52">
        <f t="shared" si="119"/>
        <v>3.0187797131549167E-4</v>
      </c>
      <c r="BD421" s="52">
        <f t="shared" si="120"/>
        <v>2.1173279162472309E-4</v>
      </c>
      <c r="BE421" s="52">
        <f t="shared" si="121"/>
        <v>1.5420773215690537E-4</v>
      </c>
      <c r="BF421" s="52">
        <f t="shared" si="122"/>
        <v>1.6810530135350263E-2</v>
      </c>
      <c r="BG421" s="52">
        <f t="shared" si="123"/>
        <v>1.8102982350387611E-3</v>
      </c>
      <c r="BH421" s="52">
        <f t="shared" si="124"/>
        <v>1.1429510700743171E-4</v>
      </c>
      <c r="BI421" s="52">
        <f t="shared" si="125"/>
        <v>2.0574839369123191E-4</v>
      </c>
      <c r="BJ421" s="52">
        <f t="shared" si="126"/>
        <v>2.4078372251411951E-3</v>
      </c>
      <c r="BK421" s="44"/>
    </row>
    <row r="422" spans="4:63">
      <c r="D422" s="42">
        <f t="shared" si="109"/>
        <v>7.25</v>
      </c>
      <c r="E422" s="52">
        <f t="shared" si="115"/>
        <v>4.0593322270125614E-5</v>
      </c>
      <c r="F422" s="52">
        <f t="shared" si="129"/>
        <v>1.046556115969083E-3</v>
      </c>
      <c r="G422" s="52">
        <f t="shared" si="129"/>
        <v>1.4238738242941563E-3</v>
      </c>
      <c r="H422" s="52">
        <f t="shared" si="129"/>
        <v>1.235533310591275E-3</v>
      </c>
      <c r="I422" s="52">
        <f t="shared" si="129"/>
        <v>2.9160548616991772E-3</v>
      </c>
      <c r="J422" s="52">
        <f t="shared" si="129"/>
        <v>6.7948006754918772E-2</v>
      </c>
      <c r="K422" s="52">
        <f t="shared" si="129"/>
        <v>1.9898901312692081E-2</v>
      </c>
      <c r="L422" s="52">
        <f t="shared" si="129"/>
        <v>1.1614283590482611E-3</v>
      </c>
      <c r="M422" s="52">
        <f t="shared" si="129"/>
        <v>2.1004227782420257E-3</v>
      </c>
      <c r="N422" s="52">
        <f t="shared" si="129"/>
        <v>7.2037501652759224E-3</v>
      </c>
      <c r="Q422" s="52">
        <f t="shared" si="130"/>
        <v>2.7688363052837312E-5</v>
      </c>
      <c r="R422" s="52">
        <f t="shared" si="130"/>
        <v>1.1038367914433175E-4</v>
      </c>
      <c r="S422" s="52">
        <f t="shared" si="130"/>
        <v>1.1182956891469449E-3</v>
      </c>
      <c r="T422" s="52">
        <f t="shared" si="130"/>
        <v>1.0146091648216397E-3</v>
      </c>
      <c r="U422" s="52">
        <f t="shared" si="130"/>
        <v>2.8891555923996463E-3</v>
      </c>
      <c r="V422" s="52">
        <f t="shared" si="130"/>
        <v>5.0627372106864826E-2</v>
      </c>
      <c r="W422" s="52">
        <f t="shared" si="130"/>
        <v>1.8026813474885214E-2</v>
      </c>
      <c r="X422" s="52">
        <f t="shared" si="130"/>
        <v>1.0519982048530984E-3</v>
      </c>
      <c r="Y422" s="52">
        <f t="shared" si="130"/>
        <v>1.9326410088275976E-3</v>
      </c>
      <c r="Z422" s="52">
        <f t="shared" si="130"/>
        <v>4.8407311855789264E-3</v>
      </c>
      <c r="AA422" s="96"/>
      <c r="AB422" s="96"/>
      <c r="AC422" s="52">
        <f t="shared" si="131"/>
        <v>5.3498281487413865E-5</v>
      </c>
      <c r="AD422" s="52">
        <f t="shared" si="131"/>
        <v>1.9827285527938372E-3</v>
      </c>
      <c r="AE422" s="52">
        <f t="shared" si="131"/>
        <v>1.7096662006870786E-3</v>
      </c>
      <c r="AF422" s="52">
        <f t="shared" si="131"/>
        <v>1.4564574563609147E-3</v>
      </c>
      <c r="AG422" s="52">
        <f t="shared" si="131"/>
        <v>3.1003764047094354E-3</v>
      </c>
      <c r="AH422" s="52">
        <f t="shared" si="131"/>
        <v>8.5268641402972745E-2</v>
      </c>
      <c r="AI422" s="52">
        <f t="shared" si="131"/>
        <v>2.1770989150499052E-2</v>
      </c>
      <c r="AJ422" s="52">
        <f t="shared" si="131"/>
        <v>1.2636862305649033E-3</v>
      </c>
      <c r="AK422" s="52">
        <f t="shared" si="131"/>
        <v>2.3019978988594847E-3</v>
      </c>
      <c r="AL422" s="52">
        <f t="shared" si="131"/>
        <v>9.6108214169887615E-3</v>
      </c>
      <c r="AO422" s="52">
        <f t="shared" si="113"/>
        <v>1.2904959217288302E-5</v>
      </c>
      <c r="AP422" s="52">
        <f t="shared" si="113"/>
        <v>9.3617243682475126E-4</v>
      </c>
      <c r="AQ422" s="52">
        <f t="shared" si="113"/>
        <v>3.0557813514721149E-4</v>
      </c>
      <c r="AR422" s="52">
        <f t="shared" si="113"/>
        <v>2.2092414576963524E-4</v>
      </c>
      <c r="AS422" s="52">
        <f t="shared" si="113"/>
        <v>2.6899269299530959E-5</v>
      </c>
      <c r="AT422" s="52">
        <f t="shared" si="113"/>
        <v>1.7320634648053945E-2</v>
      </c>
      <c r="AU422" s="52">
        <f t="shared" si="113"/>
        <v>1.872087837806867E-3</v>
      </c>
      <c r="AV422" s="52">
        <f t="shared" si="113"/>
        <v>1.094301541951627E-4</v>
      </c>
      <c r="AW422" s="52">
        <f t="shared" si="113"/>
        <v>1.677817694144281E-4</v>
      </c>
      <c r="AX422" s="52">
        <f t="shared" si="113"/>
        <v>2.363018979696996E-3</v>
      </c>
      <c r="BA422" s="52">
        <f t="shared" si="114"/>
        <v>1.2904959217288251E-5</v>
      </c>
      <c r="BB422" s="52">
        <f t="shared" si="118"/>
        <v>9.3617243682475419E-4</v>
      </c>
      <c r="BC422" s="52">
        <f t="shared" si="119"/>
        <v>2.8579237639292225E-4</v>
      </c>
      <c r="BD422" s="52">
        <f t="shared" si="120"/>
        <v>2.209241457696398E-4</v>
      </c>
      <c r="BE422" s="52">
        <f t="shared" si="121"/>
        <v>1.8432154301025816E-4</v>
      </c>
      <c r="BF422" s="52">
        <f t="shared" si="122"/>
        <v>1.7320634648053973E-2</v>
      </c>
      <c r="BG422" s="52">
        <f t="shared" si="123"/>
        <v>1.8720878378069711E-3</v>
      </c>
      <c r="BH422" s="52">
        <f t="shared" si="124"/>
        <v>1.0225787151664219E-4</v>
      </c>
      <c r="BI422" s="52">
        <f t="shared" si="125"/>
        <v>2.0157512061745901E-4</v>
      </c>
      <c r="BJ422" s="52">
        <f t="shared" si="126"/>
        <v>2.4070712517128392E-3</v>
      </c>
      <c r="BK422" s="44"/>
    </row>
    <row r="423" spans="4:63">
      <c r="D423" s="42">
        <f t="shared" si="109"/>
        <v>7.5</v>
      </c>
      <c r="E423" s="52">
        <f t="shared" si="115"/>
        <v>3.5831758846807762E-5</v>
      </c>
      <c r="F423" s="52">
        <f t="shared" si="129"/>
        <v>1.0517463316086241E-3</v>
      </c>
      <c r="G423" s="52">
        <f t="shared" si="129"/>
        <v>1.4437692343311137E-3</v>
      </c>
      <c r="H423" s="52">
        <f t="shared" si="129"/>
        <v>1.275682952268663E-3</v>
      </c>
      <c r="I423" s="52">
        <f t="shared" si="129"/>
        <v>2.9208914268510897E-3</v>
      </c>
      <c r="J423" s="52">
        <f t="shared" si="129"/>
        <v>6.9331297771728265E-2</v>
      </c>
      <c r="K423" s="52">
        <f t="shared" si="129"/>
        <v>2.0468911997552248E-2</v>
      </c>
      <c r="L423" s="52">
        <f t="shared" si="129"/>
        <v>1.1802802769678845E-3</v>
      </c>
      <c r="M423" s="52">
        <f t="shared" si="129"/>
        <v>2.1406832974047987E-3</v>
      </c>
      <c r="N423" s="52">
        <f t="shared" si="129"/>
        <v>7.2971044172721201E-3</v>
      </c>
      <c r="Q423" s="52">
        <f t="shared" si="130"/>
        <v>2.2947144469518124E-5</v>
      </c>
      <c r="R423" s="52">
        <f t="shared" si="130"/>
        <v>8.53998545324964E-5</v>
      </c>
      <c r="S423" s="52">
        <f t="shared" si="130"/>
        <v>1.1507981961486142E-3</v>
      </c>
      <c r="T423" s="52">
        <f t="shared" si="130"/>
        <v>1.0447321780665769E-3</v>
      </c>
      <c r="U423" s="52">
        <f t="shared" si="130"/>
        <v>2.887843895214166E-3</v>
      </c>
      <c r="V423" s="52">
        <f t="shared" si="130"/>
        <v>5.1502468362651703E-2</v>
      </c>
      <c r="W423" s="52">
        <f t="shared" si="130"/>
        <v>1.8533115032416239E-2</v>
      </c>
      <c r="X423" s="52">
        <f t="shared" si="130"/>
        <v>1.0814326821061207E-3</v>
      </c>
      <c r="Y423" s="52">
        <f t="shared" si="130"/>
        <v>1.982748542963647E-3</v>
      </c>
      <c r="Z423" s="52">
        <f t="shared" si="130"/>
        <v>4.9340838565535405E-3</v>
      </c>
      <c r="AA423" s="96"/>
      <c r="AB423" s="96"/>
      <c r="AC423" s="52">
        <f t="shared" si="131"/>
        <v>4.8716373224097446E-5</v>
      </c>
      <c r="AD423" s="52">
        <f t="shared" si="131"/>
        <v>2.0180928086847576E-3</v>
      </c>
      <c r="AE423" s="52">
        <f t="shared" si="131"/>
        <v>1.7140546195016689E-3</v>
      </c>
      <c r="AF423" s="52">
        <f t="shared" si="131"/>
        <v>1.5066337264707486E-3</v>
      </c>
      <c r="AG423" s="52">
        <f t="shared" si="131"/>
        <v>3.134433784190841E-3</v>
      </c>
      <c r="AH423" s="52">
        <f t="shared" si="131"/>
        <v>8.7160127180804875E-2</v>
      </c>
      <c r="AI423" s="52">
        <f t="shared" si="131"/>
        <v>2.2404708962688261E-2</v>
      </c>
      <c r="AJ423" s="52">
        <f t="shared" si="131"/>
        <v>1.2709043855247211E-3</v>
      </c>
      <c r="AK423" s="52">
        <f t="shared" si="131"/>
        <v>2.337364316218382E-3</v>
      </c>
      <c r="AL423" s="52">
        <f t="shared" si="131"/>
        <v>9.7079909841324991E-3</v>
      </c>
      <c r="AO423" s="52">
        <f t="shared" si="113"/>
        <v>1.2884614377289637E-5</v>
      </c>
      <c r="AP423" s="52">
        <f t="shared" si="113"/>
        <v>9.6634647707612771E-4</v>
      </c>
      <c r="AQ423" s="52">
        <f t="shared" si="113"/>
        <v>2.9297103818249942E-4</v>
      </c>
      <c r="AR423" s="52">
        <f t="shared" si="113"/>
        <v>2.3095077420208607E-4</v>
      </c>
      <c r="AS423" s="52">
        <f t="shared" si="113"/>
        <v>3.3047531636923744E-5</v>
      </c>
      <c r="AT423" s="52">
        <f t="shared" si="113"/>
        <v>1.7828829409076562E-2</v>
      </c>
      <c r="AU423" s="52">
        <f t="shared" si="113"/>
        <v>1.9357969651360094E-3</v>
      </c>
      <c r="AV423" s="52">
        <f t="shared" si="113"/>
        <v>9.8847594861763794E-5</v>
      </c>
      <c r="AW423" s="52">
        <f t="shared" si="113"/>
        <v>1.5793475444115168E-4</v>
      </c>
      <c r="AX423" s="52">
        <f t="shared" si="113"/>
        <v>2.3630205607185796E-3</v>
      </c>
      <c r="BA423" s="52">
        <f t="shared" si="114"/>
        <v>1.2884614377289685E-5</v>
      </c>
      <c r="BB423" s="52">
        <f t="shared" si="118"/>
        <v>9.6634647707613346E-4</v>
      </c>
      <c r="BC423" s="52">
        <f t="shared" si="119"/>
        <v>2.7028538517055527E-4</v>
      </c>
      <c r="BD423" s="52">
        <f t="shared" si="120"/>
        <v>2.3095077420208564E-4</v>
      </c>
      <c r="BE423" s="52">
        <f t="shared" si="121"/>
        <v>2.1354235733975126E-4</v>
      </c>
      <c r="BF423" s="52">
        <f t="shared" si="122"/>
        <v>1.782882940907661E-2</v>
      </c>
      <c r="BG423" s="52">
        <f t="shared" si="123"/>
        <v>1.9357969651360128E-3</v>
      </c>
      <c r="BH423" s="52">
        <f t="shared" si="124"/>
        <v>9.0624108556836567E-5</v>
      </c>
      <c r="BI423" s="52">
        <f t="shared" si="125"/>
        <v>1.9668101881358327E-4</v>
      </c>
      <c r="BJ423" s="52">
        <f t="shared" si="126"/>
        <v>2.4108865668603791E-3</v>
      </c>
      <c r="BK423" s="44"/>
    </row>
    <row r="424" spans="4:63">
      <c r="D424" s="42">
        <f t="shared" si="109"/>
        <v>7.75</v>
      </c>
      <c r="E424" s="52">
        <f t="shared" si="115"/>
        <v>3.1288088075732027E-5</v>
      </c>
      <c r="F424" s="52">
        <f t="shared" ref="F424:N439" si="132">((F335)/($D335-$D334))/$R$192*100</f>
        <v>1.0572686149036973E-3</v>
      </c>
      <c r="G424" s="52">
        <f t="shared" si="132"/>
        <v>1.4635862729711652E-3</v>
      </c>
      <c r="H424" s="52">
        <f t="shared" si="132"/>
        <v>1.3167334226294213E-3</v>
      </c>
      <c r="I424" s="52">
        <f t="shared" si="132"/>
        <v>2.9270508489591708E-3</v>
      </c>
      <c r="J424" s="52">
        <f t="shared" si="132"/>
        <v>7.0565351698643003E-2</v>
      </c>
      <c r="K424" s="52">
        <f t="shared" si="132"/>
        <v>2.1033751076301347E-2</v>
      </c>
      <c r="L424" s="52">
        <f t="shared" si="132"/>
        <v>1.1989598903970181E-3</v>
      </c>
      <c r="M424" s="52">
        <f t="shared" si="132"/>
        <v>2.1803698787623408E-3</v>
      </c>
      <c r="N424" s="52">
        <f t="shared" si="132"/>
        <v>7.3859750470750577E-3</v>
      </c>
      <c r="Q424" s="52">
        <f t="shared" si="130"/>
        <v>1.8416239636404068E-5</v>
      </c>
      <c r="R424" s="52">
        <f t="shared" si="130"/>
        <v>6.1505729868860203E-5</v>
      </c>
      <c r="S424" s="52">
        <f t="shared" si="130"/>
        <v>1.1831304129774785E-3</v>
      </c>
      <c r="T424" s="52">
        <f t="shared" si="130"/>
        <v>1.0748635554250973E-3</v>
      </c>
      <c r="U424" s="52">
        <f t="shared" si="130"/>
        <v>2.8834132267041078E-3</v>
      </c>
      <c r="V424" s="52">
        <f t="shared" si="130"/>
        <v>5.2229658170422653E-2</v>
      </c>
      <c r="W424" s="52">
        <f t="shared" si="130"/>
        <v>1.9032141817666846E-2</v>
      </c>
      <c r="X424" s="52">
        <f t="shared" si="130"/>
        <v>1.1104138623567164E-3</v>
      </c>
      <c r="Y424" s="52">
        <f t="shared" si="130"/>
        <v>2.0317953256263643E-3</v>
      </c>
      <c r="Z424" s="52">
        <f t="shared" si="130"/>
        <v>5.0153900516252924E-3</v>
      </c>
      <c r="AA424" s="96"/>
      <c r="AB424" s="96"/>
      <c r="AC424" s="52">
        <f t="shared" si="131"/>
        <v>4.415993651506007E-5</v>
      </c>
      <c r="AD424" s="52">
        <f t="shared" si="131"/>
        <v>2.0530314999385344E-3</v>
      </c>
      <c r="AE424" s="52">
        <f t="shared" si="131"/>
        <v>1.7191544781190379E-3</v>
      </c>
      <c r="AF424" s="52">
        <f t="shared" si="131"/>
        <v>1.5586032898337449E-3</v>
      </c>
      <c r="AG424" s="52">
        <f t="shared" si="131"/>
        <v>3.168703177741857E-3</v>
      </c>
      <c r="AH424" s="52">
        <f t="shared" si="131"/>
        <v>8.8901045226863429E-2</v>
      </c>
      <c r="AI424" s="52">
        <f t="shared" si="131"/>
        <v>2.3035360334935796E-2</v>
      </c>
      <c r="AJ424" s="52">
        <f t="shared" si="131"/>
        <v>1.2784842125742135E-3</v>
      </c>
      <c r="AK424" s="52">
        <f t="shared" si="131"/>
        <v>2.3714516347440105E-3</v>
      </c>
      <c r="AL424" s="52">
        <f t="shared" si="131"/>
        <v>9.8061649550571141E-3</v>
      </c>
      <c r="AO424" s="52">
        <f t="shared" si="113"/>
        <v>1.2871848439327959E-5</v>
      </c>
      <c r="AP424" s="52">
        <f t="shared" si="113"/>
        <v>9.9576288503483716E-4</v>
      </c>
      <c r="AQ424" s="52">
        <f t="shared" si="113"/>
        <v>2.8045585999368671E-4</v>
      </c>
      <c r="AR424" s="52">
        <f t="shared" si="113"/>
        <v>2.41869867204324E-4</v>
      </c>
      <c r="AS424" s="52">
        <f t="shared" si="113"/>
        <v>4.3637622255063031E-5</v>
      </c>
      <c r="AT424" s="52">
        <f t="shared" si="113"/>
        <v>1.833569352822035E-2</v>
      </c>
      <c r="AU424" s="52">
        <f t="shared" si="113"/>
        <v>2.0016092586345006E-3</v>
      </c>
      <c r="AV424" s="52">
        <f t="shared" si="113"/>
        <v>8.8546028040301745E-5</v>
      </c>
      <c r="AW424" s="52">
        <f t="shared" si="113"/>
        <v>1.4857455313597653E-4</v>
      </c>
      <c r="AX424" s="52">
        <f t="shared" si="113"/>
        <v>2.3705849954497654E-3</v>
      </c>
      <c r="BA424" s="52">
        <f t="shared" si="114"/>
        <v>1.2871848439328043E-5</v>
      </c>
      <c r="BB424" s="52">
        <f t="shared" si="118"/>
        <v>9.9576288503483716E-4</v>
      </c>
      <c r="BC424" s="52">
        <f t="shared" si="119"/>
        <v>2.5556820514787272E-4</v>
      </c>
      <c r="BD424" s="52">
        <f t="shared" si="120"/>
        <v>2.4186986720432357E-4</v>
      </c>
      <c r="BE424" s="52">
        <f t="shared" si="121"/>
        <v>2.4165232878268616E-4</v>
      </c>
      <c r="BF424" s="52">
        <f t="shared" si="122"/>
        <v>1.8335693528220426E-2</v>
      </c>
      <c r="BG424" s="52">
        <f t="shared" si="123"/>
        <v>2.0016092586344486E-3</v>
      </c>
      <c r="BH424" s="52">
        <f t="shared" si="124"/>
        <v>7.9524322177195383E-5</v>
      </c>
      <c r="BI424" s="52">
        <f t="shared" si="125"/>
        <v>1.9108175598166969E-4</v>
      </c>
      <c r="BJ424" s="52">
        <f t="shared" si="126"/>
        <v>2.4201899079820564E-3</v>
      </c>
      <c r="BK424" s="44"/>
    </row>
    <row r="425" spans="4:63">
      <c r="D425" s="42">
        <f t="shared" si="109"/>
        <v>8</v>
      </c>
      <c r="E425" s="52">
        <f t="shared" si="115"/>
        <v>2.7013496792606266E-5</v>
      </c>
      <c r="F425" s="52">
        <f t="shared" si="132"/>
        <v>1.0633305672774376E-3</v>
      </c>
      <c r="G425" s="52">
        <f t="shared" si="132"/>
        <v>1.4834958434119837E-3</v>
      </c>
      <c r="H425" s="52">
        <f t="shared" si="132"/>
        <v>1.358776392090526E-3</v>
      </c>
      <c r="I425" s="52">
        <f t="shared" si="132"/>
        <v>2.9351952308332902E-3</v>
      </c>
      <c r="J425" s="52">
        <f t="shared" si="132"/>
        <v>7.1649574144168657E-2</v>
      </c>
      <c r="K425" s="52">
        <f t="shared" si="132"/>
        <v>2.1593862824279969E-2</v>
      </c>
      <c r="L425" s="52">
        <f t="shared" si="132"/>
        <v>1.2175837992885138E-3</v>
      </c>
      <c r="M425" s="52">
        <f t="shared" si="132"/>
        <v>2.2196392273859584E-3</v>
      </c>
      <c r="N425" s="52">
        <f t="shared" si="132"/>
        <v>7.470963947838174E-3</v>
      </c>
      <c r="Q425" s="52">
        <f t="shared" si="130"/>
        <v>1.4143542404447889E-5</v>
      </c>
      <c r="R425" s="52">
        <f t="shared" si="130"/>
        <v>3.8945104522072381E-5</v>
      </c>
      <c r="S425" s="52">
        <f t="shared" si="130"/>
        <v>1.2153236191325234E-3</v>
      </c>
      <c r="T425" s="52">
        <f t="shared" si="130"/>
        <v>1.1050402177707858E-3</v>
      </c>
      <c r="U425" s="52">
        <f t="shared" si="130"/>
        <v>2.8762246381107371E-3</v>
      </c>
      <c r="V425" s="52">
        <f t="shared" si="130"/>
        <v>5.2807765309563028E-2</v>
      </c>
      <c r="W425" s="52">
        <f t="shared" si="130"/>
        <v>1.9524160489777165E-2</v>
      </c>
      <c r="X425" s="52">
        <f t="shared" si="130"/>
        <v>1.1389557988028412E-3</v>
      </c>
      <c r="Y425" s="52">
        <f t="shared" si="130"/>
        <v>2.0798125255649435E-3</v>
      </c>
      <c r="Z425" s="52">
        <f t="shared" si="130"/>
        <v>5.0845038360156601E-3</v>
      </c>
      <c r="AA425" s="96"/>
      <c r="AB425" s="96"/>
      <c r="AC425" s="52">
        <f t="shared" si="131"/>
        <v>3.9883451180764642E-5</v>
      </c>
      <c r="AD425" s="52">
        <f t="shared" si="131"/>
        <v>2.0877160300327995E-3</v>
      </c>
      <c r="AE425" s="52">
        <f t="shared" si="131"/>
        <v>1.7253404678396474E-3</v>
      </c>
      <c r="AF425" s="52">
        <f t="shared" si="131"/>
        <v>1.6125125664102602E-3</v>
      </c>
      <c r="AG425" s="52">
        <f t="shared" si="131"/>
        <v>3.2036372257642095E-3</v>
      </c>
      <c r="AH425" s="52">
        <f t="shared" si="131"/>
        <v>9.0491382978774307E-2</v>
      </c>
      <c r="AI425" s="52">
        <f t="shared" si="131"/>
        <v>2.3663565158782721E-2</v>
      </c>
      <c r="AJ425" s="52">
        <f t="shared" si="131"/>
        <v>1.2866681178396713E-3</v>
      </c>
      <c r="AK425" s="52">
        <f t="shared" si="131"/>
        <v>2.4044325053779276E-3</v>
      </c>
      <c r="AL425" s="52">
        <f t="shared" si="131"/>
        <v>9.9068195117829466E-3</v>
      </c>
      <c r="AO425" s="52">
        <f t="shared" ref="AO425:AX450" si="133">E425-Q425</f>
        <v>1.2869954388158377E-5</v>
      </c>
      <c r="AP425" s="52">
        <f t="shared" si="133"/>
        <v>1.0243854627553653E-3</v>
      </c>
      <c r="AQ425" s="52">
        <f t="shared" si="133"/>
        <v>2.6817222427946035E-4</v>
      </c>
      <c r="AR425" s="52">
        <f t="shared" si="133"/>
        <v>2.5373617431974013E-4</v>
      </c>
      <c r="AS425" s="52">
        <f t="shared" si="133"/>
        <v>5.8970592722553099E-5</v>
      </c>
      <c r="AT425" s="52">
        <f t="shared" si="133"/>
        <v>1.8841808834605629E-2</v>
      </c>
      <c r="AU425" s="52">
        <f t="shared" si="133"/>
        <v>2.0697023345028036E-3</v>
      </c>
      <c r="AV425" s="52">
        <f t="shared" si="133"/>
        <v>7.8628000485672558E-5</v>
      </c>
      <c r="AW425" s="52">
        <f t="shared" si="133"/>
        <v>1.3982670182101494E-4</v>
      </c>
      <c r="AX425" s="52">
        <f t="shared" si="133"/>
        <v>2.3864601118225139E-3</v>
      </c>
      <c r="BA425" s="52">
        <f t="shared" si="114"/>
        <v>1.2869954388158375E-5</v>
      </c>
      <c r="BB425" s="52">
        <f t="shared" si="118"/>
        <v>1.0243854627553619E-3</v>
      </c>
      <c r="BC425" s="52">
        <f t="shared" si="119"/>
        <v>2.4184462442766361E-4</v>
      </c>
      <c r="BD425" s="52">
        <f t="shared" si="120"/>
        <v>2.5373617431973428E-4</v>
      </c>
      <c r="BE425" s="52">
        <f t="shared" si="121"/>
        <v>2.6844199493091924E-4</v>
      </c>
      <c r="BF425" s="52">
        <f t="shared" si="122"/>
        <v>1.884180883460565E-2</v>
      </c>
      <c r="BG425" s="52">
        <f t="shared" si="123"/>
        <v>2.0697023345027515E-3</v>
      </c>
      <c r="BH425" s="52">
        <f t="shared" si="124"/>
        <v>6.908431855115753E-5</v>
      </c>
      <c r="BI425" s="52">
        <f t="shared" si="125"/>
        <v>1.8479327799196922E-4</v>
      </c>
      <c r="BJ425" s="52">
        <f t="shared" si="126"/>
        <v>2.4358555639447726E-3</v>
      </c>
      <c r="BK425" s="44"/>
    </row>
    <row r="426" spans="4:63">
      <c r="D426" s="42">
        <f t="shared" si="109"/>
        <v>8.25</v>
      </c>
      <c r="E426" s="52">
        <f t="shared" si="115"/>
        <v>2.3057239793777665E-5</v>
      </c>
      <c r="F426" s="52">
        <f t="shared" si="132"/>
        <v>1.070133197224536E-3</v>
      </c>
      <c r="G426" s="52">
        <f t="shared" si="132"/>
        <v>1.503664213891597E-3</v>
      </c>
      <c r="H426" s="52">
        <f t="shared" si="132"/>
        <v>1.401900743429582E-3</v>
      </c>
      <c r="I426" s="52">
        <f t="shared" si="132"/>
        <v>2.9459650541013255E-3</v>
      </c>
      <c r="J426" s="52">
        <f t="shared" si="132"/>
        <v>7.2584154766925882E-2</v>
      </c>
      <c r="K426" s="52">
        <f t="shared" si="132"/>
        <v>2.2149698265036773E-2</v>
      </c>
      <c r="L426" s="52">
        <f t="shared" si="132"/>
        <v>1.2362657091134694E-3</v>
      </c>
      <c r="M426" s="52">
        <f t="shared" si="132"/>
        <v>2.2586449224949873E-3</v>
      </c>
      <c r="N426" s="52">
        <f t="shared" si="132"/>
        <v>7.5526619901272532E-3</v>
      </c>
      <c r="Q426" s="52">
        <f t="shared" si="130"/>
        <v>1.0175124371067132E-5</v>
      </c>
      <c r="R426" s="52">
        <f t="shared" si="130"/>
        <v>1.7952458769412671E-5</v>
      </c>
      <c r="S426" s="52">
        <f t="shared" si="130"/>
        <v>1.2474091575332687E-3</v>
      </c>
      <c r="T426" s="52">
        <f t="shared" si="130"/>
        <v>1.135298716122014E-3</v>
      </c>
      <c r="U426" s="52">
        <f t="shared" si="130"/>
        <v>2.8666315848612702E-3</v>
      </c>
      <c r="V426" s="52">
        <f t="shared" si="130"/>
        <v>5.3236397555304536E-2</v>
      </c>
      <c r="W426" s="52">
        <f t="shared" si="130"/>
        <v>2.0009450617214108E-2</v>
      </c>
      <c r="X426" s="52">
        <f t="shared" si="130"/>
        <v>1.1670733734704388E-3</v>
      </c>
      <c r="Y426" s="52">
        <f t="shared" si="130"/>
        <v>2.126832824049039E-3</v>
      </c>
      <c r="Z426" s="52">
        <f t="shared" si="130"/>
        <v>5.1413362920599802E-3</v>
      </c>
      <c r="AA426" s="96"/>
      <c r="AB426" s="96"/>
      <c r="AC426" s="52">
        <f t="shared" si="131"/>
        <v>3.5939355216488144E-5</v>
      </c>
      <c r="AD426" s="52">
        <f t="shared" si="131"/>
        <v>2.1223139356796607E-3</v>
      </c>
      <c r="AE426" s="52">
        <f t="shared" si="131"/>
        <v>1.732975128069232E-3</v>
      </c>
      <c r="AF426" s="52">
        <f t="shared" si="131"/>
        <v>1.6685027707371441E-3</v>
      </c>
      <c r="AG426" s="52">
        <f t="shared" si="131"/>
        <v>3.2396753474977931E-3</v>
      </c>
      <c r="AH426" s="52">
        <f t="shared" si="131"/>
        <v>9.1931911978547221E-2</v>
      </c>
      <c r="AI426" s="52">
        <f t="shared" si="131"/>
        <v>2.4289945912859389E-2</v>
      </c>
      <c r="AJ426" s="52">
        <f t="shared" si="131"/>
        <v>1.295690867937566E-3</v>
      </c>
      <c r="AK426" s="52">
        <f t="shared" si="131"/>
        <v>2.4364766288257822E-3</v>
      </c>
      <c r="AL426" s="52">
        <f t="shared" si="131"/>
        <v>1.0011387013401507E-2</v>
      </c>
      <c r="AO426" s="52">
        <f t="shared" si="133"/>
        <v>1.2882115422710533E-5</v>
      </c>
      <c r="AP426" s="52">
        <f t="shared" si="133"/>
        <v>1.0521807384551232E-3</v>
      </c>
      <c r="AQ426" s="52">
        <f t="shared" si="133"/>
        <v>2.5625505635832832E-4</v>
      </c>
      <c r="AR426" s="52">
        <f t="shared" si="133"/>
        <v>2.66602027307568E-4</v>
      </c>
      <c r="AS426" s="52">
        <f t="shared" si="133"/>
        <v>7.933346924005524E-5</v>
      </c>
      <c r="AT426" s="52">
        <f t="shared" si="133"/>
        <v>1.9347757211621346E-2</v>
      </c>
      <c r="AU426" s="52">
        <f t="shared" si="133"/>
        <v>2.1402476478226649E-3</v>
      </c>
      <c r="AV426" s="52">
        <f t="shared" si="133"/>
        <v>6.9192335643030551E-5</v>
      </c>
      <c r="AW426" s="52">
        <f t="shared" si="133"/>
        <v>1.3181209844594826E-4</v>
      </c>
      <c r="AX426" s="52">
        <f t="shared" si="133"/>
        <v>2.411325698067273E-3</v>
      </c>
      <c r="BA426" s="52">
        <f t="shared" si="114"/>
        <v>1.2882115422710479E-5</v>
      </c>
      <c r="BB426" s="52">
        <f t="shared" si="118"/>
        <v>1.0521807384551247E-3</v>
      </c>
      <c r="BC426" s="52">
        <f t="shared" si="119"/>
        <v>2.29310914177635E-4</v>
      </c>
      <c r="BD426" s="52">
        <f t="shared" si="120"/>
        <v>2.6660202730756214E-4</v>
      </c>
      <c r="BE426" s="52">
        <f t="shared" si="121"/>
        <v>2.9371029339646769E-4</v>
      </c>
      <c r="BF426" s="52">
        <f t="shared" si="122"/>
        <v>1.9347757211621339E-2</v>
      </c>
      <c r="BG426" s="52">
        <f t="shared" si="123"/>
        <v>2.1402476478226164E-3</v>
      </c>
      <c r="BH426" s="52">
        <f t="shared" si="124"/>
        <v>5.9425158824096555E-5</v>
      </c>
      <c r="BI426" s="52">
        <f t="shared" si="125"/>
        <v>1.7783170633079489E-4</v>
      </c>
      <c r="BJ426" s="52">
        <f t="shared" si="126"/>
        <v>2.4587250232742542E-3</v>
      </c>
      <c r="BK426" s="44"/>
    </row>
    <row r="427" spans="4:63">
      <c r="D427" s="42">
        <f t="shared" si="109"/>
        <v>8.5</v>
      </c>
      <c r="E427" s="52">
        <f t="shared" si="115"/>
        <v>1.9466636070002495E-5</v>
      </c>
      <c r="F427" s="52">
        <f t="shared" si="132"/>
        <v>1.0778707620022463E-3</v>
      </c>
      <c r="G427" s="52">
        <f t="shared" si="132"/>
        <v>1.5242527961641726E-3</v>
      </c>
      <c r="H427" s="52">
        <f t="shared" si="132"/>
        <v>1.4461924868344625E-3</v>
      </c>
      <c r="I427" s="52">
        <f t="shared" si="132"/>
        <v>2.9599787427119911E-3</v>
      </c>
      <c r="J427" s="52">
        <f t="shared" si="132"/>
        <v>7.3370024029894051E-2</v>
      </c>
      <c r="K427" s="52">
        <f t="shared" si="132"/>
        <v>2.2701712427933611E-2</v>
      </c>
      <c r="L427" s="52">
        <f t="shared" si="132"/>
        <v>1.2551162489128523E-3</v>
      </c>
      <c r="M427" s="52">
        <f t="shared" si="132"/>
        <v>2.2975370849886421E-3</v>
      </c>
      <c r="N427" s="52">
        <f t="shared" si="132"/>
        <v>7.6316476336209726E-3</v>
      </c>
      <c r="Q427" s="52">
        <f t="shared" si="130"/>
        <v>6.5552330256535818E-6</v>
      </c>
      <c r="R427" s="52">
        <f t="shared" si="130"/>
        <v>-1.2470506867171442E-6</v>
      </c>
      <c r="S427" s="52">
        <f t="shared" si="130"/>
        <v>1.2794182888040367E-3</v>
      </c>
      <c r="T427" s="52">
        <f t="shared" si="130"/>
        <v>1.1656751108094425E-3</v>
      </c>
      <c r="U427" s="52">
        <f t="shared" si="130"/>
        <v>2.8549792078784702E-3</v>
      </c>
      <c r="V427" s="52">
        <f t="shared" si="130"/>
        <v>5.3515905747208006E-2</v>
      </c>
      <c r="W427" s="52">
        <f t="shared" si="130"/>
        <v>2.0488302012544479E-2</v>
      </c>
      <c r="X427" s="52">
        <f t="shared" si="130"/>
        <v>1.1947821396694012E-3</v>
      </c>
      <c r="Y427" s="52">
        <f t="shared" si="130"/>
        <v>2.1728901031390297E-3</v>
      </c>
      <c r="Z427" s="52">
        <f t="shared" si="130"/>
        <v>5.1858524911228849E-3</v>
      </c>
      <c r="AA427" s="96"/>
      <c r="AB427" s="96"/>
      <c r="AC427" s="52">
        <f t="shared" si="131"/>
        <v>3.2378039114351359E-5</v>
      </c>
      <c r="AD427" s="52">
        <f t="shared" si="131"/>
        <v>2.1569885746912073E-3</v>
      </c>
      <c r="AE427" s="52">
        <f t="shared" si="131"/>
        <v>1.7424085896601844E-3</v>
      </c>
      <c r="AF427" s="52">
        <f t="shared" si="131"/>
        <v>1.7267098628594823E-3</v>
      </c>
      <c r="AG427" s="52">
        <f t="shared" si="131"/>
        <v>3.2772432631001948E-3</v>
      </c>
      <c r="AH427" s="52">
        <f t="shared" si="131"/>
        <v>9.322414231258018E-2</v>
      </c>
      <c r="AI427" s="52">
        <f t="shared" si="131"/>
        <v>2.4915122843322798E-2</v>
      </c>
      <c r="AJ427" s="52">
        <f t="shared" si="131"/>
        <v>1.3057793983660324E-3</v>
      </c>
      <c r="AK427" s="52">
        <f t="shared" si="131"/>
        <v>2.4677503328809883E-3</v>
      </c>
      <c r="AL427" s="52">
        <f t="shared" si="131"/>
        <v>1.0121254518595862E-2</v>
      </c>
      <c r="AO427" s="52">
        <f t="shared" si="133"/>
        <v>1.2911403044348913E-5</v>
      </c>
      <c r="AP427" s="52">
        <f t="shared" si="133"/>
        <v>1.0791178126889635E-3</v>
      </c>
      <c r="AQ427" s="52">
        <f t="shared" si="133"/>
        <v>2.4483450736013587E-4</v>
      </c>
      <c r="AR427" s="52">
        <f t="shared" si="133"/>
        <v>2.8051737602502002E-4</v>
      </c>
      <c r="AS427" s="52">
        <f t="shared" si="133"/>
        <v>1.0499953483352094E-4</v>
      </c>
      <c r="AT427" s="52">
        <f t="shared" si="133"/>
        <v>1.9854118282686045E-2</v>
      </c>
      <c r="AU427" s="52">
        <f t="shared" si="133"/>
        <v>2.2134104153891318E-3</v>
      </c>
      <c r="AV427" s="52">
        <f t="shared" si="133"/>
        <v>6.0334109243451086E-5</v>
      </c>
      <c r="AW427" s="52">
        <f t="shared" si="133"/>
        <v>1.2464698184961242E-4</v>
      </c>
      <c r="AX427" s="52">
        <f t="shared" si="133"/>
        <v>2.4457951424980877E-3</v>
      </c>
      <c r="BA427" s="52">
        <f t="shared" si="114"/>
        <v>1.2911403044348864E-5</v>
      </c>
      <c r="BB427" s="52">
        <f t="shared" si="118"/>
        <v>1.0791178126889609E-3</v>
      </c>
      <c r="BC427" s="52">
        <f t="shared" si="119"/>
        <v>2.1815579349601178E-4</v>
      </c>
      <c r="BD427" s="52">
        <f t="shared" si="120"/>
        <v>2.8051737602501981E-4</v>
      </c>
      <c r="BE427" s="52">
        <f t="shared" si="121"/>
        <v>3.1726452038820371E-4</v>
      </c>
      <c r="BF427" s="52">
        <f t="shared" si="122"/>
        <v>1.9854118282686128E-2</v>
      </c>
      <c r="BG427" s="52">
        <f t="shared" si="123"/>
        <v>2.2134104153891873E-3</v>
      </c>
      <c r="BH427" s="52">
        <f t="shared" si="124"/>
        <v>5.0663149453180137E-5</v>
      </c>
      <c r="BI427" s="52">
        <f t="shared" si="125"/>
        <v>1.702132478923462E-4</v>
      </c>
      <c r="BJ427" s="52">
        <f t="shared" si="126"/>
        <v>2.4896068849748895E-3</v>
      </c>
      <c r="BK427" s="44"/>
    </row>
    <row r="428" spans="4:63">
      <c r="D428" s="42">
        <f t="shared" si="109"/>
        <v>8.75</v>
      </c>
      <c r="E428" s="52">
        <f t="shared" si="115"/>
        <v>1.6287078003939972E-5</v>
      </c>
      <c r="F428" s="52">
        <f t="shared" si="132"/>
        <v>1.0867306735662596E-3</v>
      </c>
      <c r="G428" s="52">
        <f t="shared" si="132"/>
        <v>1.5454179843030864E-3</v>
      </c>
      <c r="H428" s="52">
        <f t="shared" si="132"/>
        <v>1.4917347045901965E-3</v>
      </c>
      <c r="I428" s="52">
        <f t="shared" si="132"/>
        <v>2.9778324257546084E-3</v>
      </c>
      <c r="J428" s="52">
        <f t="shared" si="132"/>
        <v>7.400881083370231E-2</v>
      </c>
      <c r="K428" s="52">
        <f t="shared" si="132"/>
        <v>2.3250361939469878E-2</v>
      </c>
      <c r="L428" s="52">
        <f t="shared" si="132"/>
        <v>1.2742428330210739E-3</v>
      </c>
      <c r="M428" s="52">
        <f t="shared" si="132"/>
        <v>2.336462110843865E-3</v>
      </c>
      <c r="N428" s="52">
        <f t="shared" si="132"/>
        <v>7.7084858007835698E-3</v>
      </c>
      <c r="Q428" s="52">
        <f t="shared" si="130"/>
        <v>3.3263018886410336E-6</v>
      </c>
      <c r="R428" s="52">
        <f t="shared" si="130"/>
        <v>-1.8437534554471383E-5</v>
      </c>
      <c r="S428" s="52">
        <f t="shared" si="130"/>
        <v>1.3113820651910705E-3</v>
      </c>
      <c r="T428" s="52">
        <f t="shared" si="130"/>
        <v>1.1962048696444168E-3</v>
      </c>
      <c r="U428" s="52">
        <f t="shared" si="130"/>
        <v>2.8416037626857859E-3</v>
      </c>
      <c r="V428" s="52">
        <f t="shared" si="130"/>
        <v>5.3647343418865776E-2</v>
      </c>
      <c r="W428" s="52">
        <f t="shared" si="130"/>
        <v>2.0961012350633738E-2</v>
      </c>
      <c r="X428" s="52">
        <f t="shared" si="130"/>
        <v>1.2220981807796879E-3</v>
      </c>
      <c r="Y428" s="52">
        <f t="shared" si="130"/>
        <v>2.2180191670905696E-3</v>
      </c>
      <c r="Z428" s="52">
        <f t="shared" si="130"/>
        <v>5.2180685135213714E-3</v>
      </c>
      <c r="AA428" s="96"/>
      <c r="AB428" s="96"/>
      <c r="AC428" s="52">
        <f t="shared" si="131"/>
        <v>2.9247854119238823E-5</v>
      </c>
      <c r="AD428" s="52">
        <f t="shared" si="131"/>
        <v>2.1918988816869906E-3</v>
      </c>
      <c r="AE428" s="52">
        <f t="shared" si="131"/>
        <v>1.7539784318349053E-3</v>
      </c>
      <c r="AF428" s="52">
        <f t="shared" si="131"/>
        <v>1.7872645395359816E-3</v>
      </c>
      <c r="AG428" s="52">
        <f t="shared" si="131"/>
        <v>3.3167526666300993E-3</v>
      </c>
      <c r="AH428" s="52">
        <f t="shared" si="131"/>
        <v>9.4370278248538816E-2</v>
      </c>
      <c r="AI428" s="52">
        <f t="shared" si="131"/>
        <v>2.5539711528306128E-2</v>
      </c>
      <c r="AJ428" s="52">
        <f t="shared" si="131"/>
        <v>1.317152697463269E-3</v>
      </c>
      <c r="AK428" s="52">
        <f t="shared" si="131"/>
        <v>2.4984162268935476E-3</v>
      </c>
      <c r="AL428" s="52">
        <f t="shared" si="131"/>
        <v>1.0237762793680041E-2</v>
      </c>
      <c r="AO428" s="52">
        <f t="shared" si="133"/>
        <v>1.2960776115298939E-5</v>
      </c>
      <c r="AP428" s="52">
        <f t="shared" si="133"/>
        <v>1.1051682081207311E-3</v>
      </c>
      <c r="AQ428" s="52">
        <f t="shared" si="133"/>
        <v>2.3403591911201594E-4</v>
      </c>
      <c r="AR428" s="52">
        <f t="shared" si="133"/>
        <v>2.9552983494577972E-4</v>
      </c>
      <c r="AS428" s="52">
        <f t="shared" si="133"/>
        <v>1.3622866306882246E-4</v>
      </c>
      <c r="AT428" s="52">
        <f t="shared" si="133"/>
        <v>2.0361467414836534E-2</v>
      </c>
      <c r="AU428" s="52">
        <f t="shared" si="133"/>
        <v>2.2893495888361391E-3</v>
      </c>
      <c r="AV428" s="52">
        <f t="shared" si="133"/>
        <v>5.2144652241385963E-5</v>
      </c>
      <c r="AW428" s="52">
        <f t="shared" si="133"/>
        <v>1.1844294375329542E-4</v>
      </c>
      <c r="AX428" s="52">
        <f t="shared" si="133"/>
        <v>2.4904172872621984E-3</v>
      </c>
      <c r="BA428" s="52">
        <f t="shared" si="114"/>
        <v>1.2960776115298851E-5</v>
      </c>
      <c r="BB428" s="52">
        <f t="shared" si="118"/>
        <v>1.1051682081207311E-3</v>
      </c>
      <c r="BC428" s="52">
        <f t="shared" si="119"/>
        <v>2.0856044753181889E-4</v>
      </c>
      <c r="BD428" s="52">
        <f t="shared" si="120"/>
        <v>2.9552983494578514E-4</v>
      </c>
      <c r="BE428" s="52">
        <f t="shared" si="121"/>
        <v>3.3892024087549093E-4</v>
      </c>
      <c r="BF428" s="52">
        <f t="shared" si="122"/>
        <v>2.0361467414836507E-2</v>
      </c>
      <c r="BG428" s="52">
        <f t="shared" si="123"/>
        <v>2.2893495888362501E-3</v>
      </c>
      <c r="BH428" s="52">
        <f t="shared" si="124"/>
        <v>4.2909864442195172E-5</v>
      </c>
      <c r="BI428" s="52">
        <f t="shared" si="125"/>
        <v>1.6195411604968263E-4</v>
      </c>
      <c r="BJ428" s="52">
        <f t="shared" si="126"/>
        <v>2.5292769928964712E-3</v>
      </c>
      <c r="BK428" s="44"/>
    </row>
    <row r="429" spans="4:63">
      <c r="D429" s="42">
        <f t="shared" si="109"/>
        <v>9</v>
      </c>
      <c r="E429" s="52">
        <f t="shared" si="115"/>
        <v>1.3562051493139759E-5</v>
      </c>
      <c r="F429" s="52">
        <f t="shared" si="132"/>
        <v>1.0968934598703883E-3</v>
      </c>
      <c r="G429" s="52">
        <f t="shared" si="132"/>
        <v>1.5673110461282619E-3</v>
      </c>
      <c r="H429" s="52">
        <f t="shared" si="132"/>
        <v>1.5386075213995945E-3</v>
      </c>
      <c r="I429" s="52">
        <f t="shared" si="132"/>
        <v>3.0000998715652349E-3</v>
      </c>
      <c r="J429" s="52">
        <f t="shared" si="132"/>
        <v>7.4502801268892138E-2</v>
      </c>
      <c r="K429" s="52">
        <f t="shared" si="132"/>
        <v>2.3796102918921445E-2</v>
      </c>
      <c r="L429" s="52">
        <f t="shared" si="132"/>
        <v>1.2937495610737993E-3</v>
      </c>
      <c r="M429" s="52">
        <f t="shared" si="132"/>
        <v>2.3755624627605338E-3</v>
      </c>
      <c r="N429" s="52">
        <f t="shared" si="132"/>
        <v>7.7837269828078537E-3</v>
      </c>
      <c r="Q429" s="52">
        <f t="shared" si="130"/>
        <v>5.2897074419802254E-7</v>
      </c>
      <c r="R429" s="52">
        <f t="shared" si="130"/>
        <v>-3.3412263790553391E-5</v>
      </c>
      <c r="S429" s="52">
        <f t="shared" si="130"/>
        <v>1.3433312222454802E-3</v>
      </c>
      <c r="T429" s="52">
        <f t="shared" si="130"/>
        <v>1.2269227831041771E-3</v>
      </c>
      <c r="U429" s="52">
        <f t="shared" si="130"/>
        <v>2.8268321789998597E-3</v>
      </c>
      <c r="V429" s="52">
        <f t="shared" si="130"/>
        <v>5.3632427259357587E-2</v>
      </c>
      <c r="W429" s="52">
        <f t="shared" si="130"/>
        <v>2.1427885048248226E-2</v>
      </c>
      <c r="X429" s="52">
        <f t="shared" si="130"/>
        <v>1.2490379841336126E-3</v>
      </c>
      <c r="Y429" s="52">
        <f t="shared" si="130"/>
        <v>2.262255494322892E-3</v>
      </c>
      <c r="Z429" s="52">
        <f t="shared" si="130"/>
        <v>5.2380485354195693E-3</v>
      </c>
      <c r="AA429" s="96"/>
      <c r="AB429" s="96"/>
      <c r="AC429" s="52">
        <f t="shared" si="131"/>
        <v>2.6595132242081491E-5</v>
      </c>
      <c r="AD429" s="52">
        <f t="shared" si="131"/>
        <v>2.2271991835313308E-3</v>
      </c>
      <c r="AE429" s="52">
        <f t="shared" si="131"/>
        <v>1.768009636786983E-3</v>
      </c>
      <c r="AF429" s="52">
        <f t="shared" si="131"/>
        <v>1.8502922596950178E-3</v>
      </c>
      <c r="AG429" s="52">
        <f t="shared" si="131"/>
        <v>3.3586010300005226E-3</v>
      </c>
      <c r="AH429" s="52">
        <f t="shared" si="131"/>
        <v>9.5373175278426578E-2</v>
      </c>
      <c r="AI429" s="52">
        <f t="shared" si="131"/>
        <v>2.6164320789594721E-2</v>
      </c>
      <c r="AJ429" s="52">
        <f t="shared" si="131"/>
        <v>1.3300217555338328E-3</v>
      </c>
      <c r="AK429" s="52">
        <f t="shared" si="131"/>
        <v>2.5286329247568924E-3</v>
      </c>
      <c r="AL429" s="52">
        <f t="shared" si="131"/>
        <v>1.0362205741495755E-2</v>
      </c>
      <c r="AO429" s="52">
        <f t="shared" si="133"/>
        <v>1.3033080748941737E-5</v>
      </c>
      <c r="AP429" s="52">
        <f t="shared" si="133"/>
        <v>1.1303057236609418E-3</v>
      </c>
      <c r="AQ429" s="52">
        <f t="shared" si="133"/>
        <v>2.2397982388278168E-4</v>
      </c>
      <c r="AR429" s="52">
        <f t="shared" si="133"/>
        <v>3.1168473829541743E-4</v>
      </c>
      <c r="AS429" s="52">
        <f t="shared" si="133"/>
        <v>1.7326769256537523E-4</v>
      </c>
      <c r="AT429" s="52">
        <f t="shared" si="133"/>
        <v>2.0870374009534551E-2</v>
      </c>
      <c r="AU429" s="52">
        <f t="shared" si="133"/>
        <v>2.3682178706732199E-3</v>
      </c>
      <c r="AV429" s="52">
        <f t="shared" si="133"/>
        <v>4.471157694018661E-5</v>
      </c>
      <c r="AW429" s="52">
        <f t="shared" si="133"/>
        <v>1.133069684376418E-4</v>
      </c>
      <c r="AX429" s="52">
        <f t="shared" si="133"/>
        <v>2.5456784473882844E-3</v>
      </c>
      <c r="BA429" s="52">
        <f t="shared" si="114"/>
        <v>1.3033080748941732E-5</v>
      </c>
      <c r="BB429" s="52">
        <f t="shared" si="118"/>
        <v>1.1303057236609424E-3</v>
      </c>
      <c r="BC429" s="52">
        <f t="shared" si="119"/>
        <v>2.0069859065872117E-4</v>
      </c>
      <c r="BD429" s="52">
        <f t="shared" si="120"/>
        <v>3.1168473829542328E-4</v>
      </c>
      <c r="BE429" s="52">
        <f t="shared" si="121"/>
        <v>3.5850115843528768E-4</v>
      </c>
      <c r="BF429" s="52">
        <f t="shared" si="122"/>
        <v>2.087037400953444E-2</v>
      </c>
      <c r="BG429" s="52">
        <f t="shared" si="123"/>
        <v>2.3682178706732754E-3</v>
      </c>
      <c r="BH429" s="52">
        <f t="shared" si="124"/>
        <v>3.6272194460033533E-5</v>
      </c>
      <c r="BI429" s="52">
        <f t="shared" si="125"/>
        <v>1.5307046199635865E-4</v>
      </c>
      <c r="BJ429" s="52">
        <f t="shared" si="126"/>
        <v>2.5784787586879011E-3</v>
      </c>
      <c r="BK429" s="44"/>
    </row>
    <row r="430" spans="4:63">
      <c r="D430" s="42">
        <f t="shared" si="109"/>
        <v>9.25</v>
      </c>
      <c r="E430" s="52">
        <f t="shared" si="115"/>
        <v>1.132930290608666E-5</v>
      </c>
      <c r="F430" s="52">
        <f t="shared" si="132"/>
        <v>1.1081167018082306E-3</v>
      </c>
      <c r="G430" s="52">
        <f t="shared" si="132"/>
        <v>1.5894802351771001E-3</v>
      </c>
      <c r="H430" s="52">
        <f t="shared" si="132"/>
        <v>1.5862866542252288E-3</v>
      </c>
      <c r="I430" s="52">
        <f t="shared" si="132"/>
        <v>3.0261970616847845E-3</v>
      </c>
      <c r="J430" s="52">
        <f t="shared" si="132"/>
        <v>7.4826906870223239E-2</v>
      </c>
      <c r="K430" s="52">
        <f t="shared" si="132"/>
        <v>2.4330203424080449E-2</v>
      </c>
      <c r="L430" s="52">
        <f t="shared" si="132"/>
        <v>1.3132430265063485E-3</v>
      </c>
      <c r="M430" s="52">
        <f t="shared" si="132"/>
        <v>2.4140677450114195E-3</v>
      </c>
      <c r="N430" s="52">
        <f t="shared" si="132"/>
        <v>7.8549598604134782E-3</v>
      </c>
      <c r="Q430" s="52">
        <f t="shared" si="130"/>
        <v>-1.7968261048360549E-6</v>
      </c>
      <c r="R430" s="52">
        <f t="shared" si="130"/>
        <v>-4.5954250676000005E-5</v>
      </c>
      <c r="S430" s="52">
        <f t="shared" si="130"/>
        <v>1.3747767964893114E-3</v>
      </c>
      <c r="T430" s="52">
        <f t="shared" si="130"/>
        <v>1.257387607772164E-3</v>
      </c>
      <c r="U430" s="52">
        <f t="shared" si="130"/>
        <v>2.8099355954140665E-3</v>
      </c>
      <c r="V430" s="52">
        <f t="shared" si="130"/>
        <v>5.345358290245384E-2</v>
      </c>
      <c r="W430" s="52">
        <f t="shared" si="130"/>
        <v>2.18809717532918E-2</v>
      </c>
      <c r="X430" s="52">
        <f t="shared" si="130"/>
        <v>1.2751372834446835E-3</v>
      </c>
      <c r="Y430" s="52">
        <f t="shared" si="130"/>
        <v>2.3047664343842948E-3</v>
      </c>
      <c r="Z430" s="52">
        <f t="shared" si="130"/>
        <v>5.2439436529913988E-3</v>
      </c>
      <c r="AA430" s="96"/>
      <c r="AB430" s="96"/>
      <c r="AC430" s="52">
        <f t="shared" si="131"/>
        <v>2.4455431917009396E-5</v>
      </c>
      <c r="AD430" s="52">
        <f t="shared" si="131"/>
        <v>2.2621876542924602E-3</v>
      </c>
      <c r="AE430" s="52">
        <f t="shared" si="131"/>
        <v>1.7841450459706164E-3</v>
      </c>
      <c r="AF430" s="52">
        <f t="shared" si="131"/>
        <v>1.9151857006782936E-3</v>
      </c>
      <c r="AG430" s="52">
        <f t="shared" si="131"/>
        <v>3.4018927151572278E-3</v>
      </c>
      <c r="AH430" s="52">
        <f t="shared" si="131"/>
        <v>9.6200230837992645E-2</v>
      </c>
      <c r="AI430" s="52">
        <f t="shared" si="131"/>
        <v>2.6779435094869034E-2</v>
      </c>
      <c r="AJ430" s="52">
        <f t="shared" si="131"/>
        <v>1.3440848225275096E-3</v>
      </c>
      <c r="AK430" s="52">
        <f t="shared" si="131"/>
        <v>2.5575942980701014E-3</v>
      </c>
      <c r="AL430" s="52">
        <f t="shared" si="131"/>
        <v>1.0491886829895327E-2</v>
      </c>
      <c r="AO430" s="52">
        <f t="shared" si="133"/>
        <v>1.3126129010922716E-5</v>
      </c>
      <c r="AP430" s="52">
        <f t="shared" si="133"/>
        <v>1.1540709524842307E-3</v>
      </c>
      <c r="AQ430" s="52">
        <f t="shared" si="133"/>
        <v>2.1470343868778869E-4</v>
      </c>
      <c r="AR430" s="52">
        <f t="shared" si="133"/>
        <v>3.2889904645306482E-4</v>
      </c>
      <c r="AS430" s="52">
        <f t="shared" si="133"/>
        <v>2.1626146627071793E-4</v>
      </c>
      <c r="AT430" s="52">
        <f t="shared" si="133"/>
        <v>2.1373323967769399E-2</v>
      </c>
      <c r="AU430" s="52">
        <f t="shared" si="133"/>
        <v>2.44923167078865E-3</v>
      </c>
      <c r="AV430" s="52">
        <f t="shared" si="133"/>
        <v>3.8105743061665016E-5</v>
      </c>
      <c r="AW430" s="52">
        <f t="shared" si="133"/>
        <v>1.0930131062712473E-4</v>
      </c>
      <c r="AX430" s="52">
        <f t="shared" si="133"/>
        <v>2.6110162074220794E-3</v>
      </c>
      <c r="BA430" s="52">
        <f t="shared" si="114"/>
        <v>1.3126129010922736E-5</v>
      </c>
      <c r="BB430" s="52">
        <f t="shared" si="118"/>
        <v>1.1540709524842296E-3</v>
      </c>
      <c r="BC430" s="52">
        <f t="shared" si="119"/>
        <v>1.946648107935163E-4</v>
      </c>
      <c r="BD430" s="52">
        <f t="shared" si="120"/>
        <v>3.2889904645306482E-4</v>
      </c>
      <c r="BE430" s="52">
        <f t="shared" si="121"/>
        <v>3.7569565347244337E-4</v>
      </c>
      <c r="BF430" s="52">
        <f t="shared" si="122"/>
        <v>2.1373323967769406E-2</v>
      </c>
      <c r="BG430" s="52">
        <f t="shared" si="123"/>
        <v>2.449231670788584E-3</v>
      </c>
      <c r="BH430" s="52">
        <f t="shared" si="124"/>
        <v>3.0841796021161081E-5</v>
      </c>
      <c r="BI430" s="52">
        <f t="shared" si="125"/>
        <v>1.4352655305868191E-4</v>
      </c>
      <c r="BJ430" s="52">
        <f t="shared" si="126"/>
        <v>2.6369269694818485E-3</v>
      </c>
      <c r="BK430" s="44"/>
    </row>
    <row r="431" spans="4:63">
      <c r="D431" s="42">
        <f t="shared" si="109"/>
        <v>9.5</v>
      </c>
      <c r="E431" s="52">
        <f t="shared" si="115"/>
        <v>9.6363249212189373E-6</v>
      </c>
      <c r="F431" s="52">
        <f t="shared" si="132"/>
        <v>1.121399369639038E-3</v>
      </c>
      <c r="G431" s="52">
        <f t="shared" si="132"/>
        <v>1.6132620684408208E-3</v>
      </c>
      <c r="H431" s="52">
        <f t="shared" si="132"/>
        <v>1.6360491944225563E-3</v>
      </c>
      <c r="I431" s="52">
        <f t="shared" si="132"/>
        <v>3.0589244212993146E-3</v>
      </c>
      <c r="J431" s="52">
        <f t="shared" si="132"/>
        <v>7.5040593380410206E-2</v>
      </c>
      <c r="K431" s="52">
        <f t="shared" si="132"/>
        <v>2.4871484794682205E-2</v>
      </c>
      <c r="L431" s="52">
        <f t="shared" si="132"/>
        <v>1.3338087792468952E-3</v>
      </c>
      <c r="M431" s="52">
        <f t="shared" si="132"/>
        <v>2.4539296650030263E-3</v>
      </c>
      <c r="N431" s="52">
        <f t="shared" si="132"/>
        <v>7.9285975602354196E-3</v>
      </c>
      <c r="Q431" s="52">
        <f t="shared" si="130"/>
        <v>-3.6160627876936592E-6</v>
      </c>
      <c r="R431" s="52">
        <f t="shared" si="130"/>
        <v>-5.5913141921068117E-5</v>
      </c>
      <c r="S431" s="52">
        <f t="shared" si="130"/>
        <v>1.4067872085069581E-3</v>
      </c>
      <c r="T431" s="52">
        <f t="shared" si="130"/>
        <v>1.2885831586773825E-3</v>
      </c>
      <c r="U431" s="52">
        <f t="shared" si="130"/>
        <v>2.7933136937408347E-3</v>
      </c>
      <c r="V431" s="52">
        <f t="shared" si="130"/>
        <v>5.3153570558319707E-2</v>
      </c>
      <c r="W431" s="52">
        <f t="shared" si="130"/>
        <v>2.2337093220587509E-2</v>
      </c>
      <c r="X431" s="52">
        <f t="shared" si="130"/>
        <v>1.301375141581626E-3</v>
      </c>
      <c r="Y431" s="52">
        <f t="shared" si="130"/>
        <v>2.3473253475386575E-3</v>
      </c>
      <c r="Z431" s="52">
        <f t="shared" si="130"/>
        <v>5.2398225267696191E-3</v>
      </c>
      <c r="AA431" s="96"/>
      <c r="AB431" s="96"/>
      <c r="AC431" s="52">
        <f t="shared" si="131"/>
        <v>2.2888712630131482E-5</v>
      </c>
      <c r="AD431" s="52">
        <f t="shared" si="131"/>
        <v>2.2987118811991468E-3</v>
      </c>
      <c r="AE431" s="52">
        <f t="shared" si="131"/>
        <v>1.8040237964376442E-3</v>
      </c>
      <c r="AF431" s="52">
        <f t="shared" si="131"/>
        <v>1.9835152301677303E-3</v>
      </c>
      <c r="AG431" s="52">
        <f t="shared" si="131"/>
        <v>3.449554208645368E-3</v>
      </c>
      <c r="AH431" s="52">
        <f t="shared" si="131"/>
        <v>9.6927616202500788E-2</v>
      </c>
      <c r="AI431" s="52">
        <f t="shared" si="131"/>
        <v>2.7405876368776911E-2</v>
      </c>
      <c r="AJ431" s="52">
        <f t="shared" si="131"/>
        <v>1.3605464501606722E-3</v>
      </c>
      <c r="AK431" s="52">
        <f t="shared" si="131"/>
        <v>2.5873714362462542E-3</v>
      </c>
      <c r="AL431" s="52">
        <f t="shared" si="131"/>
        <v>1.0635892650708682E-2</v>
      </c>
      <c r="AO431" s="52">
        <f t="shared" si="133"/>
        <v>1.3252387708912597E-5</v>
      </c>
      <c r="AP431" s="52">
        <f t="shared" si="133"/>
        <v>1.1773125115601061E-3</v>
      </c>
      <c r="AQ431" s="52">
        <f t="shared" si="133"/>
        <v>2.0647485993386273E-4</v>
      </c>
      <c r="AR431" s="52">
        <f t="shared" si="133"/>
        <v>3.474660357451738E-4</v>
      </c>
      <c r="AS431" s="52">
        <f t="shared" si="133"/>
        <v>2.6561072755847993E-4</v>
      </c>
      <c r="AT431" s="52">
        <f t="shared" si="133"/>
        <v>2.1887022822090499E-2</v>
      </c>
      <c r="AU431" s="52">
        <f t="shared" si="133"/>
        <v>2.5343915740946958E-3</v>
      </c>
      <c r="AV431" s="52">
        <f t="shared" si="133"/>
        <v>3.2433637665269226E-5</v>
      </c>
      <c r="AW431" s="52">
        <f t="shared" si="133"/>
        <v>1.0660431746436876E-4</v>
      </c>
      <c r="AX431" s="52">
        <f t="shared" si="133"/>
        <v>2.6887750334658005E-3</v>
      </c>
      <c r="BA431" s="52">
        <f t="shared" si="114"/>
        <v>1.3252387708912544E-5</v>
      </c>
      <c r="BB431" s="52">
        <f t="shared" si="118"/>
        <v>1.1773125115601087E-3</v>
      </c>
      <c r="BC431" s="52">
        <f t="shared" si="119"/>
        <v>1.9076172799682343E-4</v>
      </c>
      <c r="BD431" s="52">
        <f t="shared" si="120"/>
        <v>3.4746603574517402E-4</v>
      </c>
      <c r="BE431" s="52">
        <f t="shared" si="121"/>
        <v>3.9062978734605335E-4</v>
      </c>
      <c r="BF431" s="52">
        <f t="shared" si="122"/>
        <v>2.1887022822090582E-2</v>
      </c>
      <c r="BG431" s="52">
        <f t="shared" si="123"/>
        <v>2.5343915740947062E-3</v>
      </c>
      <c r="BH431" s="52">
        <f t="shared" si="124"/>
        <v>2.6737670913776993E-5</v>
      </c>
      <c r="BI431" s="52">
        <f t="shared" si="125"/>
        <v>1.334417712432279E-4</v>
      </c>
      <c r="BJ431" s="52">
        <f t="shared" si="126"/>
        <v>2.7072950904732627E-3</v>
      </c>
      <c r="BK431" s="44"/>
    </row>
    <row r="432" spans="4:63">
      <c r="D432" s="42">
        <f t="shared" si="109"/>
        <v>9.75</v>
      </c>
      <c r="E432" s="52">
        <f t="shared" si="115"/>
        <v>8.5210879456528915E-6</v>
      </c>
      <c r="F432" s="52">
        <f t="shared" si="132"/>
        <v>1.1369015460934938E-3</v>
      </c>
      <c r="G432" s="52">
        <f t="shared" si="132"/>
        <v>1.6387922096033969E-3</v>
      </c>
      <c r="H432" s="52">
        <f t="shared" si="132"/>
        <v>1.687966420910732E-3</v>
      </c>
      <c r="I432" s="52">
        <f t="shared" si="132"/>
        <v>3.0987895926686978E-3</v>
      </c>
      <c r="J432" s="52">
        <f t="shared" si="132"/>
        <v>7.5147884720140001E-2</v>
      </c>
      <c r="K432" s="52">
        <f t="shared" si="132"/>
        <v>2.5420391648383733E-2</v>
      </c>
      <c r="L432" s="52">
        <f t="shared" si="132"/>
        <v>1.3555406874156118E-3</v>
      </c>
      <c r="M432" s="52">
        <f t="shared" si="132"/>
        <v>2.495278117867756E-3</v>
      </c>
      <c r="N432" s="52">
        <f t="shared" si="132"/>
        <v>8.0051438458859994E-3</v>
      </c>
      <c r="Q432" s="52">
        <f t="shared" si="130"/>
        <v>-4.8932826440167106E-6</v>
      </c>
      <c r="R432" s="52">
        <f t="shared" si="130"/>
        <v>-6.310865939352987E-5</v>
      </c>
      <c r="S432" s="52">
        <f t="shared" si="130"/>
        <v>1.4393917465881218E-3</v>
      </c>
      <c r="T432" s="52">
        <f t="shared" si="130"/>
        <v>1.3205418294009951E-3</v>
      </c>
      <c r="U432" s="52">
        <f t="shared" si="130"/>
        <v>2.7772638604286969E-3</v>
      </c>
      <c r="V432" s="52">
        <f t="shared" si="130"/>
        <v>5.2735870434265635E-2</v>
      </c>
      <c r="W432" s="52">
        <f t="shared" si="130"/>
        <v>2.2796559681148028E-2</v>
      </c>
      <c r="X432" s="52">
        <f t="shared" si="130"/>
        <v>1.3277686349289579E-3</v>
      </c>
      <c r="Y432" s="52">
        <f t="shared" si="130"/>
        <v>2.3899685166287364E-3</v>
      </c>
      <c r="Z432" s="52">
        <f t="shared" si="130"/>
        <v>5.2258770181722314E-3</v>
      </c>
      <c r="AA432" s="96"/>
      <c r="AB432" s="96"/>
      <c r="AC432" s="52">
        <f t="shared" si="131"/>
        <v>2.1935458535322436E-5</v>
      </c>
      <c r="AD432" s="52">
        <f t="shared" si="131"/>
        <v>2.3369117515805162E-3</v>
      </c>
      <c r="AE432" s="52">
        <f t="shared" si="131"/>
        <v>1.8279335785937275E-3</v>
      </c>
      <c r="AF432" s="52">
        <f t="shared" si="131"/>
        <v>2.0553910124204624E-3</v>
      </c>
      <c r="AG432" s="52">
        <f t="shared" si="131"/>
        <v>3.5019401909386337E-3</v>
      </c>
      <c r="AH432" s="52">
        <f t="shared" si="131"/>
        <v>9.7559899006014389E-2</v>
      </c>
      <c r="AI432" s="52">
        <f t="shared" si="131"/>
        <v>2.8044223615619566E-2</v>
      </c>
      <c r="AJ432" s="52">
        <f t="shared" si="131"/>
        <v>1.3795938467687657E-3</v>
      </c>
      <c r="AK432" s="52">
        <f t="shared" si="131"/>
        <v>2.6181098759123513E-3</v>
      </c>
      <c r="AL432" s="52">
        <f t="shared" si="131"/>
        <v>1.0795376460694199E-2</v>
      </c>
      <c r="AO432" s="52">
        <f t="shared" si="133"/>
        <v>1.3414370589669602E-5</v>
      </c>
      <c r="AP432" s="52">
        <f t="shared" si="133"/>
        <v>1.2000102054870237E-3</v>
      </c>
      <c r="AQ432" s="52">
        <f t="shared" si="133"/>
        <v>1.9940046301527518E-4</v>
      </c>
      <c r="AR432" s="52">
        <f t="shared" si="133"/>
        <v>3.674245915097369E-4</v>
      </c>
      <c r="AS432" s="52">
        <f t="shared" si="133"/>
        <v>3.2152573224000086E-4</v>
      </c>
      <c r="AT432" s="52">
        <f t="shared" si="133"/>
        <v>2.2412014285874367E-2</v>
      </c>
      <c r="AU432" s="52">
        <f t="shared" si="133"/>
        <v>2.6238319672357048E-3</v>
      </c>
      <c r="AV432" s="52">
        <f t="shared" si="133"/>
        <v>2.7772052486653822E-5</v>
      </c>
      <c r="AW432" s="52">
        <f t="shared" si="133"/>
        <v>1.0530960123901955E-4</v>
      </c>
      <c r="AX432" s="52">
        <f t="shared" si="133"/>
        <v>2.779266827713768E-3</v>
      </c>
      <c r="BA432" s="52">
        <f t="shared" si="114"/>
        <v>1.3414370589669545E-5</v>
      </c>
      <c r="BB432" s="52">
        <f t="shared" si="118"/>
        <v>1.2000102054870224E-3</v>
      </c>
      <c r="BC432" s="52">
        <f t="shared" si="119"/>
        <v>1.8914136899033057E-4</v>
      </c>
      <c r="BD432" s="52">
        <f t="shared" si="120"/>
        <v>3.674245915097304E-4</v>
      </c>
      <c r="BE432" s="52">
        <f t="shared" si="121"/>
        <v>4.0315059826993589E-4</v>
      </c>
      <c r="BF432" s="52">
        <f t="shared" si="122"/>
        <v>2.2412014285874388E-2</v>
      </c>
      <c r="BG432" s="52">
        <f t="shared" si="123"/>
        <v>2.6238319672358332E-3</v>
      </c>
      <c r="BH432" s="52">
        <f t="shared" si="124"/>
        <v>2.4053159353153945E-5</v>
      </c>
      <c r="BI432" s="52">
        <f t="shared" si="125"/>
        <v>1.2283175804459531E-4</v>
      </c>
      <c r="BJ432" s="52">
        <f t="shared" si="126"/>
        <v>2.7902326148081993E-3</v>
      </c>
      <c r="BK432" s="44"/>
    </row>
    <row r="433" spans="4:63">
      <c r="D433" s="42">
        <f t="shared" si="109"/>
        <v>10</v>
      </c>
      <c r="E433" s="52">
        <f t="shared" si="115"/>
        <v>8.0120877550662978E-6</v>
      </c>
      <c r="F433" s="52">
        <f t="shared" si="132"/>
        <v>1.1539445374030412E-3</v>
      </c>
      <c r="G433" s="52">
        <f t="shared" si="132"/>
        <v>1.6650055080410582E-3</v>
      </c>
      <c r="H433" s="52">
        <f t="shared" si="132"/>
        <v>1.7409038408998751E-3</v>
      </c>
      <c r="I433" s="52">
        <f t="shared" si="132"/>
        <v>3.1440078285329643E-3</v>
      </c>
      <c r="J433" s="52">
        <f t="shared" si="132"/>
        <v>7.5097327671409891E-2</v>
      </c>
      <c r="K433" s="52">
        <f t="shared" si="132"/>
        <v>2.5958990738713619E-2</v>
      </c>
      <c r="L433" s="52">
        <f t="shared" si="132"/>
        <v>1.3775409462280621E-3</v>
      </c>
      <c r="M433" s="52">
        <f t="shared" si="132"/>
        <v>2.536421147899768E-3</v>
      </c>
      <c r="N433" s="52">
        <f t="shared" si="132"/>
        <v>8.0791929050864127E-3</v>
      </c>
      <c r="Q433" s="52">
        <f t="shared" si="130"/>
        <v>-5.5925526895183472E-6</v>
      </c>
      <c r="R433" s="52">
        <f t="shared" si="130"/>
        <v>-6.7330365482155371E-5</v>
      </c>
      <c r="S433" s="52">
        <f t="shared" si="130"/>
        <v>1.4715805135410889E-3</v>
      </c>
      <c r="T433" s="52">
        <f t="shared" si="130"/>
        <v>1.3523445587005883E-3</v>
      </c>
      <c r="U433" s="52">
        <f t="shared" si="130"/>
        <v>2.7599811240590667E-3</v>
      </c>
      <c r="V433" s="52">
        <f t="shared" si="130"/>
        <v>5.2164648239177935E-2</v>
      </c>
      <c r="W433" s="52">
        <f t="shared" si="130"/>
        <v>2.324316957097005E-2</v>
      </c>
      <c r="X433" s="52">
        <f t="shared" si="130"/>
        <v>1.3533727765751636E-3</v>
      </c>
      <c r="Y433" s="52">
        <f t="shared" si="130"/>
        <v>2.4309949982848321E-3</v>
      </c>
      <c r="Z433" s="52">
        <f t="shared" si="130"/>
        <v>5.1984196633181037E-3</v>
      </c>
      <c r="AA433" s="96"/>
      <c r="AB433" s="96"/>
      <c r="AC433" s="52">
        <f t="shared" si="131"/>
        <v>2.1616728199650944E-5</v>
      </c>
      <c r="AD433" s="52">
        <f t="shared" si="131"/>
        <v>2.3752194402882373E-3</v>
      </c>
      <c r="AE433" s="52">
        <f t="shared" si="131"/>
        <v>1.8548108532922265E-3</v>
      </c>
      <c r="AF433" s="52">
        <f t="shared" si="131"/>
        <v>2.1294631230991548E-3</v>
      </c>
      <c r="AG433" s="52">
        <f t="shared" si="131"/>
        <v>3.5568337022406139E-3</v>
      </c>
      <c r="AH433" s="52">
        <f t="shared" si="131"/>
        <v>9.8030007103641861E-2</v>
      </c>
      <c r="AI433" s="52">
        <f t="shared" si="131"/>
        <v>2.8674811906457258E-2</v>
      </c>
      <c r="AJ433" s="52">
        <f t="shared" si="131"/>
        <v>1.4003970030663016E-3</v>
      </c>
      <c r="AK433" s="52">
        <f t="shared" si="131"/>
        <v>2.6480295258444779E-3</v>
      </c>
      <c r="AL433" s="52">
        <f t="shared" si="131"/>
        <v>1.0963558768888305E-2</v>
      </c>
      <c r="AO433" s="52">
        <f t="shared" si="133"/>
        <v>1.3604640444584644E-5</v>
      </c>
      <c r="AP433" s="52">
        <f t="shared" si="133"/>
        <v>1.2212749028851966E-3</v>
      </c>
      <c r="AQ433" s="52">
        <f t="shared" si="133"/>
        <v>1.9342499449996934E-4</v>
      </c>
      <c r="AR433" s="52">
        <f t="shared" si="133"/>
        <v>3.8855928219928685E-4</v>
      </c>
      <c r="AS433" s="52">
        <f t="shared" si="133"/>
        <v>3.8402670447389761E-4</v>
      </c>
      <c r="AT433" s="52">
        <f t="shared" si="133"/>
        <v>2.2932679432231956E-2</v>
      </c>
      <c r="AU433" s="52">
        <f t="shared" si="133"/>
        <v>2.7158211677435692E-3</v>
      </c>
      <c r="AV433" s="52">
        <f t="shared" si="133"/>
        <v>2.4168169652898476E-5</v>
      </c>
      <c r="AW433" s="52">
        <f t="shared" si="133"/>
        <v>1.0542614961493594E-4</v>
      </c>
      <c r="AX433" s="52">
        <f t="shared" si="133"/>
        <v>2.880773241768309E-3</v>
      </c>
      <c r="BA433" s="52">
        <f t="shared" si="114"/>
        <v>1.3604640444584646E-5</v>
      </c>
      <c r="BB433" s="52">
        <f t="shared" si="118"/>
        <v>1.2212749028851961E-3</v>
      </c>
      <c r="BC433" s="52">
        <f t="shared" si="119"/>
        <v>1.8980534525116829E-4</v>
      </c>
      <c r="BD433" s="52">
        <f t="shared" si="120"/>
        <v>3.885592821992797E-4</v>
      </c>
      <c r="BE433" s="52">
        <f t="shared" si="121"/>
        <v>4.1282587370764954E-4</v>
      </c>
      <c r="BF433" s="52">
        <f t="shared" si="122"/>
        <v>2.293267943223197E-2</v>
      </c>
      <c r="BG433" s="52">
        <f t="shared" si="123"/>
        <v>2.7158211677436386E-3</v>
      </c>
      <c r="BH433" s="52">
        <f t="shared" si="124"/>
        <v>2.2856056838239545E-5</v>
      </c>
      <c r="BI433" s="52">
        <f t="shared" si="125"/>
        <v>1.1160837794470984E-4</v>
      </c>
      <c r="BJ433" s="52">
        <f t="shared" si="126"/>
        <v>2.8843658638018927E-3</v>
      </c>
      <c r="BK433" s="44"/>
    </row>
    <row r="434" spans="4:63">
      <c r="D434" s="42">
        <f t="shared" si="109"/>
        <v>10.25</v>
      </c>
      <c r="E434" s="52">
        <f t="shared" si="115"/>
        <v>8.0391490359280863E-6</v>
      </c>
      <c r="F434" s="52">
        <f t="shared" si="132"/>
        <v>1.1812854312396642E-3</v>
      </c>
      <c r="G434" s="52">
        <f t="shared" si="132"/>
        <v>1.704876112562525E-3</v>
      </c>
      <c r="H434" s="52">
        <f t="shared" si="132"/>
        <v>1.7956207033432931E-3</v>
      </c>
      <c r="I434" s="52">
        <f t="shared" si="132"/>
        <v>3.2181844456286271E-3</v>
      </c>
      <c r="J434" s="52">
        <f t="shared" si="132"/>
        <v>7.6221714058918241E-2</v>
      </c>
      <c r="K434" s="52">
        <f t="shared" si="132"/>
        <v>2.6641033556501693E-2</v>
      </c>
      <c r="L434" s="52">
        <f t="shared" si="132"/>
        <v>1.4106089957281176E-3</v>
      </c>
      <c r="M434" s="52">
        <f t="shared" si="132"/>
        <v>2.5974476228675259E-3</v>
      </c>
      <c r="N434" s="52">
        <f t="shared" si="132"/>
        <v>8.2441849380410718E-3</v>
      </c>
      <c r="Q434" s="52">
        <f t="shared" si="130"/>
        <v>-5.8850655439177211E-6</v>
      </c>
      <c r="R434" s="52">
        <f t="shared" si="130"/>
        <v>-6.9763026140368871E-5</v>
      </c>
      <c r="S434" s="52">
        <f t="shared" si="130"/>
        <v>1.5111287134369101E-3</v>
      </c>
      <c r="T434" s="52">
        <f t="shared" si="130"/>
        <v>1.3898744401741735E-3</v>
      </c>
      <c r="U434" s="52">
        <f t="shared" si="130"/>
        <v>2.7946489115139956E-3</v>
      </c>
      <c r="V434" s="52">
        <f t="shared" si="130"/>
        <v>5.2662501282570551E-2</v>
      </c>
      <c r="W434" s="52">
        <f t="shared" si="130"/>
        <v>2.3834832729069486E-2</v>
      </c>
      <c r="X434" s="52">
        <f t="shared" si="130"/>
        <v>1.3876095976845949E-3</v>
      </c>
      <c r="Y434" s="52">
        <f t="shared" si="130"/>
        <v>2.4899226574237603E-3</v>
      </c>
      <c r="Z434" s="52">
        <f t="shared" si="130"/>
        <v>5.263423183714879E-3</v>
      </c>
      <c r="AA434" s="96"/>
      <c r="AB434" s="96"/>
      <c r="AC434" s="52">
        <f t="shared" si="131"/>
        <v>2.1963363615773958E-5</v>
      </c>
      <c r="AD434" s="52">
        <f t="shared" si="131"/>
        <v>2.4323338886197022E-3</v>
      </c>
      <c r="AE434" s="52">
        <f t="shared" si="131"/>
        <v>1.8986235116881518E-3</v>
      </c>
      <c r="AF434" s="52">
        <f t="shared" si="131"/>
        <v>2.2013669665124124E-3</v>
      </c>
      <c r="AG434" s="52">
        <f t="shared" si="131"/>
        <v>3.6417199797432582E-3</v>
      </c>
      <c r="AH434" s="52">
        <f t="shared" si="131"/>
        <v>9.9780926835265946E-2</v>
      </c>
      <c r="AI434" s="52">
        <f t="shared" si="131"/>
        <v>2.9447234383933901E-2</v>
      </c>
      <c r="AJ434" s="52">
        <f t="shared" si="131"/>
        <v>1.4336083937716529E-3</v>
      </c>
      <c r="AK434" s="52">
        <f t="shared" si="131"/>
        <v>2.7049725883113041E-3</v>
      </c>
      <c r="AL434" s="52">
        <f t="shared" si="131"/>
        <v>1.1224946692367271E-2</v>
      </c>
      <c r="AO434" s="52">
        <f t="shared" si="133"/>
        <v>1.3924214579845807E-5</v>
      </c>
      <c r="AP434" s="52">
        <f t="shared" si="133"/>
        <v>1.251048457380033E-3</v>
      </c>
      <c r="AQ434" s="52">
        <f t="shared" si="133"/>
        <v>1.9374739912561491E-4</v>
      </c>
      <c r="AR434" s="52">
        <f t="shared" si="133"/>
        <v>4.0574626316911954E-4</v>
      </c>
      <c r="AS434" s="52">
        <f t="shared" si="133"/>
        <v>4.2353553411463149E-4</v>
      </c>
      <c r="AT434" s="52">
        <f t="shared" si="133"/>
        <v>2.3559212776347691E-2</v>
      </c>
      <c r="AU434" s="52">
        <f t="shared" si="133"/>
        <v>2.8062008274322078E-3</v>
      </c>
      <c r="AV434" s="52">
        <f t="shared" si="133"/>
        <v>2.2999398043522731E-5</v>
      </c>
      <c r="AW434" s="52">
        <f t="shared" si="133"/>
        <v>1.0752496544376563E-4</v>
      </c>
      <c r="AX434" s="52">
        <f t="shared" si="133"/>
        <v>2.9807617543261928E-3</v>
      </c>
      <c r="BA434" s="52">
        <f t="shared" si="114"/>
        <v>1.3924214579845872E-5</v>
      </c>
      <c r="BB434" s="52">
        <f t="shared" si="118"/>
        <v>1.251048457380038E-3</v>
      </c>
      <c r="BC434" s="52">
        <f t="shared" si="119"/>
        <v>1.9374739912562684E-4</v>
      </c>
      <c r="BD434" s="52">
        <f t="shared" si="120"/>
        <v>4.0574626316911932E-4</v>
      </c>
      <c r="BE434" s="52">
        <f t="shared" si="121"/>
        <v>4.2353553411463105E-4</v>
      </c>
      <c r="BF434" s="52">
        <f t="shared" si="122"/>
        <v>2.3559212776347704E-2</v>
      </c>
      <c r="BG434" s="52">
        <f t="shared" si="123"/>
        <v>2.8062008274322078E-3</v>
      </c>
      <c r="BH434" s="52">
        <f t="shared" si="124"/>
        <v>2.2999398043535308E-5</v>
      </c>
      <c r="BI434" s="52">
        <f t="shared" si="125"/>
        <v>1.0752496544377821E-4</v>
      </c>
      <c r="BJ434" s="52">
        <f t="shared" si="126"/>
        <v>2.9807617543261989E-3</v>
      </c>
      <c r="BK434" s="44"/>
    </row>
    <row r="435" spans="4:63">
      <c r="D435" s="42">
        <f t="shared" si="109"/>
        <v>10.5</v>
      </c>
      <c r="E435" s="52">
        <f t="shared" si="115"/>
        <v>8.2891073068493343E-6</v>
      </c>
      <c r="F435" s="52">
        <f t="shared" si="132"/>
        <v>1.2180146997900437E-3</v>
      </c>
      <c r="G435" s="52">
        <f t="shared" si="132"/>
        <v>1.7578851914247969E-3</v>
      </c>
      <c r="H435" s="52">
        <f t="shared" si="132"/>
        <v>1.8514512700154872E-3</v>
      </c>
      <c r="I435" s="52">
        <f t="shared" si="132"/>
        <v>3.3182462576363363E-3</v>
      </c>
      <c r="J435" s="52">
        <f t="shared" si="132"/>
        <v>7.859164746451551E-2</v>
      </c>
      <c r="K435" s="52">
        <f t="shared" si="132"/>
        <v>2.7469373304101527E-2</v>
      </c>
      <c r="L435" s="52">
        <f t="shared" si="132"/>
        <v>1.4544685365753356E-3</v>
      </c>
      <c r="M435" s="52">
        <f t="shared" si="132"/>
        <v>2.6782090957197975E-3</v>
      </c>
      <c r="N435" s="52">
        <f t="shared" si="132"/>
        <v>8.5005183140063889E-3</v>
      </c>
      <c r="Q435" s="52">
        <f t="shared" ref="Q435:Z450" si="134">((Q346)/($D346-$D345))/$R$192*100</f>
        <v>-6.0680476980041422E-6</v>
      </c>
      <c r="R435" s="52">
        <f t="shared" si="134"/>
        <v>-7.1932141964736396E-5</v>
      </c>
      <c r="S435" s="52">
        <f t="shared" si="134"/>
        <v>1.5581136764798967E-3</v>
      </c>
      <c r="T435" s="52">
        <f t="shared" si="134"/>
        <v>1.4330892891974904E-3</v>
      </c>
      <c r="U435" s="52">
        <f t="shared" si="134"/>
        <v>2.8815418906877974E-3</v>
      </c>
      <c r="V435" s="52">
        <f t="shared" si="134"/>
        <v>5.4299916847843722E-2</v>
      </c>
      <c r="W435" s="52">
        <f t="shared" si="134"/>
        <v>2.4575920318070453E-2</v>
      </c>
      <c r="X435" s="52">
        <f t="shared" si="134"/>
        <v>1.4307540268027612E-3</v>
      </c>
      <c r="Y435" s="52">
        <f t="shared" si="134"/>
        <v>2.5673408965179475E-3</v>
      </c>
      <c r="Z435" s="52">
        <f t="shared" si="134"/>
        <v>5.4270768431069899E-3</v>
      </c>
      <c r="AA435" s="96"/>
      <c r="AB435" s="96"/>
      <c r="AC435" s="52">
        <f t="shared" ref="AC435:AL450" si="135">((AC346)/($D346-$D345))/$R$192*100</f>
        <v>2.2646262311702879E-5</v>
      </c>
      <c r="AD435" s="52">
        <f t="shared" si="135"/>
        <v>2.5079615415448289E-3</v>
      </c>
      <c r="AE435" s="52">
        <f t="shared" si="135"/>
        <v>1.9576567063697104E-3</v>
      </c>
      <c r="AF435" s="52">
        <f t="shared" si="135"/>
        <v>2.2698132508334836E-3</v>
      </c>
      <c r="AG435" s="52">
        <f t="shared" si="135"/>
        <v>3.7549506245848738E-3</v>
      </c>
      <c r="AH435" s="52">
        <f t="shared" si="135"/>
        <v>0.10288337808118733</v>
      </c>
      <c r="AI435" s="52">
        <f t="shared" si="135"/>
        <v>3.0362826290132604E-2</v>
      </c>
      <c r="AJ435" s="52">
        <f t="shared" si="135"/>
        <v>1.478183046347923E-3</v>
      </c>
      <c r="AK435" s="52">
        <f t="shared" si="135"/>
        <v>2.7890772949216622E-3</v>
      </c>
      <c r="AL435" s="52">
        <f t="shared" si="135"/>
        <v>1.1573959784905786E-2</v>
      </c>
      <c r="AO435" s="52">
        <f t="shared" si="133"/>
        <v>1.4357155004853477E-5</v>
      </c>
      <c r="AP435" s="52">
        <f t="shared" si="133"/>
        <v>1.2899468417547802E-3</v>
      </c>
      <c r="AQ435" s="52">
        <f t="shared" si="133"/>
        <v>1.9977151494490015E-4</v>
      </c>
      <c r="AR435" s="52">
        <f t="shared" si="133"/>
        <v>4.1836198081799682E-4</v>
      </c>
      <c r="AS435" s="52">
        <f t="shared" si="133"/>
        <v>4.3670436694853883E-4</v>
      </c>
      <c r="AT435" s="52">
        <f t="shared" si="133"/>
        <v>2.4291730616671788E-2</v>
      </c>
      <c r="AU435" s="52">
        <f t="shared" si="133"/>
        <v>2.893452986031074E-3</v>
      </c>
      <c r="AV435" s="52">
        <f t="shared" si="133"/>
        <v>2.3714509772574397E-5</v>
      </c>
      <c r="AW435" s="52">
        <f t="shared" si="133"/>
        <v>1.1086819920184997E-4</v>
      </c>
      <c r="AX435" s="52">
        <f t="shared" si="133"/>
        <v>3.073441470899399E-3</v>
      </c>
      <c r="BA435" s="52">
        <f t="shared" si="114"/>
        <v>1.4357155004853545E-5</v>
      </c>
      <c r="BB435" s="52">
        <f t="shared" si="118"/>
        <v>1.2899468417547852E-3</v>
      </c>
      <c r="BC435" s="52">
        <f t="shared" si="119"/>
        <v>1.997715149449136E-4</v>
      </c>
      <c r="BD435" s="52">
        <f t="shared" si="120"/>
        <v>4.1836198081799639E-4</v>
      </c>
      <c r="BE435" s="52">
        <f t="shared" si="121"/>
        <v>4.3670436694853753E-4</v>
      </c>
      <c r="BF435" s="52">
        <f t="shared" si="122"/>
        <v>2.4291730616671822E-2</v>
      </c>
      <c r="BG435" s="52">
        <f t="shared" si="123"/>
        <v>2.8934529860310775E-3</v>
      </c>
      <c r="BH435" s="52">
        <f t="shared" si="124"/>
        <v>2.3714509772587407E-5</v>
      </c>
      <c r="BI435" s="52">
        <f t="shared" si="125"/>
        <v>1.1086819920186472E-4</v>
      </c>
      <c r="BJ435" s="52">
        <f t="shared" si="126"/>
        <v>3.0734414708993973E-3</v>
      </c>
      <c r="BK435" s="44"/>
    </row>
    <row r="436" spans="4:63">
      <c r="D436" s="42">
        <f t="shared" si="109"/>
        <v>10.75</v>
      </c>
      <c r="E436" s="52">
        <f t="shared" si="115"/>
        <v>8.5404796128553304E-6</v>
      </c>
      <c r="F436" s="52">
        <f t="shared" si="132"/>
        <v>1.2549517489198615E-3</v>
      </c>
      <c r="G436" s="52">
        <f t="shared" si="132"/>
        <v>1.8111941471306917E-3</v>
      </c>
      <c r="H436" s="52">
        <f t="shared" si="132"/>
        <v>1.9075976749265392E-3</v>
      </c>
      <c r="I436" s="52">
        <f t="shared" si="132"/>
        <v>3.418874127779672E-3</v>
      </c>
      <c r="J436" s="52">
        <f t="shared" si="132"/>
        <v>8.0974987783881527E-2</v>
      </c>
      <c r="K436" s="52">
        <f t="shared" si="132"/>
        <v>2.8302399039729999E-2</v>
      </c>
      <c r="L436" s="52">
        <f t="shared" si="132"/>
        <v>1.4985761945555858E-3</v>
      </c>
      <c r="M436" s="52">
        <f t="shared" si="132"/>
        <v>2.7594274430563104E-3</v>
      </c>
      <c r="N436" s="52">
        <f t="shared" si="132"/>
        <v>8.7583017895650102E-3</v>
      </c>
      <c r="Q436" s="52">
        <f t="shared" si="134"/>
        <v>-6.2520649976162806E-6</v>
      </c>
      <c r="R436" s="52">
        <f t="shared" si="134"/>
        <v>-7.4113528660826731E-5</v>
      </c>
      <c r="S436" s="52">
        <f t="shared" si="134"/>
        <v>1.6053644374336841E-3</v>
      </c>
      <c r="T436" s="52">
        <f t="shared" si="134"/>
        <v>1.4765486082776527E-3</v>
      </c>
      <c r="U436" s="52">
        <f t="shared" si="134"/>
        <v>2.9689264307958189E-3</v>
      </c>
      <c r="V436" s="52">
        <f t="shared" si="134"/>
        <v>5.5946595411492862E-2</v>
      </c>
      <c r="W436" s="52">
        <f t="shared" si="134"/>
        <v>2.5321200302257454E-2</v>
      </c>
      <c r="X436" s="52">
        <f t="shared" si="134"/>
        <v>1.4741425276064109E-3</v>
      </c>
      <c r="Y436" s="52">
        <f t="shared" si="134"/>
        <v>2.6451970971401724E-3</v>
      </c>
      <c r="Z436" s="52">
        <f t="shared" si="134"/>
        <v>5.5916563050951665E-3</v>
      </c>
      <c r="AA436" s="96"/>
      <c r="AB436" s="96"/>
      <c r="AC436" s="52">
        <f t="shared" si="135"/>
        <v>2.333302422332701E-5</v>
      </c>
      <c r="AD436" s="52">
        <f t="shared" si="135"/>
        <v>2.5840170265005544E-3</v>
      </c>
      <c r="AE436" s="52">
        <f t="shared" si="135"/>
        <v>2.0170238568277127E-3</v>
      </c>
      <c r="AF436" s="52">
        <f t="shared" si="135"/>
        <v>2.3386467415754258E-3</v>
      </c>
      <c r="AG436" s="52">
        <f t="shared" si="135"/>
        <v>3.8688218247635237E-3</v>
      </c>
      <c r="AH436" s="52">
        <f t="shared" si="135"/>
        <v>0.10600338015627023</v>
      </c>
      <c r="AI436" s="52">
        <f t="shared" si="135"/>
        <v>3.1283597777202556E-2</v>
      </c>
      <c r="AJ436" s="52">
        <f t="shared" si="135"/>
        <v>1.5230098615047747E-3</v>
      </c>
      <c r="AK436" s="52">
        <f t="shared" si="135"/>
        <v>2.8736577889724637E-3</v>
      </c>
      <c r="AL436" s="52">
        <f t="shared" si="135"/>
        <v>1.1924947274034849E-2</v>
      </c>
      <c r="AO436" s="52">
        <f t="shared" si="133"/>
        <v>1.4792544610471612E-5</v>
      </c>
      <c r="AP436" s="52">
        <f t="shared" si="133"/>
        <v>1.3290652775806882E-3</v>
      </c>
      <c r="AQ436" s="52">
        <f t="shared" si="133"/>
        <v>2.0582970969700758E-4</v>
      </c>
      <c r="AR436" s="52">
        <f t="shared" si="133"/>
        <v>4.3104906664888647E-4</v>
      </c>
      <c r="AS436" s="52">
        <f t="shared" si="133"/>
        <v>4.4994769698385303E-4</v>
      </c>
      <c r="AT436" s="52">
        <f t="shared" si="133"/>
        <v>2.5028392372388665E-2</v>
      </c>
      <c r="AU436" s="52">
        <f t="shared" si="133"/>
        <v>2.9811987374725457E-3</v>
      </c>
      <c r="AV436" s="52">
        <f t="shared" si="133"/>
        <v>2.4433666949174844E-5</v>
      </c>
      <c r="AW436" s="52">
        <f t="shared" si="133"/>
        <v>1.1423034591613807E-4</v>
      </c>
      <c r="AX436" s="52">
        <f t="shared" si="133"/>
        <v>3.1666454844698436E-3</v>
      </c>
      <c r="BA436" s="52">
        <f t="shared" si="114"/>
        <v>1.479254461047168E-5</v>
      </c>
      <c r="BB436" s="52">
        <f t="shared" si="118"/>
        <v>1.329065277580693E-3</v>
      </c>
      <c r="BC436" s="52">
        <f t="shared" si="119"/>
        <v>2.0582970969702102E-4</v>
      </c>
      <c r="BD436" s="52">
        <f t="shared" si="120"/>
        <v>4.3104906664888669E-4</v>
      </c>
      <c r="BE436" s="52">
        <f t="shared" si="121"/>
        <v>4.4994769698385173E-4</v>
      </c>
      <c r="BF436" s="52">
        <f t="shared" si="122"/>
        <v>2.50283923723887E-2</v>
      </c>
      <c r="BG436" s="52">
        <f t="shared" si="123"/>
        <v>2.9811987374725561E-3</v>
      </c>
      <c r="BH436" s="52">
        <f t="shared" si="124"/>
        <v>2.4433666949188939E-5</v>
      </c>
      <c r="BI436" s="52">
        <f t="shared" si="125"/>
        <v>1.1423034591615325E-4</v>
      </c>
      <c r="BJ436" s="52">
        <f t="shared" si="126"/>
        <v>3.1666454844698384E-3</v>
      </c>
      <c r="BK436" s="44"/>
    </row>
    <row r="437" spans="4:63">
      <c r="D437" s="42">
        <f t="shared" si="109"/>
        <v>11</v>
      </c>
      <c r="E437" s="52">
        <f t="shared" si="115"/>
        <v>8.7931967723167298E-6</v>
      </c>
      <c r="F437" s="52">
        <f t="shared" si="132"/>
        <v>1.2920864129697307E-3</v>
      </c>
      <c r="G437" s="52">
        <f t="shared" si="132"/>
        <v>1.8647883082135194E-3</v>
      </c>
      <c r="H437" s="52">
        <f t="shared" si="132"/>
        <v>1.9640444656989164E-3</v>
      </c>
      <c r="I437" s="52">
        <f t="shared" si="132"/>
        <v>3.5200403616792307E-3</v>
      </c>
      <c r="J437" s="52">
        <f t="shared" si="132"/>
        <v>8.3371079084112634E-2</v>
      </c>
      <c r="K437" s="52">
        <f t="shared" si="132"/>
        <v>2.9139881501546012E-2</v>
      </c>
      <c r="L437" s="52">
        <f t="shared" si="132"/>
        <v>1.5429198305446591E-3</v>
      </c>
      <c r="M437" s="52">
        <f t="shared" si="132"/>
        <v>2.8410803123049347E-3</v>
      </c>
      <c r="N437" s="52">
        <f t="shared" si="132"/>
        <v>9.0174644186324596E-3</v>
      </c>
      <c r="Q437" s="52">
        <f t="shared" si="134"/>
        <v>-6.4370667982865078E-6</v>
      </c>
      <c r="R437" s="52">
        <f t="shared" si="134"/>
        <v>-7.6306585876563488E-5</v>
      </c>
      <c r="S437" s="52">
        <f t="shared" si="134"/>
        <v>1.6528679921424751E-3</v>
      </c>
      <c r="T437" s="52">
        <f t="shared" si="134"/>
        <v>1.5202404367235553E-3</v>
      </c>
      <c r="U437" s="52">
        <f t="shared" si="134"/>
        <v>3.0567784822322758E-3</v>
      </c>
      <c r="V437" s="52">
        <f t="shared" si="134"/>
        <v>5.7602083781565963E-2</v>
      </c>
      <c r="W437" s="52">
        <f t="shared" si="134"/>
        <v>2.6070467568806214E-2</v>
      </c>
      <c r="X437" s="52">
        <f t="shared" si="134"/>
        <v>1.5177631588947499E-3</v>
      </c>
      <c r="Y437" s="52">
        <f t="shared" si="134"/>
        <v>2.7234698320341912E-3</v>
      </c>
      <c r="Z437" s="52">
        <f t="shared" si="134"/>
        <v>5.7571162748117424E-3</v>
      </c>
      <c r="AA437" s="96"/>
      <c r="AB437" s="96"/>
      <c r="AC437" s="52">
        <f t="shared" si="135"/>
        <v>2.4023460342920037E-5</v>
      </c>
      <c r="AD437" s="52">
        <f t="shared" si="135"/>
        <v>2.6604794118160295E-3</v>
      </c>
      <c r="AE437" s="52">
        <f t="shared" si="135"/>
        <v>2.0767086242845785E-3</v>
      </c>
      <c r="AF437" s="52">
        <f t="shared" si="135"/>
        <v>2.4078484946742774E-3</v>
      </c>
      <c r="AG437" s="52">
        <f t="shared" si="135"/>
        <v>3.9833022411261852E-3</v>
      </c>
      <c r="AH437" s="52">
        <f t="shared" si="135"/>
        <v>0.10914007438665933</v>
      </c>
      <c r="AI437" s="52">
        <f t="shared" si="135"/>
        <v>3.2209295434285815E-2</v>
      </c>
      <c r="AJ437" s="52">
        <f t="shared" si="135"/>
        <v>1.5680765021945826E-3</v>
      </c>
      <c r="AK437" s="52">
        <f t="shared" si="135"/>
        <v>2.9586907925756934E-3</v>
      </c>
      <c r="AL437" s="52">
        <f t="shared" si="135"/>
        <v>1.2277812562453175E-2</v>
      </c>
      <c r="AO437" s="52">
        <f t="shared" si="133"/>
        <v>1.5230263570603238E-5</v>
      </c>
      <c r="AP437" s="52">
        <f t="shared" si="133"/>
        <v>1.3683929988462943E-3</v>
      </c>
      <c r="AQ437" s="52">
        <f t="shared" si="133"/>
        <v>2.1192031607104433E-4</v>
      </c>
      <c r="AR437" s="52">
        <f t="shared" si="133"/>
        <v>4.4380402897536107E-4</v>
      </c>
      <c r="AS437" s="52">
        <f t="shared" si="133"/>
        <v>4.632618794469549E-4</v>
      </c>
      <c r="AT437" s="52">
        <f t="shared" si="133"/>
        <v>2.5768995302546671E-2</v>
      </c>
      <c r="AU437" s="52">
        <f t="shared" si="133"/>
        <v>3.0694139327397986E-3</v>
      </c>
      <c r="AV437" s="52">
        <f t="shared" si="133"/>
        <v>2.515667164990922E-5</v>
      </c>
      <c r="AW437" s="52">
        <f t="shared" si="133"/>
        <v>1.1761048027074351E-4</v>
      </c>
      <c r="AX437" s="52">
        <f t="shared" si="133"/>
        <v>3.2603481438207172E-3</v>
      </c>
      <c r="BA437" s="52">
        <f t="shared" si="114"/>
        <v>1.5230263570603307E-5</v>
      </c>
      <c r="BB437" s="52">
        <f t="shared" si="118"/>
        <v>1.3683929988462988E-3</v>
      </c>
      <c r="BC437" s="52">
        <f t="shared" si="119"/>
        <v>2.1192031607105907E-4</v>
      </c>
      <c r="BD437" s="52">
        <f t="shared" si="120"/>
        <v>4.4380402897536107E-4</v>
      </c>
      <c r="BE437" s="52">
        <f t="shared" si="121"/>
        <v>4.6326187944695446E-4</v>
      </c>
      <c r="BF437" s="52">
        <f t="shared" si="122"/>
        <v>2.5768995302546699E-2</v>
      </c>
      <c r="BG437" s="52">
        <f t="shared" si="123"/>
        <v>3.0694139327398021E-3</v>
      </c>
      <c r="BH437" s="52">
        <f t="shared" si="124"/>
        <v>2.5156671649923532E-5</v>
      </c>
      <c r="BI437" s="52">
        <f t="shared" si="125"/>
        <v>1.1761048027075869E-4</v>
      </c>
      <c r="BJ437" s="52">
        <f t="shared" si="126"/>
        <v>3.2603481438207155E-3</v>
      </c>
      <c r="BK437" s="44"/>
    </row>
    <row r="438" spans="4:63">
      <c r="D438" s="42">
        <f t="shared" si="109"/>
        <v>12</v>
      </c>
      <c r="E438" s="52">
        <f t="shared" si="115"/>
        <v>9.4325214111708556E-6</v>
      </c>
      <c r="F438" s="52">
        <f t="shared" si="132"/>
        <v>1.3860297990589468E-3</v>
      </c>
      <c r="G438" s="52">
        <f t="shared" si="132"/>
        <v>2.0003709799719157E-3</v>
      </c>
      <c r="H438" s="52">
        <f t="shared" si="132"/>
        <v>2.106843728724573E-3</v>
      </c>
      <c r="I438" s="52">
        <f t="shared" si="132"/>
        <v>3.7759710079792799E-3</v>
      </c>
      <c r="J438" s="52">
        <f t="shared" si="132"/>
        <v>8.9432718145134829E-2</v>
      </c>
      <c r="K438" s="52">
        <f t="shared" si="132"/>
        <v>3.1258547181345152E-2</v>
      </c>
      <c r="L438" s="52">
        <f t="shared" si="132"/>
        <v>1.655100495777736E-3</v>
      </c>
      <c r="M438" s="52">
        <f t="shared" si="132"/>
        <v>3.0476459893449782E-3</v>
      </c>
      <c r="N438" s="52">
        <f t="shared" si="132"/>
        <v>9.6730948261052139E-3</v>
      </c>
      <c r="Q438" s="52">
        <f t="shared" si="134"/>
        <v>-6.905084916458355E-6</v>
      </c>
      <c r="R438" s="52">
        <f t="shared" si="134"/>
        <v>-8.1854588692935375E-5</v>
      </c>
      <c r="S438" s="52">
        <f t="shared" si="134"/>
        <v>1.773042629366205E-3</v>
      </c>
      <c r="T438" s="52">
        <f t="shared" si="134"/>
        <v>1.6307721572509076E-3</v>
      </c>
      <c r="U438" s="52">
        <f t="shared" si="134"/>
        <v>3.2790268692310508E-3</v>
      </c>
      <c r="V438" s="52">
        <f t="shared" si="134"/>
        <v>6.1790143296716823E-2</v>
      </c>
      <c r="W438" s="52">
        <f t="shared" si="134"/>
        <v>2.796596617923864E-2</v>
      </c>
      <c r="X438" s="52">
        <f t="shared" si="134"/>
        <v>1.6281147646362909E-3</v>
      </c>
      <c r="Y438" s="52">
        <f t="shared" si="134"/>
        <v>2.9214844349004735E-3</v>
      </c>
      <c r="Z438" s="52">
        <f t="shared" si="134"/>
        <v>6.1756974095843577E-3</v>
      </c>
      <c r="AA438" s="96"/>
      <c r="AB438" s="96"/>
      <c r="AC438" s="52">
        <f t="shared" si="135"/>
        <v>2.5770127738800144E-5</v>
      </c>
      <c r="AD438" s="52">
        <f t="shared" si="135"/>
        <v>2.8539141868108337E-3</v>
      </c>
      <c r="AE438" s="52">
        <f t="shared" si="135"/>
        <v>2.2276993305776422E-3</v>
      </c>
      <c r="AF438" s="52">
        <f t="shared" si="135"/>
        <v>2.5829153001982372E-3</v>
      </c>
      <c r="AG438" s="52">
        <f t="shared" si="135"/>
        <v>4.272915146727509E-3</v>
      </c>
      <c r="AH438" s="52">
        <f t="shared" si="135"/>
        <v>0.11707529299355282</v>
      </c>
      <c r="AI438" s="52">
        <f t="shared" si="135"/>
        <v>3.4551128183451664E-2</v>
      </c>
      <c r="AJ438" s="52">
        <f t="shared" si="135"/>
        <v>1.6820862269191969E-3</v>
      </c>
      <c r="AK438" s="52">
        <f t="shared" si="135"/>
        <v>3.1738075437894976E-3</v>
      </c>
      <c r="AL438" s="52">
        <f t="shared" si="135"/>
        <v>1.3170492242626074E-2</v>
      </c>
      <c r="AO438" s="52">
        <f t="shared" si="133"/>
        <v>1.6337606327629211E-5</v>
      </c>
      <c r="AP438" s="52">
        <f t="shared" si="133"/>
        <v>1.4678843877518823E-3</v>
      </c>
      <c r="AQ438" s="52">
        <f t="shared" si="133"/>
        <v>2.2732835060571065E-4</v>
      </c>
      <c r="AR438" s="52">
        <f t="shared" si="133"/>
        <v>4.7607157147366548E-4</v>
      </c>
      <c r="AS438" s="52">
        <f t="shared" si="133"/>
        <v>4.9694413874822908E-4</v>
      </c>
      <c r="AT438" s="52">
        <f t="shared" si="133"/>
        <v>2.7642574848418006E-2</v>
      </c>
      <c r="AU438" s="52">
        <f t="shared" si="133"/>
        <v>3.2925810021065122E-3</v>
      </c>
      <c r="AV438" s="52">
        <f t="shared" si="133"/>
        <v>2.6985731141445117E-5</v>
      </c>
      <c r="AW438" s="52">
        <f t="shared" si="133"/>
        <v>1.261615544445047E-4</v>
      </c>
      <c r="AX438" s="52">
        <f t="shared" si="133"/>
        <v>3.4973974165208562E-3</v>
      </c>
      <c r="BA438" s="52">
        <f t="shared" si="114"/>
        <v>1.6337606327629289E-5</v>
      </c>
      <c r="BB438" s="52">
        <f t="shared" si="118"/>
        <v>1.4678843877518868E-3</v>
      </c>
      <c r="BC438" s="52">
        <f t="shared" si="119"/>
        <v>2.2732835060572647E-4</v>
      </c>
      <c r="BD438" s="52">
        <f t="shared" si="120"/>
        <v>4.7607157147366418E-4</v>
      </c>
      <c r="BE438" s="52">
        <f t="shared" si="121"/>
        <v>4.9694413874822908E-4</v>
      </c>
      <c r="BF438" s="52">
        <f t="shared" si="122"/>
        <v>2.7642574848417992E-2</v>
      </c>
      <c r="BG438" s="52">
        <f t="shared" si="123"/>
        <v>3.2925810021065122E-3</v>
      </c>
      <c r="BH438" s="52">
        <f t="shared" si="124"/>
        <v>2.6985731141460946E-5</v>
      </c>
      <c r="BI438" s="52">
        <f t="shared" si="125"/>
        <v>1.2616155444451944E-4</v>
      </c>
      <c r="BJ438" s="52">
        <f t="shared" si="126"/>
        <v>3.4973974165208605E-3</v>
      </c>
      <c r="BK438" s="44"/>
    </row>
    <row r="439" spans="4:63">
      <c r="D439" s="42">
        <f t="shared" si="109"/>
        <v>13</v>
      </c>
      <c r="E439" s="52">
        <f t="shared" si="115"/>
        <v>1.046572891826153E-5</v>
      </c>
      <c r="F439" s="52">
        <f t="shared" si="132"/>
        <v>1.5378509644732241E-3</v>
      </c>
      <c r="G439" s="52">
        <f t="shared" si="132"/>
        <v>2.2194850665856621E-3</v>
      </c>
      <c r="H439" s="52">
        <f t="shared" si="132"/>
        <v>2.3376204915747652E-3</v>
      </c>
      <c r="I439" s="52">
        <f t="shared" si="132"/>
        <v>4.1895785071767461E-3</v>
      </c>
      <c r="J439" s="52">
        <f t="shared" si="132"/>
        <v>9.9228885229117908E-2</v>
      </c>
      <c r="K439" s="52">
        <f t="shared" si="132"/>
        <v>3.4682506078513968E-2</v>
      </c>
      <c r="L439" s="52">
        <f t="shared" si="132"/>
        <v>1.8363947841958726E-3</v>
      </c>
      <c r="M439" s="52">
        <f t="shared" si="132"/>
        <v>3.3814751510171533E-3</v>
      </c>
      <c r="N439" s="52">
        <f t="shared" si="132"/>
        <v>1.0732653957271953E-2</v>
      </c>
      <c r="Q439" s="52">
        <f t="shared" si="134"/>
        <v>-7.6614453064103102E-6</v>
      </c>
      <c r="R439" s="52">
        <f t="shared" si="134"/>
        <v>-9.0820672292512609E-5</v>
      </c>
      <c r="S439" s="52">
        <f t="shared" si="134"/>
        <v>1.9672559128773794E-3</v>
      </c>
      <c r="T439" s="52">
        <f t="shared" si="134"/>
        <v>1.8094015991338217E-3</v>
      </c>
      <c r="U439" s="52">
        <f t="shared" si="134"/>
        <v>3.6382007347925184E-3</v>
      </c>
      <c r="V439" s="52">
        <f t="shared" si="134"/>
        <v>6.8558433251804413E-2</v>
      </c>
      <c r="W439" s="52">
        <f t="shared" si="134"/>
        <v>3.1029266535515975E-2</v>
      </c>
      <c r="X439" s="52">
        <f t="shared" si="134"/>
        <v>1.8064531244342539E-3</v>
      </c>
      <c r="Y439" s="52">
        <f t="shared" si="134"/>
        <v>3.2414942730348388E-3</v>
      </c>
      <c r="Z439" s="52">
        <f t="shared" si="134"/>
        <v>6.8521630805285332E-3</v>
      </c>
      <c r="AA439" s="96"/>
      <c r="AB439" s="96"/>
      <c r="AC439" s="52">
        <f t="shared" si="135"/>
        <v>2.8592903142933452E-5</v>
      </c>
      <c r="AD439" s="52">
        <f t="shared" si="135"/>
        <v>3.1665226012389659E-3</v>
      </c>
      <c r="AE439" s="52">
        <f t="shared" si="135"/>
        <v>2.4717142202939626E-3</v>
      </c>
      <c r="AF439" s="52">
        <f t="shared" si="135"/>
        <v>2.8658393840157079E-3</v>
      </c>
      <c r="AG439" s="52">
        <f t="shared" si="135"/>
        <v>4.7409562795609726E-3</v>
      </c>
      <c r="AH439" s="52">
        <f t="shared" si="135"/>
        <v>0.12989933720643143</v>
      </c>
      <c r="AI439" s="52">
        <f t="shared" si="135"/>
        <v>3.8335745621511964E-2</v>
      </c>
      <c r="AJ439" s="52">
        <f t="shared" si="135"/>
        <v>1.8663364439575074E-3</v>
      </c>
      <c r="AK439" s="52">
        <f t="shared" si="135"/>
        <v>3.5214560289994852E-3</v>
      </c>
      <c r="AL439" s="52">
        <f t="shared" si="135"/>
        <v>1.4613144834015377E-2</v>
      </c>
      <c r="AO439" s="52">
        <f t="shared" si="133"/>
        <v>1.8127174224671841E-5</v>
      </c>
      <c r="AP439" s="52">
        <f t="shared" si="133"/>
        <v>1.6286716367657366E-3</v>
      </c>
      <c r="AQ439" s="52">
        <f t="shared" si="133"/>
        <v>2.5222915370828273E-4</v>
      </c>
      <c r="AR439" s="52">
        <f t="shared" si="133"/>
        <v>5.2821889244094341E-4</v>
      </c>
      <c r="AS439" s="52">
        <f t="shared" si="133"/>
        <v>5.5137777238422779E-4</v>
      </c>
      <c r="AT439" s="52">
        <f t="shared" si="133"/>
        <v>3.0670451977313495E-2</v>
      </c>
      <c r="AU439" s="52">
        <f t="shared" si="133"/>
        <v>3.6532395429979929E-3</v>
      </c>
      <c r="AV439" s="52">
        <f t="shared" si="133"/>
        <v>2.9941659761618727E-5</v>
      </c>
      <c r="AW439" s="52">
        <f t="shared" si="133"/>
        <v>1.3998087798231451E-4</v>
      </c>
      <c r="AX439" s="52">
        <f t="shared" si="133"/>
        <v>3.8804908767434195E-3</v>
      </c>
      <c r="BA439" s="52">
        <f t="shared" si="114"/>
        <v>1.8127174224671922E-5</v>
      </c>
      <c r="BB439" s="52">
        <f t="shared" si="118"/>
        <v>1.6286716367657419E-3</v>
      </c>
      <c r="BC439" s="52">
        <f t="shared" si="119"/>
        <v>2.5222915370830051E-4</v>
      </c>
      <c r="BD439" s="52">
        <f t="shared" si="120"/>
        <v>5.2821889244094276E-4</v>
      </c>
      <c r="BE439" s="52">
        <f t="shared" si="121"/>
        <v>5.5137777238422649E-4</v>
      </c>
      <c r="BF439" s="52">
        <f t="shared" si="122"/>
        <v>3.0670451977313523E-2</v>
      </c>
      <c r="BG439" s="52">
        <f t="shared" si="123"/>
        <v>3.6532395429979964E-3</v>
      </c>
      <c r="BH439" s="52">
        <f t="shared" si="124"/>
        <v>2.9941659761634773E-5</v>
      </c>
      <c r="BI439" s="52">
        <f t="shared" si="125"/>
        <v>1.3998087798233185E-4</v>
      </c>
      <c r="BJ439" s="52">
        <f t="shared" si="126"/>
        <v>3.8804908767434247E-3</v>
      </c>
      <c r="BK439" s="44"/>
    </row>
    <row r="440" spans="4:63">
      <c r="D440" s="42">
        <f t="shared" si="109"/>
        <v>14</v>
      </c>
      <c r="E440" s="52">
        <f t="shared" si="115"/>
        <v>1.1512937719253769E-5</v>
      </c>
      <c r="F440" s="52">
        <f t="shared" ref="F440:N450" si="136">((F351)/($D351-$D350))/$R$192*100</f>
        <v>1.6917295024315986E-3</v>
      </c>
      <c r="G440" s="52">
        <f t="shared" si="136"/>
        <v>2.4415684315908241E-3</v>
      </c>
      <c r="H440" s="52">
        <f t="shared" si="136"/>
        <v>2.5715245771168091E-3</v>
      </c>
      <c r="I440" s="52">
        <f t="shared" si="136"/>
        <v>4.608790921278927E-3</v>
      </c>
      <c r="J440" s="52">
        <f t="shared" si="136"/>
        <v>0.1091578030079134</v>
      </c>
      <c r="K440" s="52">
        <f t="shared" si="136"/>
        <v>3.8152864033468507E-2</v>
      </c>
      <c r="L440" s="52">
        <f t="shared" si="136"/>
        <v>2.0201458439763893E-3</v>
      </c>
      <c r="M440" s="52">
        <f t="shared" si="136"/>
        <v>3.719828128257266E-3</v>
      </c>
      <c r="N440" s="52">
        <f t="shared" si="136"/>
        <v>1.1806571480823322E-2</v>
      </c>
      <c r="Q440" s="52">
        <f t="shared" si="134"/>
        <v>-8.428055354869915E-6</v>
      </c>
      <c r="R440" s="52">
        <f t="shared" si="134"/>
        <v>-9.9908257885408875E-5</v>
      </c>
      <c r="S440" s="52">
        <f t="shared" si="134"/>
        <v>2.1641010367917319E-3</v>
      </c>
      <c r="T440" s="52">
        <f t="shared" si="134"/>
        <v>1.9904517002726084E-3</v>
      </c>
      <c r="U440" s="52">
        <f t="shared" si="134"/>
        <v>4.0022418693381693E-3</v>
      </c>
      <c r="V440" s="52">
        <f t="shared" si="134"/>
        <v>7.5418442262572341E-2</v>
      </c>
      <c r="W440" s="52">
        <f t="shared" si="134"/>
        <v>3.4134078561329842E-2</v>
      </c>
      <c r="X440" s="52">
        <f t="shared" si="134"/>
        <v>1.9872081989505273E-3</v>
      </c>
      <c r="Y440" s="52">
        <f t="shared" si="134"/>
        <v>3.5658406570850667E-3</v>
      </c>
      <c r="Z440" s="52">
        <f t="shared" si="134"/>
        <v>7.5377957335244329E-3</v>
      </c>
      <c r="AA440" s="96"/>
      <c r="AB440" s="96"/>
      <c r="AC440" s="52">
        <f t="shared" si="135"/>
        <v>3.1453930793377539E-5</v>
      </c>
      <c r="AD440" s="52">
        <f t="shared" si="135"/>
        <v>3.4833672627486109E-3</v>
      </c>
      <c r="AE440" s="52">
        <f t="shared" si="135"/>
        <v>2.7190358263899351E-3</v>
      </c>
      <c r="AF440" s="52">
        <f t="shared" si="135"/>
        <v>3.1525974539610116E-3</v>
      </c>
      <c r="AG440" s="52">
        <f t="shared" si="135"/>
        <v>5.2153399732196813E-3</v>
      </c>
      <c r="AH440" s="52">
        <f t="shared" si="135"/>
        <v>0.14289716375325451</v>
      </c>
      <c r="AI440" s="52">
        <f t="shared" si="135"/>
        <v>4.2171649505607173E-2</v>
      </c>
      <c r="AJ440" s="52">
        <f t="shared" si="135"/>
        <v>2.0530834890022699E-3</v>
      </c>
      <c r="AK440" s="52">
        <f t="shared" si="135"/>
        <v>3.8738155994294827E-3</v>
      </c>
      <c r="AL440" s="52">
        <f t="shared" si="135"/>
        <v>1.6075347228122216E-2</v>
      </c>
      <c r="AO440" s="52">
        <f t="shared" si="133"/>
        <v>1.9940993074123682E-5</v>
      </c>
      <c r="AP440" s="52">
        <f t="shared" si="133"/>
        <v>1.7916377603170075E-3</v>
      </c>
      <c r="AQ440" s="52">
        <f t="shared" si="133"/>
        <v>2.7746739479909228E-4</v>
      </c>
      <c r="AR440" s="52">
        <f t="shared" si="133"/>
        <v>5.8107287684420073E-4</v>
      </c>
      <c r="AS440" s="52">
        <f t="shared" si="133"/>
        <v>6.0654905194075775E-4</v>
      </c>
      <c r="AT440" s="52">
        <f t="shared" si="133"/>
        <v>3.3739360745341063E-2</v>
      </c>
      <c r="AU440" s="52">
        <f t="shared" si="133"/>
        <v>4.0187854721386654E-3</v>
      </c>
      <c r="AV440" s="52">
        <f t="shared" si="133"/>
        <v>3.293764502586196E-5</v>
      </c>
      <c r="AW440" s="52">
        <f t="shared" si="133"/>
        <v>1.5398747117219931E-4</v>
      </c>
      <c r="AX440" s="52">
        <f t="shared" si="133"/>
        <v>4.2687757472988893E-3</v>
      </c>
      <c r="BA440" s="52">
        <f t="shared" si="114"/>
        <v>1.994099307412377E-5</v>
      </c>
      <c r="BB440" s="52">
        <f t="shared" si="118"/>
        <v>1.7916377603170123E-3</v>
      </c>
      <c r="BC440" s="52">
        <f t="shared" si="119"/>
        <v>2.7746739479911093E-4</v>
      </c>
      <c r="BD440" s="52">
        <f t="shared" si="120"/>
        <v>5.8107287684420247E-4</v>
      </c>
      <c r="BE440" s="52">
        <f t="shared" si="121"/>
        <v>6.0654905194075428E-4</v>
      </c>
      <c r="BF440" s="52">
        <f t="shared" si="122"/>
        <v>3.3739360745341104E-2</v>
      </c>
      <c r="BG440" s="52">
        <f t="shared" si="123"/>
        <v>4.0187854721386654E-3</v>
      </c>
      <c r="BH440" s="52">
        <f t="shared" si="124"/>
        <v>3.2937645025880608E-5</v>
      </c>
      <c r="BI440" s="52">
        <f t="shared" si="125"/>
        <v>1.5398747117221665E-4</v>
      </c>
      <c r="BJ440" s="52">
        <f t="shared" si="126"/>
        <v>4.2687757472988936E-3</v>
      </c>
      <c r="BK440" s="44"/>
    </row>
    <row r="441" spans="4:63">
      <c r="D441" s="42">
        <f t="shared" si="109"/>
        <v>15</v>
      </c>
      <c r="E441" s="52">
        <f t="shared" si="115"/>
        <v>1.2570587840816036E-5</v>
      </c>
      <c r="F441" s="52">
        <f t="shared" si="136"/>
        <v>1.8471423047526751E-3</v>
      </c>
      <c r="G441" s="52">
        <f t="shared" si="136"/>
        <v>2.6658661053423332E-3</v>
      </c>
      <c r="H441" s="52">
        <f t="shared" si="136"/>
        <v>2.8077608313127746E-3</v>
      </c>
      <c r="I441" s="52">
        <f t="shared" si="136"/>
        <v>5.0321831428831332E-3</v>
      </c>
      <c r="J441" s="52">
        <f t="shared" si="136"/>
        <v>0.11918571824867027</v>
      </c>
      <c r="K441" s="52">
        <f t="shared" si="136"/>
        <v>4.1657823607380115E-2</v>
      </c>
      <c r="L441" s="52">
        <f t="shared" si="136"/>
        <v>2.2057290156704359E-3</v>
      </c>
      <c r="M441" s="52">
        <f t="shared" si="136"/>
        <v>4.0615546943154239E-3</v>
      </c>
      <c r="N441" s="52">
        <f t="shared" si="136"/>
        <v>1.2891196627456684E-2</v>
      </c>
      <c r="Q441" s="52">
        <f t="shared" si="134"/>
        <v>-9.2023089804848924E-6</v>
      </c>
      <c r="R441" s="52">
        <f t="shared" si="134"/>
        <v>-1.0908645233710491E-4</v>
      </c>
      <c r="S441" s="52">
        <f t="shared" si="134"/>
        <v>2.3629088285517796E-3</v>
      </c>
      <c r="T441" s="52">
        <f t="shared" si="134"/>
        <v>2.1733069830938202E-3</v>
      </c>
      <c r="U441" s="52">
        <f t="shared" si="134"/>
        <v>4.3699127195459368E-3</v>
      </c>
      <c r="V441" s="52">
        <f t="shared" si="134"/>
        <v>8.2346849813466003E-2</v>
      </c>
      <c r="W441" s="52">
        <f t="shared" si="134"/>
        <v>3.7269847486704206E-2</v>
      </c>
      <c r="X441" s="52">
        <f t="shared" si="134"/>
        <v>2.1697655135510083E-3</v>
      </c>
      <c r="Y441" s="52">
        <f t="shared" si="134"/>
        <v>3.8934209755411048E-3</v>
      </c>
      <c r="Z441" s="52">
        <f t="shared" si="134"/>
        <v>8.2302645688713868E-3</v>
      </c>
      <c r="AA441" s="96"/>
      <c r="AB441" s="96"/>
      <c r="AC441" s="52">
        <f t="shared" si="135"/>
        <v>3.4343484662117059E-5</v>
      </c>
      <c r="AD441" s="52">
        <f t="shared" si="135"/>
        <v>3.8033710618424611E-3</v>
      </c>
      <c r="AE441" s="52">
        <f t="shared" si="135"/>
        <v>2.9688233821329076E-3</v>
      </c>
      <c r="AF441" s="52">
        <f t="shared" si="135"/>
        <v>3.4422146795317298E-3</v>
      </c>
      <c r="AG441" s="52">
        <f t="shared" si="135"/>
        <v>5.6944535662203297E-3</v>
      </c>
      <c r="AH441" s="52">
        <f t="shared" si="135"/>
        <v>0.15602458668387459</v>
      </c>
      <c r="AI441" s="52">
        <f t="shared" si="135"/>
        <v>4.6045799728056017E-2</v>
      </c>
      <c r="AJ441" s="52">
        <f t="shared" si="135"/>
        <v>2.241692517789883E-3</v>
      </c>
      <c r="AK441" s="52">
        <f t="shared" si="135"/>
        <v>4.2296884130897626E-3</v>
      </c>
      <c r="AL441" s="52">
        <f t="shared" si="135"/>
        <v>1.7552128686041987E-2</v>
      </c>
      <c r="AO441" s="52">
        <f t="shared" si="133"/>
        <v>2.1772896821300929E-5</v>
      </c>
      <c r="AP441" s="52">
        <f t="shared" si="133"/>
        <v>1.9562287570897802E-3</v>
      </c>
      <c r="AQ441" s="52">
        <f t="shared" si="133"/>
        <v>3.0295727679055355E-4</v>
      </c>
      <c r="AR441" s="52">
        <f t="shared" si="133"/>
        <v>6.3445384821895438E-4</v>
      </c>
      <c r="AS441" s="52">
        <f t="shared" si="133"/>
        <v>6.6227042333719642E-4</v>
      </c>
      <c r="AT441" s="52">
        <f t="shared" si="133"/>
        <v>3.6838868435204272E-2</v>
      </c>
      <c r="AU441" s="52">
        <f t="shared" si="133"/>
        <v>4.3879761206759085E-3</v>
      </c>
      <c r="AV441" s="52">
        <f t="shared" si="133"/>
        <v>3.5963502119427601E-5</v>
      </c>
      <c r="AW441" s="52">
        <f t="shared" si="133"/>
        <v>1.6813371877431914E-4</v>
      </c>
      <c r="AX441" s="52">
        <f t="shared" si="133"/>
        <v>4.6609320585852976E-3</v>
      </c>
      <c r="BA441" s="52">
        <f t="shared" si="114"/>
        <v>2.1772896821301023E-5</v>
      </c>
      <c r="BB441" s="52">
        <f t="shared" si="118"/>
        <v>1.9562287570897858E-3</v>
      </c>
      <c r="BC441" s="52">
        <f t="shared" si="119"/>
        <v>3.0295727679057437E-4</v>
      </c>
      <c r="BD441" s="52">
        <f t="shared" si="120"/>
        <v>6.3445384821895524E-4</v>
      </c>
      <c r="BE441" s="52">
        <f t="shared" si="121"/>
        <v>6.6227042333719642E-4</v>
      </c>
      <c r="BF441" s="52">
        <f t="shared" si="122"/>
        <v>3.6838868435204314E-2</v>
      </c>
      <c r="BG441" s="52">
        <f t="shared" si="123"/>
        <v>4.3879761206759016E-3</v>
      </c>
      <c r="BH441" s="52">
        <f t="shared" si="124"/>
        <v>3.5963502119447117E-5</v>
      </c>
      <c r="BI441" s="52">
        <f t="shared" si="125"/>
        <v>1.6813371877433866E-4</v>
      </c>
      <c r="BJ441" s="52">
        <f t="shared" si="126"/>
        <v>4.6609320585853029E-3</v>
      </c>
      <c r="BK441" s="44"/>
    </row>
    <row r="442" spans="4:63">
      <c r="D442" s="42">
        <f t="shared" si="109"/>
        <v>16</v>
      </c>
      <c r="E442" s="52">
        <f t="shared" si="115"/>
        <v>1.3630080926366692E-5</v>
      </c>
      <c r="F442" s="52">
        <f t="shared" si="136"/>
        <v>2.0028259151530716E-3</v>
      </c>
      <c r="G442" s="52">
        <f t="shared" si="136"/>
        <v>2.8905546196251078E-3</v>
      </c>
      <c r="H442" s="52">
        <f t="shared" si="136"/>
        <v>3.0444087291140861E-3</v>
      </c>
      <c r="I442" s="52">
        <f t="shared" si="136"/>
        <v>5.4563131288968298E-3</v>
      </c>
      <c r="J442" s="52">
        <f t="shared" si="136"/>
        <v>0.12923110721376241</v>
      </c>
      <c r="K442" s="52">
        <f t="shared" si="136"/>
        <v>4.5168890602019798E-2</v>
      </c>
      <c r="L442" s="52">
        <f t="shared" si="136"/>
        <v>2.3916355675592279E-3</v>
      </c>
      <c r="M442" s="52">
        <f t="shared" si="136"/>
        <v>4.4038767217102585E-3</v>
      </c>
      <c r="N442" s="52">
        <f t="shared" si="136"/>
        <v>1.3977711742280276E-2</v>
      </c>
      <c r="Q442" s="52">
        <f t="shared" si="134"/>
        <v>-9.9779117493758945E-6</v>
      </c>
      <c r="R442" s="52">
        <f t="shared" si="134"/>
        <v>-1.1828063986771055E-4</v>
      </c>
      <c r="S442" s="52">
        <f t="shared" si="134"/>
        <v>2.5620630445152143E-3</v>
      </c>
      <c r="T442" s="52">
        <f t="shared" si="134"/>
        <v>2.3564808927411026E-3</v>
      </c>
      <c r="U442" s="52">
        <f t="shared" si="134"/>
        <v>4.738224239217736E-3</v>
      </c>
      <c r="V442" s="52">
        <f t="shared" si="134"/>
        <v>8.9287330171191406E-2</v>
      </c>
      <c r="W442" s="52">
        <f t="shared" si="134"/>
        <v>4.0411080515081597E-2</v>
      </c>
      <c r="X442" s="52">
        <f t="shared" si="134"/>
        <v>2.3526409357654981E-3</v>
      </c>
      <c r="Y442" s="52">
        <f t="shared" si="134"/>
        <v>4.2215721053816572E-3</v>
      </c>
      <c r="Z442" s="52">
        <f t="shared" si="134"/>
        <v>8.9239400368283164E-3</v>
      </c>
      <c r="AA442" s="96"/>
      <c r="AB442" s="96"/>
      <c r="AC442" s="52">
        <f t="shared" si="135"/>
        <v>3.7238073602109377E-5</v>
      </c>
      <c r="AD442" s="52">
        <f t="shared" si="135"/>
        <v>4.1239324701738593E-3</v>
      </c>
      <c r="AE442" s="52">
        <f t="shared" si="135"/>
        <v>3.2190461947350221E-3</v>
      </c>
      <c r="AF442" s="52">
        <f t="shared" si="135"/>
        <v>3.732336565487071E-3</v>
      </c>
      <c r="AG442" s="52">
        <f t="shared" si="135"/>
        <v>6.1744020185759245E-3</v>
      </c>
      <c r="AH442" s="52">
        <f t="shared" si="135"/>
        <v>0.16917488425633345</v>
      </c>
      <c r="AI442" s="52">
        <f t="shared" si="135"/>
        <v>4.9926700688957999E-2</v>
      </c>
      <c r="AJ442" s="52">
        <f t="shared" si="135"/>
        <v>2.430630199352979E-3</v>
      </c>
      <c r="AK442" s="52">
        <f t="shared" si="135"/>
        <v>4.5861813380388815E-3</v>
      </c>
      <c r="AL442" s="52">
        <f t="shared" si="135"/>
        <v>1.9031483447732239E-2</v>
      </c>
      <c r="AO442" s="52">
        <f t="shared" si="133"/>
        <v>2.3607992675742587E-5</v>
      </c>
      <c r="AP442" s="52">
        <f t="shared" si="133"/>
        <v>2.1211065550207821E-3</v>
      </c>
      <c r="AQ442" s="52">
        <f t="shared" si="133"/>
        <v>3.284915751098935E-4</v>
      </c>
      <c r="AR442" s="52">
        <f t="shared" si="133"/>
        <v>6.8792783637298353E-4</v>
      </c>
      <c r="AS442" s="52">
        <f t="shared" si="133"/>
        <v>7.1808888967909382E-4</v>
      </c>
      <c r="AT442" s="52">
        <f t="shared" si="133"/>
        <v>3.9943777042571002E-2</v>
      </c>
      <c r="AU442" s="52">
        <f t="shared" si="133"/>
        <v>4.7578100869382009E-3</v>
      </c>
      <c r="AV442" s="52">
        <f t="shared" si="133"/>
        <v>3.8994631793729841E-5</v>
      </c>
      <c r="AW442" s="52">
        <f t="shared" si="133"/>
        <v>1.8230461632860132E-4</v>
      </c>
      <c r="AX442" s="52">
        <f t="shared" si="133"/>
        <v>5.0537717054519593E-3</v>
      </c>
      <c r="BA442" s="52">
        <f t="shared" si="114"/>
        <v>2.3607992675742685E-5</v>
      </c>
      <c r="BB442" s="52">
        <f t="shared" si="118"/>
        <v>2.1211065550207878E-3</v>
      </c>
      <c r="BC442" s="52">
        <f t="shared" si="119"/>
        <v>3.2849157510991432E-4</v>
      </c>
      <c r="BD442" s="52">
        <f t="shared" si="120"/>
        <v>6.8792783637298483E-4</v>
      </c>
      <c r="BE442" s="52">
        <f t="shared" si="121"/>
        <v>7.1808888967909469E-4</v>
      </c>
      <c r="BF442" s="52">
        <f t="shared" si="122"/>
        <v>3.9943777042571044E-2</v>
      </c>
      <c r="BG442" s="52">
        <f t="shared" si="123"/>
        <v>4.7578100869382009E-3</v>
      </c>
      <c r="BH442" s="52">
        <f t="shared" si="124"/>
        <v>3.8994631793751091E-5</v>
      </c>
      <c r="BI442" s="52">
        <f t="shared" si="125"/>
        <v>1.8230461632862301E-4</v>
      </c>
      <c r="BJ442" s="52">
        <f t="shared" si="126"/>
        <v>5.0537717054519628E-3</v>
      </c>
      <c r="BK442" s="44"/>
    </row>
    <row r="443" spans="4:63">
      <c r="D443" s="42">
        <f t="shared" si="109"/>
        <v>17</v>
      </c>
      <c r="E443" s="52">
        <f t="shared" si="115"/>
        <v>1.4699148495232413E-5</v>
      </c>
      <c r="F443" s="52">
        <f t="shared" si="136"/>
        <v>2.1599164154619869E-3</v>
      </c>
      <c r="G443" s="52">
        <f t="shared" si="136"/>
        <v>3.1172736109920897E-3</v>
      </c>
      <c r="H443" s="52">
        <f t="shared" si="136"/>
        <v>3.2831951791909581E-3</v>
      </c>
      <c r="I443" s="52">
        <f t="shared" si="136"/>
        <v>5.8842759152656085E-3</v>
      </c>
      <c r="J443" s="52">
        <f t="shared" si="136"/>
        <v>0.13936727488270009</v>
      </c>
      <c r="K443" s="52">
        <f t="shared" si="136"/>
        <v>4.8711686593117039E-2</v>
      </c>
      <c r="L443" s="52">
        <f t="shared" si="136"/>
        <v>2.5792221296373212E-3</v>
      </c>
      <c r="M443" s="52">
        <f t="shared" si="136"/>
        <v>4.7492922629603224E-3</v>
      </c>
      <c r="N443" s="52">
        <f t="shared" si="136"/>
        <v>1.5074045534526419E-2</v>
      </c>
      <c r="Q443" s="52">
        <f t="shared" si="134"/>
        <v>-1.0760523526509742E-5</v>
      </c>
      <c r="R443" s="52">
        <f t="shared" si="134"/>
        <v>-1.2755791391988762E-4</v>
      </c>
      <c r="S443" s="52">
        <f t="shared" si="134"/>
        <v>2.7630169878613679E-3</v>
      </c>
      <c r="T443" s="52">
        <f t="shared" si="134"/>
        <v>2.5413101180913281E-3</v>
      </c>
      <c r="U443" s="52">
        <f t="shared" si="134"/>
        <v>5.1098641359671529E-3</v>
      </c>
      <c r="V443" s="52">
        <f t="shared" si="134"/>
        <v>9.6290530629963095E-2</v>
      </c>
      <c r="W443" s="52">
        <f t="shared" si="134"/>
        <v>4.3580700404712833E-2</v>
      </c>
      <c r="X443" s="52">
        <f t="shared" si="134"/>
        <v>2.537168976295866E-3</v>
      </c>
      <c r="Y443" s="52">
        <f t="shared" si="134"/>
        <v>4.5526886887587419E-3</v>
      </c>
      <c r="Z443" s="52">
        <f t="shared" si="134"/>
        <v>9.6238841480492787E-3</v>
      </c>
      <c r="AA443" s="96"/>
      <c r="AB443" s="96"/>
      <c r="AC443" s="52">
        <f t="shared" si="135"/>
        <v>4.0158820516974674E-5</v>
      </c>
      <c r="AD443" s="52">
        <f t="shared" si="135"/>
        <v>4.4473907448438687E-3</v>
      </c>
      <c r="AE443" s="52">
        <f t="shared" si="135"/>
        <v>3.4715302341228327E-3</v>
      </c>
      <c r="AF443" s="52">
        <f t="shared" si="135"/>
        <v>4.0250802402905872E-3</v>
      </c>
      <c r="AG443" s="52">
        <f t="shared" si="135"/>
        <v>6.6586876945640659E-3</v>
      </c>
      <c r="AH443" s="52">
        <f t="shared" si="135"/>
        <v>0.18244401913543709</v>
      </c>
      <c r="AI443" s="52">
        <f t="shared" si="135"/>
        <v>5.3842672781521266E-2</v>
      </c>
      <c r="AJ443" s="52">
        <f t="shared" si="135"/>
        <v>2.6212752829787994E-3</v>
      </c>
      <c r="AK443" s="52">
        <f t="shared" si="135"/>
        <v>4.9458958371619254E-3</v>
      </c>
      <c r="AL443" s="52">
        <f t="shared" si="135"/>
        <v>2.0524206921003561E-2</v>
      </c>
      <c r="AO443" s="52">
        <f t="shared" si="133"/>
        <v>2.5459672021742156E-5</v>
      </c>
      <c r="AP443" s="52">
        <f t="shared" si="133"/>
        <v>2.2874743293818745E-3</v>
      </c>
      <c r="AQ443" s="52">
        <f t="shared" si="133"/>
        <v>3.5425662313072178E-4</v>
      </c>
      <c r="AR443" s="52">
        <f t="shared" si="133"/>
        <v>7.4188506109962998E-4</v>
      </c>
      <c r="AS443" s="52">
        <f t="shared" si="133"/>
        <v>7.7441177929845565E-4</v>
      </c>
      <c r="AT443" s="52">
        <f t="shared" si="133"/>
        <v>4.3076744252736998E-2</v>
      </c>
      <c r="AU443" s="52">
        <f t="shared" si="133"/>
        <v>5.130986188404206E-3</v>
      </c>
      <c r="AV443" s="52">
        <f t="shared" si="133"/>
        <v>4.2053153341455214E-5</v>
      </c>
      <c r="AW443" s="52">
        <f t="shared" si="133"/>
        <v>1.9660357420158044E-4</v>
      </c>
      <c r="AX443" s="52">
        <f t="shared" si="133"/>
        <v>5.4501613864771405E-3</v>
      </c>
      <c r="BA443" s="52">
        <f t="shared" si="114"/>
        <v>2.5459672021742261E-5</v>
      </c>
      <c r="BB443" s="52">
        <f t="shared" si="118"/>
        <v>2.2874743293818819E-3</v>
      </c>
      <c r="BC443" s="52">
        <f t="shared" si="119"/>
        <v>3.5425662313074303E-4</v>
      </c>
      <c r="BD443" s="52">
        <f t="shared" si="120"/>
        <v>7.4188506109962912E-4</v>
      </c>
      <c r="BE443" s="52">
        <f t="shared" si="121"/>
        <v>7.7441177929845739E-4</v>
      </c>
      <c r="BF443" s="52">
        <f t="shared" si="122"/>
        <v>4.3076744252736998E-2</v>
      </c>
      <c r="BG443" s="52">
        <f t="shared" si="123"/>
        <v>5.1309861884042268E-3</v>
      </c>
      <c r="BH443" s="52">
        <f t="shared" si="124"/>
        <v>4.2053153341478199E-5</v>
      </c>
      <c r="BI443" s="52">
        <f t="shared" si="125"/>
        <v>1.9660357420160299E-4</v>
      </c>
      <c r="BJ443" s="52">
        <f t="shared" si="126"/>
        <v>5.4501613864771422E-3</v>
      </c>
      <c r="BK443" s="44"/>
    </row>
    <row r="444" spans="4:63">
      <c r="D444" s="42">
        <f t="shared" si="109"/>
        <v>18</v>
      </c>
      <c r="E444" s="52">
        <f t="shared" si="115"/>
        <v>1.5775093948337317E-5</v>
      </c>
      <c r="F444" s="52">
        <f t="shared" si="136"/>
        <v>2.3180175630935478E-3</v>
      </c>
      <c r="G444" s="52">
        <f t="shared" si="136"/>
        <v>3.3454512070561541E-3</v>
      </c>
      <c r="H444" s="52">
        <f t="shared" si="136"/>
        <v>3.5235178703898547E-3</v>
      </c>
      <c r="I444" s="52">
        <f t="shared" si="136"/>
        <v>6.3149920154463926E-3</v>
      </c>
      <c r="J444" s="52">
        <f t="shared" si="136"/>
        <v>0.1495686539469567</v>
      </c>
      <c r="K444" s="52">
        <f t="shared" si="136"/>
        <v>5.2277275288267297E-2</v>
      </c>
      <c r="L444" s="52">
        <f t="shared" si="136"/>
        <v>2.7680155365364303E-3</v>
      </c>
      <c r="M444" s="52">
        <f t="shared" si="136"/>
        <v>5.0969300473840832E-3</v>
      </c>
      <c r="N444" s="52">
        <f t="shared" si="136"/>
        <v>1.6177432629229934E-2</v>
      </c>
      <c r="Q444" s="52">
        <f t="shared" si="134"/>
        <v>-1.1548170264355248E-5</v>
      </c>
      <c r="R444" s="52">
        <f t="shared" si="134"/>
        <v>-1.3689487364474274E-4</v>
      </c>
      <c r="S444" s="52">
        <f t="shared" si="134"/>
        <v>2.9652637755515046E-3</v>
      </c>
      <c r="T444" s="52">
        <f t="shared" si="134"/>
        <v>2.7273284488386305E-3</v>
      </c>
      <c r="U444" s="52">
        <f t="shared" si="134"/>
        <v>5.4838949912143749E-3</v>
      </c>
      <c r="V444" s="52">
        <f t="shared" si="134"/>
        <v>0.10333878642804356</v>
      </c>
      <c r="W444" s="52">
        <f t="shared" si="134"/>
        <v>4.6770712156671564E-2</v>
      </c>
      <c r="X444" s="52">
        <f t="shared" si="134"/>
        <v>2.7228841845400569E-3</v>
      </c>
      <c r="Y444" s="52">
        <f t="shared" si="134"/>
        <v>4.8859355224553256E-3</v>
      </c>
      <c r="Z444" s="52">
        <f t="shared" si="134"/>
        <v>1.0328331374612129E-2</v>
      </c>
      <c r="AA444" s="96"/>
      <c r="AB444" s="96"/>
      <c r="AC444" s="52">
        <f t="shared" si="135"/>
        <v>4.3098358161030002E-5</v>
      </c>
      <c r="AD444" s="52">
        <f t="shared" si="135"/>
        <v>4.7729299998318462E-3</v>
      </c>
      <c r="AE444" s="52">
        <f t="shared" si="135"/>
        <v>3.7256386385608278E-3</v>
      </c>
      <c r="AF444" s="52">
        <f t="shared" si="135"/>
        <v>4.3197072919410754E-3</v>
      </c>
      <c r="AG444" s="52">
        <f t="shared" si="135"/>
        <v>7.1460890396784103E-3</v>
      </c>
      <c r="AH444" s="52">
        <f t="shared" si="135"/>
        <v>0.19579852146586985</v>
      </c>
      <c r="AI444" s="52">
        <f t="shared" si="135"/>
        <v>5.778383841986303E-2</v>
      </c>
      <c r="AJ444" s="52">
        <f t="shared" si="135"/>
        <v>2.8131468885328271E-3</v>
      </c>
      <c r="AK444" s="52">
        <f t="shared" si="135"/>
        <v>5.3079245723128667E-3</v>
      </c>
      <c r="AL444" s="52">
        <f t="shared" si="135"/>
        <v>2.2026533883847739E-2</v>
      </c>
      <c r="AO444" s="52">
        <f t="shared" si="133"/>
        <v>2.7323264212692566E-5</v>
      </c>
      <c r="AP444" s="52">
        <f t="shared" si="133"/>
        <v>2.4549124367382906E-3</v>
      </c>
      <c r="AQ444" s="52">
        <f t="shared" si="133"/>
        <v>3.8018743150464943E-4</v>
      </c>
      <c r="AR444" s="52">
        <f t="shared" si="133"/>
        <v>7.9618942155122415E-4</v>
      </c>
      <c r="AS444" s="52">
        <f t="shared" si="133"/>
        <v>8.3109702423201769E-4</v>
      </c>
      <c r="AT444" s="52">
        <f t="shared" si="133"/>
        <v>4.6229867518913142E-2</v>
      </c>
      <c r="AU444" s="52">
        <f t="shared" si="133"/>
        <v>5.5065631315957334E-3</v>
      </c>
      <c r="AV444" s="52">
        <f t="shared" si="133"/>
        <v>4.5131351996373359E-5</v>
      </c>
      <c r="AW444" s="52">
        <f t="shared" si="133"/>
        <v>2.1099452492875752E-4</v>
      </c>
      <c r="AX444" s="52">
        <f t="shared" si="133"/>
        <v>5.8491012546178049E-3</v>
      </c>
      <c r="BA444" s="52">
        <f t="shared" si="114"/>
        <v>2.7323264212692685E-5</v>
      </c>
      <c r="BB444" s="52">
        <f t="shared" si="118"/>
        <v>2.4549124367382984E-3</v>
      </c>
      <c r="BC444" s="52">
        <f t="shared" si="119"/>
        <v>3.8018743150467372E-4</v>
      </c>
      <c r="BD444" s="52">
        <f t="shared" si="120"/>
        <v>7.9618942155122068E-4</v>
      </c>
      <c r="BE444" s="52">
        <f t="shared" si="121"/>
        <v>8.3109702423201769E-4</v>
      </c>
      <c r="BF444" s="52">
        <f t="shared" si="122"/>
        <v>4.6229867518913142E-2</v>
      </c>
      <c r="BG444" s="52">
        <f t="shared" si="123"/>
        <v>5.5065631315957334E-3</v>
      </c>
      <c r="BH444" s="52">
        <f t="shared" si="124"/>
        <v>4.5131351996396778E-5</v>
      </c>
      <c r="BI444" s="52">
        <f t="shared" si="125"/>
        <v>2.1099452492878354E-4</v>
      </c>
      <c r="BJ444" s="52">
        <f t="shared" si="126"/>
        <v>5.8491012546178049E-3</v>
      </c>
      <c r="BK444" s="44"/>
    </row>
    <row r="445" spans="4:63">
      <c r="D445" s="42">
        <f t="shared" si="109"/>
        <v>19</v>
      </c>
      <c r="E445" s="52">
        <f t="shared" si="115"/>
        <v>1.6844773487014655E-5</v>
      </c>
      <c r="F445" s="52">
        <f t="shared" si="136"/>
        <v>2.4751979872264401E-3</v>
      </c>
      <c r="G445" s="52">
        <f t="shared" si="136"/>
        <v>3.5722999799098058E-3</v>
      </c>
      <c r="H445" s="52">
        <f t="shared" si="136"/>
        <v>3.7624410097678762E-3</v>
      </c>
      <c r="I445" s="52">
        <f t="shared" si="136"/>
        <v>6.7431997819393328E-3</v>
      </c>
      <c r="J445" s="52">
        <f t="shared" si="136"/>
        <v>0.15971062389518859</v>
      </c>
      <c r="K445" s="52">
        <f t="shared" si="136"/>
        <v>5.5822099293550392E-2</v>
      </c>
      <c r="L445" s="52">
        <f t="shared" si="136"/>
        <v>2.9557094793979293E-3</v>
      </c>
      <c r="M445" s="52">
        <f t="shared" si="136"/>
        <v>5.4425433159713777E-3</v>
      </c>
      <c r="N445" s="52">
        <f t="shared" si="136"/>
        <v>1.7274393999380272E-2</v>
      </c>
      <c r="Q445" s="52">
        <f t="shared" si="134"/>
        <v>-1.2331230034483904E-5</v>
      </c>
      <c r="R445" s="52">
        <f t="shared" si="134"/>
        <v>-1.461774583169586E-4</v>
      </c>
      <c r="S445" s="52">
        <f t="shared" si="134"/>
        <v>3.1663327516144261E-3</v>
      </c>
      <c r="T445" s="52">
        <f t="shared" si="134"/>
        <v>2.9122634765810667E-3</v>
      </c>
      <c r="U445" s="52">
        <f t="shared" si="134"/>
        <v>5.8557476269937916E-3</v>
      </c>
      <c r="V445" s="52">
        <f t="shared" si="134"/>
        <v>0.11034599575154029</v>
      </c>
      <c r="W445" s="52">
        <f t="shared" si="134"/>
        <v>4.9942146442084001E-2</v>
      </c>
      <c r="X445" s="52">
        <f t="shared" si="134"/>
        <v>2.9075178550544332E-3</v>
      </c>
      <c r="Y445" s="52">
        <f t="shared" si="134"/>
        <v>5.2172416479708628E-3</v>
      </c>
      <c r="Z445" s="52">
        <f t="shared" si="134"/>
        <v>1.1028676157108102E-2</v>
      </c>
      <c r="AA445" s="96"/>
      <c r="AB445" s="96"/>
      <c r="AC445" s="52">
        <f t="shared" si="135"/>
        <v>4.6020777008513354E-5</v>
      </c>
      <c r="AD445" s="52">
        <f t="shared" si="135"/>
        <v>5.0965734327698478E-3</v>
      </c>
      <c r="AE445" s="52">
        <f t="shared" si="135"/>
        <v>3.9782672082052124E-3</v>
      </c>
      <c r="AF445" s="52">
        <f t="shared" si="135"/>
        <v>4.6126185429546853E-3</v>
      </c>
      <c r="AG445" s="52">
        <f t="shared" si="135"/>
        <v>7.6306519368848705E-3</v>
      </c>
      <c r="AH445" s="52">
        <f t="shared" si="135"/>
        <v>0.20907525203883687</v>
      </c>
      <c r="AI445" s="52">
        <f t="shared" si="135"/>
        <v>6.1702052145016777E-2</v>
      </c>
      <c r="AJ445" s="52">
        <f t="shared" si="135"/>
        <v>3.0039011037414514E-3</v>
      </c>
      <c r="AK445" s="52">
        <f t="shared" si="135"/>
        <v>5.667844983971917E-3</v>
      </c>
      <c r="AL445" s="52">
        <f t="shared" si="135"/>
        <v>2.3520111841652449E-2</v>
      </c>
      <c r="AO445" s="52">
        <f t="shared" si="133"/>
        <v>2.917600352149856E-5</v>
      </c>
      <c r="AP445" s="52">
        <f t="shared" si="133"/>
        <v>2.6213754455433986E-3</v>
      </c>
      <c r="AQ445" s="52">
        <f t="shared" si="133"/>
        <v>4.059672282953797E-4</v>
      </c>
      <c r="AR445" s="52">
        <f t="shared" si="133"/>
        <v>8.5017753318680951E-4</v>
      </c>
      <c r="AS445" s="52">
        <f t="shared" si="133"/>
        <v>8.8745215494554115E-4</v>
      </c>
      <c r="AT445" s="52">
        <f t="shared" si="133"/>
        <v>4.9364628143648295E-2</v>
      </c>
      <c r="AU445" s="52">
        <f t="shared" si="133"/>
        <v>5.8799528514663912E-3</v>
      </c>
      <c r="AV445" s="52">
        <f t="shared" si="133"/>
        <v>4.8191624343496119E-5</v>
      </c>
      <c r="AW445" s="52">
        <f t="shared" si="133"/>
        <v>2.2530166800051495E-4</v>
      </c>
      <c r="AX445" s="52">
        <f t="shared" si="133"/>
        <v>6.24571784227217E-3</v>
      </c>
      <c r="BA445" s="52">
        <f t="shared" si="114"/>
        <v>2.9176003521498698E-5</v>
      </c>
      <c r="BB445" s="52">
        <f t="shared" si="118"/>
        <v>2.6213754455434077E-3</v>
      </c>
      <c r="BC445" s="52">
        <f t="shared" si="119"/>
        <v>4.0596722829540658E-4</v>
      </c>
      <c r="BD445" s="52">
        <f t="shared" si="120"/>
        <v>8.5017753318680908E-4</v>
      </c>
      <c r="BE445" s="52">
        <f t="shared" si="121"/>
        <v>8.8745215494553768E-4</v>
      </c>
      <c r="BF445" s="52">
        <f t="shared" si="122"/>
        <v>4.9364628143648281E-2</v>
      </c>
      <c r="BG445" s="52">
        <f t="shared" si="123"/>
        <v>5.8799528514663843E-3</v>
      </c>
      <c r="BH445" s="52">
        <f t="shared" si="124"/>
        <v>4.819162434352214E-5</v>
      </c>
      <c r="BI445" s="52">
        <f t="shared" si="125"/>
        <v>2.2530166800053923E-4</v>
      </c>
      <c r="BJ445" s="52">
        <f t="shared" si="126"/>
        <v>6.2457178422721769E-3</v>
      </c>
      <c r="BK445" s="44"/>
    </row>
    <row r="446" spans="4:63">
      <c r="D446" s="42">
        <f t="shared" si="109"/>
        <v>20</v>
      </c>
      <c r="E446" s="52">
        <f t="shared" si="115"/>
        <v>1.7916624229691797E-5</v>
      </c>
      <c r="F446" s="52">
        <f t="shared" si="136"/>
        <v>2.6326974515514905E-3</v>
      </c>
      <c r="G446" s="52">
        <f t="shared" si="136"/>
        <v>3.799609203716438E-3</v>
      </c>
      <c r="H446" s="52">
        <f t="shared" si="136"/>
        <v>4.0018491082921695E-3</v>
      </c>
      <c r="I446" s="52">
        <f t="shared" si="136"/>
        <v>7.172276711935671E-3</v>
      </c>
      <c r="J446" s="52">
        <f t="shared" si="136"/>
        <v>0.16987317971509622</v>
      </c>
      <c r="K446" s="52">
        <f t="shared" si="136"/>
        <v>5.937411847811902E-2</v>
      </c>
      <c r="L446" s="52">
        <f t="shared" si="136"/>
        <v>3.1437843978925433E-3</v>
      </c>
      <c r="M446" s="52">
        <f t="shared" si="136"/>
        <v>5.7888581001846193E-3</v>
      </c>
      <c r="N446" s="52">
        <f t="shared" si="136"/>
        <v>1.8373581949387825E-2</v>
      </c>
      <c r="Q446" s="52">
        <f t="shared" si="134"/>
        <v>-1.3115879236254003E-5</v>
      </c>
      <c r="R446" s="52">
        <f t="shared" si="134"/>
        <v>-1.5547888450594659E-4</v>
      </c>
      <c r="S446" s="52">
        <f t="shared" si="134"/>
        <v>3.3678098515586385E-3</v>
      </c>
      <c r="T446" s="52">
        <f t="shared" si="134"/>
        <v>3.0975738799920265E-3</v>
      </c>
      <c r="U446" s="52">
        <f t="shared" si="134"/>
        <v>6.2283550382933039E-3</v>
      </c>
      <c r="V446" s="52">
        <f t="shared" si="134"/>
        <v>0.11736742810199087</v>
      </c>
      <c r="W446" s="52">
        <f t="shared" si="134"/>
        <v>5.3120018011333876E-2</v>
      </c>
      <c r="X446" s="52">
        <f t="shared" si="134"/>
        <v>3.092526289551313E-3</v>
      </c>
      <c r="Y446" s="52">
        <f t="shared" si="134"/>
        <v>5.5492202488950327E-3</v>
      </c>
      <c r="Z446" s="52">
        <f t="shared" si="134"/>
        <v>1.1730442478801574E-2</v>
      </c>
      <c r="AA446" s="96"/>
      <c r="AB446" s="96"/>
      <c r="AC446" s="52">
        <f t="shared" si="135"/>
        <v>4.894912769563773E-5</v>
      </c>
      <c r="AD446" s="52">
        <f t="shared" si="135"/>
        <v>5.4208737876089352E-3</v>
      </c>
      <c r="AE446" s="52">
        <f t="shared" si="135"/>
        <v>4.2314085558742675E-3</v>
      </c>
      <c r="AF446" s="52">
        <f t="shared" si="135"/>
        <v>4.9061243365923126E-3</v>
      </c>
      <c r="AG446" s="52">
        <f t="shared" si="135"/>
        <v>8.1161983855780398E-3</v>
      </c>
      <c r="AH446" s="52">
        <f t="shared" si="135"/>
        <v>0.22237893132820158</v>
      </c>
      <c r="AI446" s="52">
        <f t="shared" si="135"/>
        <v>6.5628218944904129E-2</v>
      </c>
      <c r="AJ446" s="52">
        <f t="shared" si="135"/>
        <v>3.1950425062338026E-3</v>
      </c>
      <c r="AK446" s="52">
        <f t="shared" si="135"/>
        <v>6.0284959514742328E-3</v>
      </c>
      <c r="AL446" s="52">
        <f t="shared" si="135"/>
        <v>2.5016721419974089E-2</v>
      </c>
      <c r="AO446" s="52">
        <f t="shared" si="133"/>
        <v>3.1032503465945797E-5</v>
      </c>
      <c r="AP446" s="52">
        <f t="shared" si="133"/>
        <v>2.7881763360574369E-3</v>
      </c>
      <c r="AQ446" s="52">
        <f t="shared" si="133"/>
        <v>4.3179935215779952E-4</v>
      </c>
      <c r="AR446" s="52">
        <f t="shared" si="133"/>
        <v>9.0427522830014307E-4</v>
      </c>
      <c r="AS446" s="52">
        <f t="shared" si="133"/>
        <v>9.4392167364236706E-4</v>
      </c>
      <c r="AT446" s="52">
        <f t="shared" si="133"/>
        <v>5.2505751613105348E-2</v>
      </c>
      <c r="AU446" s="52">
        <f t="shared" si="133"/>
        <v>6.2541004667851438E-3</v>
      </c>
      <c r="AV446" s="52">
        <f t="shared" si="133"/>
        <v>5.1258108341230291E-5</v>
      </c>
      <c r="AW446" s="52">
        <f t="shared" si="133"/>
        <v>2.3963785128958658E-4</v>
      </c>
      <c r="AX446" s="52">
        <f t="shared" si="133"/>
        <v>6.6431394705862516E-3</v>
      </c>
      <c r="BA446" s="52">
        <f t="shared" si="114"/>
        <v>3.1032503465945932E-5</v>
      </c>
      <c r="BB446" s="52">
        <f t="shared" si="118"/>
        <v>2.7881763360574447E-3</v>
      </c>
      <c r="BC446" s="52">
        <f t="shared" si="119"/>
        <v>4.3179935215782944E-4</v>
      </c>
      <c r="BD446" s="52">
        <f t="shared" si="120"/>
        <v>9.0427522830014307E-4</v>
      </c>
      <c r="BE446" s="52">
        <f t="shared" si="121"/>
        <v>9.4392167364236879E-4</v>
      </c>
      <c r="BF446" s="52">
        <f t="shared" si="122"/>
        <v>5.2505751613105361E-2</v>
      </c>
      <c r="BG446" s="52">
        <f t="shared" si="123"/>
        <v>6.2541004667851091E-3</v>
      </c>
      <c r="BH446" s="52">
        <f t="shared" si="124"/>
        <v>5.1258108341259347E-5</v>
      </c>
      <c r="BI446" s="52">
        <f t="shared" si="125"/>
        <v>2.3963785128961346E-4</v>
      </c>
      <c r="BJ446" s="52">
        <f t="shared" si="126"/>
        <v>6.6431394705862637E-3</v>
      </c>
      <c r="BK446" s="44"/>
    </row>
    <row r="447" spans="4:63">
      <c r="D447" s="42">
        <f t="shared" si="109"/>
        <v>25</v>
      </c>
      <c r="E447" s="52">
        <f t="shared" si="115"/>
        <v>2.1053478318989258E-5</v>
      </c>
      <c r="F447" s="52">
        <f t="shared" si="136"/>
        <v>3.0936318140133835E-3</v>
      </c>
      <c r="G447" s="52">
        <f t="shared" si="136"/>
        <v>4.464847225991754E-3</v>
      </c>
      <c r="H447" s="52">
        <f t="shared" si="136"/>
        <v>4.7024954230870195E-3</v>
      </c>
      <c r="I447" s="52">
        <f t="shared" si="136"/>
        <v>8.4280035299443661E-3</v>
      </c>
      <c r="J447" s="52">
        <f t="shared" si="136"/>
        <v>0.19961468523644232</v>
      </c>
      <c r="K447" s="52">
        <f t="shared" si="136"/>
        <v>6.9769377314762196E-2</v>
      </c>
      <c r="L447" s="52">
        <f t="shared" si="136"/>
        <v>3.6942001915137514E-3</v>
      </c>
      <c r="M447" s="52">
        <f t="shared" si="136"/>
        <v>6.8023750982044631E-3</v>
      </c>
      <c r="N447" s="52">
        <f t="shared" si="136"/>
        <v>2.1590440490042204E-2</v>
      </c>
      <c r="Q447" s="52">
        <f t="shared" si="134"/>
        <v>-1.5412215805549945E-5</v>
      </c>
      <c r="R447" s="52">
        <f t="shared" si="134"/>
        <v>-1.8270022756752821E-4</v>
      </c>
      <c r="S447" s="52">
        <f t="shared" si="134"/>
        <v>3.9574481656407387E-3</v>
      </c>
      <c r="T447" s="52">
        <f t="shared" si="134"/>
        <v>3.6398991064290117E-3</v>
      </c>
      <c r="U447" s="52">
        <f t="shared" si="134"/>
        <v>7.318819442803666E-3</v>
      </c>
      <c r="V447" s="52">
        <f t="shared" si="134"/>
        <v>0.13791619287331008</v>
      </c>
      <c r="W447" s="52">
        <f t="shared" si="134"/>
        <v>6.2420304917293841E-2</v>
      </c>
      <c r="X447" s="52">
        <f t="shared" si="134"/>
        <v>3.6339677806086828E-3</v>
      </c>
      <c r="Y447" s="52">
        <f t="shared" si="134"/>
        <v>6.5207812978403607E-3</v>
      </c>
      <c r="Z447" s="52">
        <f t="shared" si="134"/>
        <v>1.3784215889861735E-2</v>
      </c>
      <c r="AA447" s="96"/>
      <c r="AB447" s="96"/>
      <c r="AC447" s="52">
        <f t="shared" si="135"/>
        <v>5.7519172443528616E-5</v>
      </c>
      <c r="AD447" s="52">
        <f t="shared" si="135"/>
        <v>6.3699638555943057E-3</v>
      </c>
      <c r="AE447" s="52">
        <f t="shared" si="135"/>
        <v>4.9722462863428024E-3</v>
      </c>
      <c r="AF447" s="52">
        <f t="shared" si="135"/>
        <v>5.7650917397450291E-3</v>
      </c>
      <c r="AG447" s="52">
        <f t="shared" si="135"/>
        <v>9.5371876170850644E-3</v>
      </c>
      <c r="AH447" s="52">
        <f t="shared" si="135"/>
        <v>0.26131317759957451</v>
      </c>
      <c r="AI447" s="52">
        <f t="shared" si="135"/>
        <v>7.71184497122306E-2</v>
      </c>
      <c r="AJ447" s="52">
        <f t="shared" si="135"/>
        <v>3.7544326024188533E-3</v>
      </c>
      <c r="AK447" s="52">
        <f t="shared" si="135"/>
        <v>7.0839688985686001E-3</v>
      </c>
      <c r="AL447" s="52">
        <f t="shared" si="135"/>
        <v>2.9396665090222665E-2</v>
      </c>
      <c r="AO447" s="52">
        <f t="shared" si="133"/>
        <v>3.6465694124539203E-5</v>
      </c>
      <c r="AP447" s="52">
        <f t="shared" si="133"/>
        <v>3.2763320415809117E-3</v>
      </c>
      <c r="AQ447" s="52">
        <f t="shared" si="133"/>
        <v>5.0739906035101538E-4</v>
      </c>
      <c r="AR447" s="52">
        <f t="shared" si="133"/>
        <v>1.0625963166580078E-3</v>
      </c>
      <c r="AS447" s="52">
        <f t="shared" si="133"/>
        <v>1.1091840871407001E-3</v>
      </c>
      <c r="AT447" s="52">
        <f t="shared" si="133"/>
        <v>6.169849236313224E-2</v>
      </c>
      <c r="AU447" s="52">
        <f t="shared" si="133"/>
        <v>7.349072397468355E-3</v>
      </c>
      <c r="AV447" s="52">
        <f t="shared" si="133"/>
        <v>6.0232410905068558E-5</v>
      </c>
      <c r="AW447" s="52">
        <f t="shared" si="133"/>
        <v>2.8159380036410237E-4</v>
      </c>
      <c r="AX447" s="52">
        <f t="shared" si="133"/>
        <v>7.8062246001804683E-3</v>
      </c>
      <c r="BA447" s="52">
        <f t="shared" si="114"/>
        <v>3.6465694124539358E-5</v>
      </c>
      <c r="BB447" s="52">
        <f t="shared" si="118"/>
        <v>3.2763320415809222E-3</v>
      </c>
      <c r="BC447" s="52">
        <f t="shared" si="119"/>
        <v>5.0739906035104834E-4</v>
      </c>
      <c r="BD447" s="52">
        <f t="shared" si="120"/>
        <v>1.0625963166580096E-3</v>
      </c>
      <c r="BE447" s="52">
        <f t="shared" si="121"/>
        <v>1.1091840871406983E-3</v>
      </c>
      <c r="BF447" s="52">
        <f t="shared" si="122"/>
        <v>6.1698492363132185E-2</v>
      </c>
      <c r="BG447" s="52">
        <f t="shared" si="123"/>
        <v>7.3490723974684036E-3</v>
      </c>
      <c r="BH447" s="52">
        <f t="shared" si="124"/>
        <v>6.0232410905101952E-5</v>
      </c>
      <c r="BI447" s="52">
        <f t="shared" si="125"/>
        <v>2.8159380036413707E-4</v>
      </c>
      <c r="BJ447" s="52">
        <f t="shared" si="126"/>
        <v>7.8062246001804614E-3</v>
      </c>
      <c r="BK447" s="44"/>
    </row>
    <row r="448" spans="4:63">
      <c r="D448" s="42">
        <f t="shared" si="109"/>
        <v>30</v>
      </c>
      <c r="E448" s="52">
        <f t="shared" si="115"/>
        <v>2.6087775606803415E-5</v>
      </c>
      <c r="F448" s="52">
        <f t="shared" si="136"/>
        <v>3.8333795181604902E-3</v>
      </c>
      <c r="G448" s="52">
        <f t="shared" si="136"/>
        <v>5.5324792789832695E-3</v>
      </c>
      <c r="H448" s="52">
        <f t="shared" si="136"/>
        <v>5.8269537950346572E-3</v>
      </c>
      <c r="I448" s="52">
        <f t="shared" si="136"/>
        <v>1.0443303551614328E-2</v>
      </c>
      <c r="J448" s="52">
        <f t="shared" si="136"/>
        <v>0.24734644971107114</v>
      </c>
      <c r="K448" s="52">
        <f t="shared" si="136"/>
        <v>8.6452596195102219E-2</v>
      </c>
      <c r="L448" s="52">
        <f t="shared" si="136"/>
        <v>4.5775555080557213E-3</v>
      </c>
      <c r="M448" s="52">
        <f t="shared" si="136"/>
        <v>8.4289556559975082E-3</v>
      </c>
      <c r="N448" s="52">
        <f t="shared" si="136"/>
        <v>2.67531359057302E-2</v>
      </c>
      <c r="Q448" s="52">
        <f t="shared" si="134"/>
        <v>-1.9097577200636113E-5</v>
      </c>
      <c r="R448" s="52">
        <f t="shared" si="134"/>
        <v>-2.2638741531819323E-4</v>
      </c>
      <c r="S448" s="52">
        <f t="shared" si="134"/>
        <v>4.9037512071187219E-3</v>
      </c>
      <c r="T448" s="52">
        <f t="shared" si="134"/>
        <v>4.5102699744525195E-3</v>
      </c>
      <c r="U448" s="52">
        <f t="shared" si="134"/>
        <v>9.0688919159909367E-3</v>
      </c>
      <c r="V448" s="52">
        <f t="shared" si="134"/>
        <v>0.170894644472043</v>
      </c>
      <c r="W448" s="52">
        <f t="shared" si="134"/>
        <v>7.7346217252940219E-2</v>
      </c>
      <c r="X448" s="52">
        <f t="shared" si="134"/>
        <v>4.5029203529454633E-3</v>
      </c>
      <c r="Y448" s="52">
        <f t="shared" si="134"/>
        <v>8.0800272858317212E-3</v>
      </c>
      <c r="Z448" s="52">
        <f t="shared" si="134"/>
        <v>1.7080290753006124E-2</v>
      </c>
      <c r="AA448" s="96"/>
      <c r="AB448" s="96"/>
      <c r="AC448" s="52">
        <f t="shared" si="135"/>
        <v>7.1273128414243167E-5</v>
      </c>
      <c r="AD448" s="52">
        <f t="shared" si="135"/>
        <v>7.8931464516391863E-3</v>
      </c>
      <c r="AE448" s="52">
        <f t="shared" si="135"/>
        <v>6.1612073508478605E-3</v>
      </c>
      <c r="AF448" s="52">
        <f t="shared" si="135"/>
        <v>7.1436376156167923E-3</v>
      </c>
      <c r="AG448" s="52">
        <f t="shared" si="135"/>
        <v>1.1817715187237718E-2</v>
      </c>
      <c r="AH448" s="52">
        <f t="shared" si="135"/>
        <v>0.32379825495009928</v>
      </c>
      <c r="AI448" s="52">
        <f t="shared" si="135"/>
        <v>9.5558975137264232E-2</v>
      </c>
      <c r="AJ448" s="52">
        <f t="shared" si="135"/>
        <v>4.6521906631660191E-3</v>
      </c>
      <c r="AK448" s="52">
        <f t="shared" si="135"/>
        <v>8.7778840261633403E-3</v>
      </c>
      <c r="AL448" s="52">
        <f t="shared" si="135"/>
        <v>3.6425981058454293E-2</v>
      </c>
      <c r="AO448" s="52">
        <f t="shared" si="133"/>
        <v>4.5185352807439529E-5</v>
      </c>
      <c r="AP448" s="52">
        <f t="shared" si="133"/>
        <v>4.0597669334786835E-3</v>
      </c>
      <c r="AQ448" s="52">
        <f t="shared" si="133"/>
        <v>6.2872807186454757E-4</v>
      </c>
      <c r="AR448" s="52">
        <f t="shared" si="133"/>
        <v>1.3166838205821377E-3</v>
      </c>
      <c r="AS448" s="52">
        <f t="shared" si="133"/>
        <v>1.3744116356233915E-3</v>
      </c>
      <c r="AT448" s="52">
        <f t="shared" si="133"/>
        <v>7.6451805239028142E-2</v>
      </c>
      <c r="AU448" s="52">
        <f t="shared" si="133"/>
        <v>9.1063789421619995E-3</v>
      </c>
      <c r="AV448" s="52">
        <f t="shared" si="133"/>
        <v>7.463515511025795E-5</v>
      </c>
      <c r="AW448" s="52">
        <f t="shared" si="133"/>
        <v>3.48928370165787E-4</v>
      </c>
      <c r="AX448" s="52">
        <f t="shared" si="133"/>
        <v>9.6728451527240758E-3</v>
      </c>
      <c r="BA448" s="52">
        <f t="shared" si="114"/>
        <v>4.5185352807439752E-5</v>
      </c>
      <c r="BB448" s="52">
        <f t="shared" si="118"/>
        <v>4.0597669334786965E-3</v>
      </c>
      <c r="BC448" s="52">
        <f t="shared" si="119"/>
        <v>6.2872807186459094E-4</v>
      </c>
      <c r="BD448" s="52">
        <f t="shared" si="120"/>
        <v>1.3166838205821351E-3</v>
      </c>
      <c r="BE448" s="52">
        <f t="shared" si="121"/>
        <v>1.3744116356233897E-3</v>
      </c>
      <c r="BF448" s="52">
        <f t="shared" si="122"/>
        <v>7.6451805239028142E-2</v>
      </c>
      <c r="BG448" s="52">
        <f t="shared" si="123"/>
        <v>9.1063789421620134E-3</v>
      </c>
      <c r="BH448" s="52">
        <f t="shared" si="124"/>
        <v>7.4635155110297849E-5</v>
      </c>
      <c r="BI448" s="52">
        <f t="shared" si="125"/>
        <v>3.489283701658321E-4</v>
      </c>
      <c r="BJ448" s="52">
        <f t="shared" si="126"/>
        <v>9.6728451527240931E-3</v>
      </c>
      <c r="BK448" s="44"/>
    </row>
    <row r="449" spans="4:63">
      <c r="D449" s="42">
        <f t="shared" si="109"/>
        <v>40</v>
      </c>
      <c r="E449" s="52">
        <f t="shared" si="115"/>
        <v>3.2771125253080445E-5</v>
      </c>
      <c r="F449" s="52">
        <f t="shared" si="136"/>
        <v>4.8154416162437827E-3</v>
      </c>
      <c r="G449" s="52">
        <f t="shared" si="136"/>
        <v>6.9498286915788401E-3</v>
      </c>
      <c r="H449" s="52">
        <f t="shared" si="136"/>
        <v>7.3197437581145799E-3</v>
      </c>
      <c r="I449" s="52">
        <f t="shared" si="136"/>
        <v>1.3118742429563089E-2</v>
      </c>
      <c r="J449" s="52">
        <f t="shared" si="136"/>
        <v>0.31071340104107464</v>
      </c>
      <c r="K449" s="52">
        <f t="shared" si="136"/>
        <v>0.10860062969971364</v>
      </c>
      <c r="L449" s="52">
        <f t="shared" si="136"/>
        <v>5.7502658397713619E-3</v>
      </c>
      <c r="M449" s="52">
        <f t="shared" si="136"/>
        <v>1.0588344737345804E-2</v>
      </c>
      <c r="N449" s="52">
        <f t="shared" si="136"/>
        <v>3.3606942228172419E-2</v>
      </c>
      <c r="Q449" s="52">
        <f t="shared" si="134"/>
        <v>-2.3990128706458379E-5</v>
      </c>
      <c r="R449" s="52">
        <f t="shared" si="134"/>
        <v>-2.8438493396036656E-4</v>
      </c>
      <c r="S449" s="52">
        <f t="shared" si="134"/>
        <v>6.1600286448539833E-3</v>
      </c>
      <c r="T449" s="52">
        <f t="shared" si="134"/>
        <v>5.6657426254251046E-3</v>
      </c>
      <c r="U449" s="52">
        <f t="shared" si="134"/>
        <v>1.1392224364582527E-2</v>
      </c>
      <c r="V449" s="52">
        <f t="shared" si="134"/>
        <v>0.21467563518958832</v>
      </c>
      <c r="W449" s="52">
        <f t="shared" si="134"/>
        <v>9.7161314619213693E-2</v>
      </c>
      <c r="X449" s="52">
        <f t="shared" si="134"/>
        <v>5.656510126242323E-3</v>
      </c>
      <c r="Y449" s="52">
        <f t="shared" si="134"/>
        <v>1.0150025445758746E-2</v>
      </c>
      <c r="Z449" s="52">
        <f t="shared" si="134"/>
        <v>2.1456039643327086E-2</v>
      </c>
      <c r="AA449" s="96"/>
      <c r="AB449" s="96"/>
      <c r="AC449" s="52">
        <f t="shared" si="135"/>
        <v>8.953237921261954E-5</v>
      </c>
      <c r="AD449" s="52">
        <f t="shared" si="135"/>
        <v>9.9152681664479488E-3</v>
      </c>
      <c r="AE449" s="52">
        <f t="shared" si="135"/>
        <v>7.7396287383037464E-3</v>
      </c>
      <c r="AF449" s="52">
        <f t="shared" si="135"/>
        <v>8.973744890804056E-3</v>
      </c>
      <c r="AG449" s="52">
        <f t="shared" si="135"/>
        <v>1.484526049454365E-2</v>
      </c>
      <c r="AH449" s="52">
        <f t="shared" si="135"/>
        <v>0.40675116689256097</v>
      </c>
      <c r="AI449" s="52">
        <f t="shared" si="135"/>
        <v>0.12003994478021361</v>
      </c>
      <c r="AJ449" s="52">
        <f t="shared" si="135"/>
        <v>5.8440215533004528E-3</v>
      </c>
      <c r="AK449" s="52">
        <f t="shared" si="135"/>
        <v>1.1026664028932917E-2</v>
      </c>
      <c r="AL449" s="52">
        <f t="shared" si="135"/>
        <v>4.5757844813017756E-2</v>
      </c>
      <c r="AO449" s="52">
        <f t="shared" si="133"/>
        <v>5.6761253959538824E-5</v>
      </c>
      <c r="AP449" s="52">
        <f t="shared" si="133"/>
        <v>5.0998265502041496E-3</v>
      </c>
      <c r="AQ449" s="52">
        <f t="shared" si="133"/>
        <v>7.8980004672485685E-4</v>
      </c>
      <c r="AR449" s="52">
        <f t="shared" si="133"/>
        <v>1.6540011326894753E-3</v>
      </c>
      <c r="AS449" s="52">
        <f t="shared" si="133"/>
        <v>1.7265180649805624E-3</v>
      </c>
      <c r="AT449" s="52">
        <f t="shared" si="133"/>
        <v>9.6037765851486323E-2</v>
      </c>
      <c r="AU449" s="52">
        <f t="shared" si="133"/>
        <v>1.1439315080499945E-2</v>
      </c>
      <c r="AV449" s="52">
        <f t="shared" si="133"/>
        <v>9.3755713529038859E-5</v>
      </c>
      <c r="AW449" s="52">
        <f t="shared" si="133"/>
        <v>4.3831929158705783E-4</v>
      </c>
      <c r="AX449" s="52">
        <f t="shared" si="133"/>
        <v>1.2150902584845334E-2</v>
      </c>
      <c r="BA449" s="52">
        <f t="shared" si="114"/>
        <v>5.6761253959539095E-5</v>
      </c>
      <c r="BB449" s="52">
        <f t="shared" si="118"/>
        <v>5.0998265502041661E-3</v>
      </c>
      <c r="BC449" s="52">
        <f t="shared" si="119"/>
        <v>7.8980004672490629E-4</v>
      </c>
      <c r="BD449" s="52">
        <f t="shared" si="120"/>
        <v>1.6540011326894762E-3</v>
      </c>
      <c r="BE449" s="52">
        <f t="shared" si="121"/>
        <v>1.7265180649805607E-3</v>
      </c>
      <c r="BF449" s="52">
        <f t="shared" si="122"/>
        <v>9.6037765851486323E-2</v>
      </c>
      <c r="BG449" s="52">
        <f t="shared" si="123"/>
        <v>1.1439315080499973E-2</v>
      </c>
      <c r="BH449" s="52">
        <f t="shared" si="124"/>
        <v>9.3755713529090901E-5</v>
      </c>
      <c r="BI449" s="52">
        <f t="shared" si="125"/>
        <v>4.3831929158711334E-4</v>
      </c>
      <c r="BJ449" s="52">
        <f t="shared" si="126"/>
        <v>1.2150902584845337E-2</v>
      </c>
      <c r="BK449" s="44"/>
    </row>
    <row r="450" spans="4:63">
      <c r="D450" s="42">
        <f t="shared" ref="D450:D466" si="137">D361</f>
        <v>50</v>
      </c>
      <c r="E450" s="52">
        <f t="shared" si="115"/>
        <v>4.0356426073346646E-5</v>
      </c>
      <c r="F450" s="52">
        <f t="shared" si="136"/>
        <v>5.9300378639940638E-3</v>
      </c>
      <c r="G450" s="52">
        <f t="shared" si="136"/>
        <v>8.55845643529622E-3</v>
      </c>
      <c r="H450" s="52">
        <f t="shared" si="136"/>
        <v>9.0139931286742896E-3</v>
      </c>
      <c r="I450" s="52">
        <f t="shared" si="136"/>
        <v>1.6155245050188609E-2</v>
      </c>
      <c r="J450" s="52">
        <f t="shared" si="136"/>
        <v>0.38263203665652468</v>
      </c>
      <c r="K450" s="52">
        <f t="shared" si="136"/>
        <v>0.1337376501462493</v>
      </c>
      <c r="L450" s="52">
        <f t="shared" si="136"/>
        <v>7.0812392456072347E-3</v>
      </c>
      <c r="M450" s="52">
        <f t="shared" si="136"/>
        <v>1.3039154082499456E-2</v>
      </c>
      <c r="N450" s="52">
        <f t="shared" si="136"/>
        <v>4.1385703698257524E-2</v>
      </c>
      <c r="Q450" s="52">
        <f t="shared" si="134"/>
        <v>-2.9542954297587122E-5</v>
      </c>
      <c r="R450" s="52">
        <f t="shared" si="134"/>
        <v>-3.5020950532256448E-4</v>
      </c>
      <c r="S450" s="52">
        <f t="shared" si="134"/>
        <v>7.5858469520322528E-3</v>
      </c>
      <c r="T450" s="52">
        <f t="shared" si="134"/>
        <v>6.9771520400290343E-3</v>
      </c>
      <c r="U450" s="52">
        <f t="shared" si="134"/>
        <v>1.4029102047298096E-2</v>
      </c>
      <c r="V450" s="52">
        <f t="shared" si="134"/>
        <v>0.26436508769142719</v>
      </c>
      <c r="W450" s="52">
        <f t="shared" si="134"/>
        <v>0.11965055762773651</v>
      </c>
      <c r="X450" s="52">
        <f t="shared" si="134"/>
        <v>6.9657825594919825E-3</v>
      </c>
      <c r="Y450" s="52">
        <f t="shared" si="134"/>
        <v>1.2499380121402653E-2</v>
      </c>
      <c r="Z450" s="52">
        <f t="shared" si="134"/>
        <v>2.6422317543439617E-2</v>
      </c>
      <c r="AA450" s="96"/>
      <c r="AB450" s="96"/>
      <c r="AC450" s="52">
        <f t="shared" si="135"/>
        <v>1.1025580644428076E-4</v>
      </c>
      <c r="AD450" s="52">
        <f t="shared" si="135"/>
        <v>1.2210285233310714E-2</v>
      </c>
      <c r="AE450" s="52">
        <f t="shared" si="135"/>
        <v>9.5310659185602557E-3</v>
      </c>
      <c r="AF450" s="52">
        <f t="shared" si="135"/>
        <v>1.1050834217319547E-2</v>
      </c>
      <c r="AG450" s="52">
        <f t="shared" si="135"/>
        <v>1.8281388053079124E-2</v>
      </c>
      <c r="AH450" s="52">
        <f t="shared" si="135"/>
        <v>0.50089898562162227</v>
      </c>
      <c r="AI450" s="52">
        <f t="shared" si="135"/>
        <v>0.14782474266476209</v>
      </c>
      <c r="AJ450" s="52">
        <f t="shared" si="135"/>
        <v>7.196695931722551E-3</v>
      </c>
      <c r="AK450" s="52">
        <f t="shared" si="135"/>
        <v>1.357892804359633E-2</v>
      </c>
      <c r="AL450" s="52">
        <f t="shared" si="135"/>
        <v>5.6349089853075442E-2</v>
      </c>
      <c r="AO450" s="52">
        <f t="shared" si="133"/>
        <v>6.9899380370933768E-5</v>
      </c>
      <c r="AP450" s="52">
        <f t="shared" si="133"/>
        <v>6.2802473693166286E-3</v>
      </c>
      <c r="AQ450" s="52">
        <f t="shared" si="133"/>
        <v>9.7260948326396719E-4</v>
      </c>
      <c r="AR450" s="52">
        <f t="shared" si="133"/>
        <v>2.0368410886452554E-3</v>
      </c>
      <c r="AS450" s="52">
        <f t="shared" si="133"/>
        <v>2.126143002890513E-3</v>
      </c>
      <c r="AT450" s="52">
        <f t="shared" ref="AT450:AX466" si="138">J450-V450</f>
        <v>0.11826694896509748</v>
      </c>
      <c r="AU450" s="52">
        <f t="shared" si="138"/>
        <v>1.4087092518512798E-2</v>
      </c>
      <c r="AV450" s="52">
        <f t="shared" si="138"/>
        <v>1.1545668611525218E-4</v>
      </c>
      <c r="AW450" s="52">
        <f t="shared" si="138"/>
        <v>5.3977396109680317E-4</v>
      </c>
      <c r="AX450" s="52">
        <f t="shared" si="138"/>
        <v>1.4963386154817907E-2</v>
      </c>
      <c r="BA450" s="52">
        <f t="shared" ref="BA450:BA466" si="139">AC450-E450</f>
        <v>6.9899380370934107E-5</v>
      </c>
      <c r="BB450" s="52">
        <f t="shared" si="118"/>
        <v>6.2802473693166503E-3</v>
      </c>
      <c r="BC450" s="52">
        <f t="shared" si="119"/>
        <v>9.7260948326403571E-4</v>
      </c>
      <c r="BD450" s="52">
        <f t="shared" si="120"/>
        <v>2.0368410886452571E-3</v>
      </c>
      <c r="BE450" s="52">
        <f t="shared" si="121"/>
        <v>2.1261430028905147E-3</v>
      </c>
      <c r="BF450" s="52">
        <f t="shared" si="122"/>
        <v>0.1182669489650976</v>
      </c>
      <c r="BG450" s="52">
        <f t="shared" si="123"/>
        <v>1.4087092518512784E-2</v>
      </c>
      <c r="BH450" s="52">
        <f t="shared" si="124"/>
        <v>1.1545668611531636E-4</v>
      </c>
      <c r="BI450" s="52">
        <f t="shared" si="125"/>
        <v>5.397739610968743E-4</v>
      </c>
      <c r="BJ450" s="52">
        <f t="shared" si="126"/>
        <v>1.4963386154817918E-2</v>
      </c>
      <c r="BK450" s="44"/>
    </row>
    <row r="451" spans="4:63">
      <c r="D451" s="42">
        <f t="shared" si="137"/>
        <v>60</v>
      </c>
      <c r="E451" s="52">
        <f t="shared" ref="E451:N466" si="140">((E362)/($D362-$D361))/$R$192*100</f>
        <v>4.6214536179344659E-5</v>
      </c>
      <c r="F451" s="52">
        <f t="shared" si="140"/>
        <v>6.7908379426947314E-3</v>
      </c>
      <c r="G451" s="52">
        <f t="shared" si="140"/>
        <v>9.8007958843899304E-3</v>
      </c>
      <c r="H451" s="52">
        <f t="shared" si="140"/>
        <v>1.0322457960186174E-2</v>
      </c>
      <c r="I451" s="52">
        <f t="shared" si="140"/>
        <v>1.8500328931535786E-2</v>
      </c>
      <c r="J451" s="52">
        <f t="shared" si="140"/>
        <v>0.43817463095717757</v>
      </c>
      <c r="K451" s="52">
        <f t="shared" si="140"/>
        <v>0.15315091232289177</v>
      </c>
      <c r="L451" s="52">
        <f t="shared" si="140"/>
        <v>8.1091468980908285E-3</v>
      </c>
      <c r="M451" s="52">
        <f t="shared" si="140"/>
        <v>1.49319084152426E-2</v>
      </c>
      <c r="N451" s="52">
        <f t="shared" si="140"/>
        <v>4.7393223012231714E-2</v>
      </c>
      <c r="Q451" s="52">
        <f t="shared" ref="Q451:Z451" si="141">((Q362)/($D362-$D361))/$R$192*100</f>
        <v>-3.3831388531510366E-5</v>
      </c>
      <c r="R451" s="52">
        <f t="shared" si="141"/>
        <v>-4.0104566803474356E-4</v>
      </c>
      <c r="S451" s="52">
        <f t="shared" si="141"/>
        <v>8.68700310028701E-3</v>
      </c>
      <c r="T451" s="52">
        <f t="shared" si="141"/>
        <v>7.9899504677811185E-3</v>
      </c>
      <c r="U451" s="52">
        <f t="shared" si="141"/>
        <v>1.6065556522528071E-2</v>
      </c>
      <c r="V451" s="52">
        <f t="shared" si="141"/>
        <v>0.30274013579562553</v>
      </c>
      <c r="W451" s="52">
        <f t="shared" si="141"/>
        <v>0.1370189474735922</v>
      </c>
      <c r="X451" s="52">
        <f t="shared" si="141"/>
        <v>7.976930601535653E-3</v>
      </c>
      <c r="Y451" s="52">
        <f t="shared" si="141"/>
        <v>1.4313781249857858E-2</v>
      </c>
      <c r="Z451" s="52">
        <f t="shared" si="141"/>
        <v>3.0257762365629642E-2</v>
      </c>
      <c r="AA451" s="96"/>
      <c r="AB451" s="96"/>
      <c r="AC451" s="52">
        <f t="shared" ref="AC451:AL451" si="142">((AC362)/($D362-$D361))/$R$192*100</f>
        <v>1.2626046089020006E-4</v>
      </c>
      <c r="AD451" s="52">
        <f t="shared" si="142"/>
        <v>1.3982721553424228E-2</v>
      </c>
      <c r="AE451" s="52">
        <f t="shared" si="142"/>
        <v>1.0914588668492924E-2</v>
      </c>
      <c r="AF451" s="52">
        <f t="shared" si="142"/>
        <v>1.2654965452591236E-2</v>
      </c>
      <c r="AG451" s="52">
        <f t="shared" si="142"/>
        <v>2.0935101340543501E-2</v>
      </c>
      <c r="AH451" s="52">
        <f t="shared" si="142"/>
        <v>0.57360912611872983</v>
      </c>
      <c r="AI451" s="52">
        <f t="shared" si="142"/>
        <v>0.16928287717219137</v>
      </c>
      <c r="AJ451" s="52">
        <f t="shared" si="142"/>
        <v>8.2413631946460768E-3</v>
      </c>
      <c r="AK451" s="52">
        <f t="shared" si="142"/>
        <v>1.5550035580627416E-2</v>
      </c>
      <c r="AL451" s="52">
        <f t="shared" si="142"/>
        <v>6.4528683658833796E-2</v>
      </c>
      <c r="AO451" s="52">
        <f t="shared" ref="AO451:AS466" si="143">E451-Q451</f>
        <v>8.0045924710855031E-5</v>
      </c>
      <c r="AP451" s="52">
        <f t="shared" si="143"/>
        <v>7.1918836107294753E-3</v>
      </c>
      <c r="AQ451" s="52">
        <f t="shared" si="143"/>
        <v>1.1137927841029203E-3</v>
      </c>
      <c r="AR451" s="52">
        <f t="shared" si="143"/>
        <v>2.3325074924050553E-3</v>
      </c>
      <c r="AS451" s="52">
        <f t="shared" si="143"/>
        <v>2.4347724090077148E-3</v>
      </c>
      <c r="AT451" s="52">
        <f t="shared" si="138"/>
        <v>0.13543449516155204</v>
      </c>
      <c r="AU451" s="52">
        <f t="shared" si="138"/>
        <v>1.6131964849299574E-2</v>
      </c>
      <c r="AV451" s="52">
        <f t="shared" si="138"/>
        <v>1.3221629655517549E-4</v>
      </c>
      <c r="AW451" s="52">
        <f t="shared" si="138"/>
        <v>6.1812716538474193E-4</v>
      </c>
      <c r="AX451" s="52">
        <f t="shared" si="138"/>
        <v>1.7135460646602072E-2</v>
      </c>
      <c r="BA451" s="52">
        <f t="shared" si="139"/>
        <v>8.0045924710855397E-5</v>
      </c>
      <c r="BB451" s="52">
        <f t="shared" si="118"/>
        <v>7.191883610729497E-3</v>
      </c>
      <c r="BC451" s="52">
        <f t="shared" si="119"/>
        <v>1.1137927841029932E-3</v>
      </c>
      <c r="BD451" s="52">
        <f t="shared" si="120"/>
        <v>2.3325074924050622E-3</v>
      </c>
      <c r="BE451" s="52">
        <f t="shared" si="121"/>
        <v>2.4347724090077148E-3</v>
      </c>
      <c r="BF451" s="52">
        <f t="shared" si="122"/>
        <v>0.13543449516155226</v>
      </c>
      <c r="BG451" s="52">
        <f t="shared" si="123"/>
        <v>1.6131964849299602E-2</v>
      </c>
      <c r="BH451" s="52">
        <f t="shared" si="124"/>
        <v>1.3221629655524834E-4</v>
      </c>
      <c r="BI451" s="52">
        <f t="shared" si="125"/>
        <v>6.1812716538481652E-4</v>
      </c>
      <c r="BJ451" s="52">
        <f t="shared" si="126"/>
        <v>1.7135460646602083E-2</v>
      </c>
      <c r="BK451" s="44"/>
    </row>
    <row r="452" spans="4:63">
      <c r="D452" s="42">
        <f t="shared" si="137"/>
        <v>75</v>
      </c>
      <c r="E452" s="52">
        <f t="shared" si="140"/>
        <v>5.1318180573970895E-5</v>
      </c>
      <c r="F452" s="52">
        <f t="shared" si="140"/>
        <v>7.5407756217520713E-3</v>
      </c>
      <c r="G452" s="52">
        <f t="shared" si="140"/>
        <v>1.0883134497161698E-2</v>
      </c>
      <c r="H452" s="52">
        <f t="shared" si="140"/>
        <v>1.1462405670638699E-2</v>
      </c>
      <c r="I452" s="52">
        <f t="shared" si="140"/>
        <v>2.0543389575566968E-2</v>
      </c>
      <c r="J452" s="52">
        <f t="shared" si="140"/>
        <v>0.48656389727965388</v>
      </c>
      <c r="K452" s="52">
        <f t="shared" si="140"/>
        <v>0.17006394142212064</v>
      </c>
      <c r="L452" s="52">
        <f t="shared" si="140"/>
        <v>9.0046703747526866E-3</v>
      </c>
      <c r="M452" s="52">
        <f t="shared" si="140"/>
        <v>1.658089501090567E-2</v>
      </c>
      <c r="N452" s="52">
        <f t="shared" si="140"/>
        <v>5.2627034210314311E-2</v>
      </c>
      <c r="Q452" s="52">
        <f t="shared" ref="Q452:Z452" si="144">((Q363)/($D363-$D362))/$R$192*100</f>
        <v>-3.7567515532140883E-5</v>
      </c>
      <c r="R452" s="52">
        <f t="shared" si="144"/>
        <v>-4.4533464386069716E-4</v>
      </c>
      <c r="S452" s="52">
        <f t="shared" si="144"/>
        <v>9.6463414025655062E-3</v>
      </c>
      <c r="T452" s="52">
        <f t="shared" si="144"/>
        <v>8.8723106360187876E-3</v>
      </c>
      <c r="U452" s="52">
        <f t="shared" si="144"/>
        <v>1.7839736126420702E-2</v>
      </c>
      <c r="V452" s="52">
        <f t="shared" si="144"/>
        <v>0.33617286334882968</v>
      </c>
      <c r="W452" s="52">
        <f t="shared" si="144"/>
        <v>0.15215046324857323</v>
      </c>
      <c r="X452" s="52">
        <f t="shared" si="144"/>
        <v>8.8578529371588256E-3</v>
      </c>
      <c r="Y452" s="52">
        <f t="shared" si="144"/>
        <v>1.5894505746545416E-2</v>
      </c>
      <c r="Z452" s="52">
        <f t="shared" si="144"/>
        <v>3.3599240438502702E-2</v>
      </c>
      <c r="AA452" s="96"/>
      <c r="AB452" s="96"/>
      <c r="AC452" s="52">
        <f t="shared" ref="AC452:AL452" si="145">((AC363)/($D363-$D362))/$R$192*100</f>
        <v>1.4020387668008309E-4</v>
      </c>
      <c r="AD452" s="52">
        <f t="shared" si="145"/>
        <v>1.5526885887364865E-2</v>
      </c>
      <c r="AE452" s="52">
        <f t="shared" si="145"/>
        <v>1.2119927591757973E-2</v>
      </c>
      <c r="AF452" s="52">
        <f t="shared" si="145"/>
        <v>1.4052500705258614E-2</v>
      </c>
      <c r="AG452" s="52">
        <f t="shared" si="145"/>
        <v>2.3247043024713233E-2</v>
      </c>
      <c r="AH452" s="52">
        <f t="shared" si="145"/>
        <v>0.63695493121047808</v>
      </c>
      <c r="AI452" s="52">
        <f t="shared" si="145"/>
        <v>0.18797741959566805</v>
      </c>
      <c r="AJ452" s="52">
        <f t="shared" si="145"/>
        <v>9.1514878123466308E-3</v>
      </c>
      <c r="AK452" s="52">
        <f t="shared" si="145"/>
        <v>1.7267284275266009E-2</v>
      </c>
      <c r="AL452" s="52">
        <f t="shared" si="145"/>
        <v>7.1654827982125954E-2</v>
      </c>
      <c r="AO452" s="52">
        <f t="shared" si="143"/>
        <v>8.8885696106111772E-5</v>
      </c>
      <c r="AP452" s="52">
        <f t="shared" si="143"/>
        <v>7.986110265612769E-3</v>
      </c>
      <c r="AQ452" s="52">
        <f t="shared" si="143"/>
        <v>1.2367930945961919E-3</v>
      </c>
      <c r="AR452" s="52">
        <f t="shared" si="143"/>
        <v>2.5900950346199117E-3</v>
      </c>
      <c r="AS452" s="52">
        <f t="shared" si="143"/>
        <v>2.7036534491462656E-3</v>
      </c>
      <c r="AT452" s="52">
        <f t="shared" si="138"/>
        <v>0.1503910339308242</v>
      </c>
      <c r="AU452" s="52">
        <f t="shared" si="138"/>
        <v>1.7913478173547409E-2</v>
      </c>
      <c r="AV452" s="52">
        <f t="shared" si="138"/>
        <v>1.4681743759386093E-4</v>
      </c>
      <c r="AW452" s="52">
        <f t="shared" si="138"/>
        <v>6.8638926436025496E-4</v>
      </c>
      <c r="AX452" s="52">
        <f t="shared" si="138"/>
        <v>1.9027793771811609E-2</v>
      </c>
      <c r="BA452" s="52">
        <f t="shared" si="139"/>
        <v>8.8885696106112192E-5</v>
      </c>
      <c r="BB452" s="52">
        <f t="shared" si="118"/>
        <v>7.9861102656127933E-3</v>
      </c>
      <c r="BC452" s="52">
        <f t="shared" si="119"/>
        <v>1.2367930945962752E-3</v>
      </c>
      <c r="BD452" s="52">
        <f t="shared" si="120"/>
        <v>2.5900950346199152E-3</v>
      </c>
      <c r="BE452" s="52">
        <f t="shared" si="121"/>
        <v>2.7036534491462656E-3</v>
      </c>
      <c r="BF452" s="52">
        <f t="shared" si="122"/>
        <v>0.1503910339308242</v>
      </c>
      <c r="BG452" s="52">
        <f t="shared" si="123"/>
        <v>1.7913478173547409E-2</v>
      </c>
      <c r="BH452" s="52">
        <f t="shared" si="124"/>
        <v>1.4681743759394419E-4</v>
      </c>
      <c r="BI452" s="52">
        <f t="shared" si="125"/>
        <v>6.8638926436033823E-4</v>
      </c>
      <c r="BJ452" s="52">
        <f t="shared" si="126"/>
        <v>1.9027793771811644E-2</v>
      </c>
      <c r="BK452" s="44"/>
    </row>
    <row r="453" spans="4:63">
      <c r="D453" s="42">
        <f t="shared" si="137"/>
        <v>100</v>
      </c>
      <c r="E453" s="52">
        <f t="shared" si="140"/>
        <v>5.6144632506649754E-5</v>
      </c>
      <c r="F453" s="52">
        <f t="shared" si="140"/>
        <v>8.2499821966235693E-3</v>
      </c>
      <c r="G453" s="52">
        <f t="shared" si="140"/>
        <v>1.1906688429509647E-2</v>
      </c>
      <c r="H453" s="52">
        <f t="shared" si="140"/>
        <v>1.2540439797792917E-2</v>
      </c>
      <c r="I453" s="52">
        <f t="shared" si="140"/>
        <v>2.2475486177819866E-2</v>
      </c>
      <c r="J453" s="52">
        <f t="shared" si="140"/>
        <v>0.53232501421972445</v>
      </c>
      <c r="K453" s="52">
        <f t="shared" si="140"/>
        <v>0.18605837905758313</v>
      </c>
      <c r="L453" s="52">
        <f t="shared" si="140"/>
        <v>9.8515555964669745E-3</v>
      </c>
      <c r="M453" s="52">
        <f t="shared" si="140"/>
        <v>1.8140320771442495E-2</v>
      </c>
      <c r="N453" s="52">
        <f t="shared" si="140"/>
        <v>5.7576583242151202E-2</v>
      </c>
      <c r="Q453" s="52">
        <f t="shared" ref="Q453:Z453" si="146">((Q364)/($D364-$D363))/$R$192*100</f>
        <v>-4.1100723567150812E-5</v>
      </c>
      <c r="R453" s="52">
        <f t="shared" si="146"/>
        <v>-4.8721816795508992E-4</v>
      </c>
      <c r="S453" s="52">
        <f t="shared" si="146"/>
        <v>1.0553575497480141E-2</v>
      </c>
      <c r="T453" s="52">
        <f t="shared" si="146"/>
        <v>9.7067474834985224E-3</v>
      </c>
      <c r="U453" s="52">
        <f t="shared" si="146"/>
        <v>1.9517555330898034E-2</v>
      </c>
      <c r="V453" s="52">
        <f t="shared" si="146"/>
        <v>0.36778977080495856</v>
      </c>
      <c r="W453" s="52">
        <f t="shared" si="146"/>
        <v>0.16646014627300468</v>
      </c>
      <c r="X453" s="52">
        <f t="shared" si="146"/>
        <v>9.6909300445264957E-3</v>
      </c>
      <c r="Y453" s="52">
        <f t="shared" si="146"/>
        <v>1.7389376903733305E-2</v>
      </c>
      <c r="Z453" s="52">
        <f t="shared" si="146"/>
        <v>3.6759233975631411E-2</v>
      </c>
      <c r="AA453" s="96"/>
      <c r="AB453" s="96"/>
      <c r="AC453" s="52">
        <f t="shared" ref="AC453:AL453" si="147">((AC364)/($D364-$D363))/$R$192*100</f>
        <v>1.5338998858045074E-4</v>
      </c>
      <c r="AD453" s="52">
        <f t="shared" si="147"/>
        <v>1.6987182561202251E-2</v>
      </c>
      <c r="AE453" s="52">
        <f t="shared" si="147"/>
        <v>1.3259801361539241E-2</v>
      </c>
      <c r="AF453" s="52">
        <f t="shared" si="147"/>
        <v>1.5374132112087316E-2</v>
      </c>
      <c r="AG453" s="52">
        <f t="shared" si="147"/>
        <v>2.5433417024741695E-2</v>
      </c>
      <c r="AH453" s="52">
        <f t="shared" si="147"/>
        <v>0.69686025763449044</v>
      </c>
      <c r="AI453" s="52">
        <f t="shared" si="147"/>
        <v>0.2056566118421615</v>
      </c>
      <c r="AJ453" s="52">
        <f t="shared" si="147"/>
        <v>1.0012181148407543E-2</v>
      </c>
      <c r="AK453" s="52">
        <f t="shared" si="147"/>
        <v>1.8891264639151781E-2</v>
      </c>
      <c r="AL453" s="52">
        <f t="shared" si="147"/>
        <v>7.8393932508670994E-2</v>
      </c>
      <c r="AO453" s="52">
        <f t="shared" si="143"/>
        <v>9.7245356073800566E-5</v>
      </c>
      <c r="AP453" s="52">
        <f t="shared" si="143"/>
        <v>8.7372003645786595E-3</v>
      </c>
      <c r="AQ453" s="52">
        <f t="shared" si="143"/>
        <v>1.3531129320295057E-3</v>
      </c>
      <c r="AR453" s="52">
        <f t="shared" si="143"/>
        <v>2.8336923142943948E-3</v>
      </c>
      <c r="AS453" s="52">
        <f t="shared" si="143"/>
        <v>2.9579308469218323E-3</v>
      </c>
      <c r="AT453" s="52">
        <f t="shared" si="138"/>
        <v>0.16453524341476589</v>
      </c>
      <c r="AU453" s="52">
        <f t="shared" si="138"/>
        <v>1.9598232784578451E-2</v>
      </c>
      <c r="AV453" s="52">
        <f t="shared" si="138"/>
        <v>1.6062555194047874E-4</v>
      </c>
      <c r="AW453" s="52">
        <f t="shared" si="138"/>
        <v>7.5094386770918967E-4</v>
      </c>
      <c r="AX453" s="52">
        <f t="shared" si="138"/>
        <v>2.0817349266519791E-2</v>
      </c>
      <c r="BA453" s="52">
        <f t="shared" si="139"/>
        <v>9.7245356073800987E-5</v>
      </c>
      <c r="BB453" s="52">
        <f t="shared" si="118"/>
        <v>8.737200364578682E-3</v>
      </c>
      <c r="BC453" s="52">
        <f t="shared" si="119"/>
        <v>1.3531129320295942E-3</v>
      </c>
      <c r="BD453" s="52">
        <f t="shared" si="120"/>
        <v>2.8336923142943983E-3</v>
      </c>
      <c r="BE453" s="52">
        <f t="shared" si="121"/>
        <v>2.9579308469218288E-3</v>
      </c>
      <c r="BF453" s="52">
        <f t="shared" si="122"/>
        <v>0.164535243414766</v>
      </c>
      <c r="BG453" s="52">
        <f t="shared" si="123"/>
        <v>1.9598232784578368E-2</v>
      </c>
      <c r="BH453" s="52">
        <f t="shared" si="124"/>
        <v>1.6062555194056895E-4</v>
      </c>
      <c r="BI453" s="52">
        <f t="shared" si="125"/>
        <v>7.5094386770928681E-4</v>
      </c>
      <c r="BJ453" s="52">
        <f t="shared" si="126"/>
        <v>2.0817349266519791E-2</v>
      </c>
      <c r="BK453" s="44"/>
    </row>
    <row r="454" spans="4:63">
      <c r="D454" s="42">
        <f t="shared" si="137"/>
        <v>125</v>
      </c>
      <c r="E454" s="52">
        <f t="shared" si="140"/>
        <v>5.929068897733817E-5</v>
      </c>
      <c r="F454" s="52">
        <f t="shared" si="140"/>
        <v>8.7122687717414594E-3</v>
      </c>
      <c r="G454" s="52">
        <f t="shared" si="140"/>
        <v>1.2573878016576461E-2</v>
      </c>
      <c r="H454" s="52">
        <f t="shared" si="140"/>
        <v>1.324314155234536E-2</v>
      </c>
      <c r="I454" s="52">
        <f t="shared" si="140"/>
        <v>2.3734896838549079E-2</v>
      </c>
      <c r="J454" s="52">
        <f t="shared" si="140"/>
        <v>0.5621537704289119</v>
      </c>
      <c r="K454" s="52">
        <f t="shared" si="140"/>
        <v>0.1964841337776016</v>
      </c>
      <c r="L454" s="52">
        <f t="shared" si="140"/>
        <v>1.0403586108501062E-2</v>
      </c>
      <c r="M454" s="52">
        <f t="shared" si="140"/>
        <v>1.9156811057252112E-2</v>
      </c>
      <c r="N454" s="52">
        <f t="shared" si="140"/>
        <v>6.0802878867964517E-2</v>
      </c>
      <c r="Q454" s="52">
        <f t="shared" ref="Q454:Z454" si="148">((Q365)/($D365-$D364))/$R$192*100</f>
        <v>-4.3403796747175557E-5</v>
      </c>
      <c r="R454" s="52">
        <f t="shared" si="148"/>
        <v>-5.145193684705715E-4</v>
      </c>
      <c r="S454" s="52">
        <f t="shared" si="148"/>
        <v>1.1144943594489481E-2</v>
      </c>
      <c r="T454" s="52">
        <f t="shared" si="148"/>
        <v>1.0250663693586496E-2</v>
      </c>
      <c r="U454" s="52">
        <f t="shared" si="148"/>
        <v>2.0611218758715792E-2</v>
      </c>
      <c r="V454" s="52">
        <f t="shared" si="148"/>
        <v>0.38839881812852783</v>
      </c>
      <c r="W454" s="52">
        <f t="shared" si="148"/>
        <v>0.1757877168156011</v>
      </c>
      <c r="X454" s="52">
        <f t="shared" si="148"/>
        <v>1.0233959926678816E-2</v>
      </c>
      <c r="Y454" s="52">
        <f t="shared" si="148"/>
        <v>1.8363788157075296E-2</v>
      </c>
      <c r="Z454" s="52">
        <f t="shared" si="148"/>
        <v>3.881903240592461E-2</v>
      </c>
      <c r="AA454" s="96"/>
      <c r="AB454" s="96"/>
      <c r="AC454" s="52">
        <f t="shared" ref="AC454:AL454" si="149">((AC365)/($D365-$D364))/$R$192*100</f>
        <v>1.6198517470185239E-4</v>
      </c>
      <c r="AD454" s="52">
        <f t="shared" si="149"/>
        <v>1.7939056911953521E-2</v>
      </c>
      <c r="AE454" s="52">
        <f t="shared" si="149"/>
        <v>1.4002812438663539E-2</v>
      </c>
      <c r="AF454" s="52">
        <f t="shared" si="149"/>
        <v>1.6235619411104227E-2</v>
      </c>
      <c r="AG454" s="52">
        <f t="shared" si="149"/>
        <v>2.6858574918382349E-2</v>
      </c>
      <c r="AH454" s="52">
        <f t="shared" si="149"/>
        <v>0.73590872272929586</v>
      </c>
      <c r="AI454" s="52">
        <f t="shared" si="149"/>
        <v>0.21718055073960213</v>
      </c>
      <c r="AJ454" s="52">
        <f t="shared" si="149"/>
        <v>1.0573212290323406E-2</v>
      </c>
      <c r="AK454" s="52">
        <f t="shared" si="149"/>
        <v>1.9949833957429029E-2</v>
      </c>
      <c r="AL454" s="52">
        <f t="shared" si="149"/>
        <v>8.2786725330004432E-2</v>
      </c>
      <c r="AO454" s="52">
        <f t="shared" si="143"/>
        <v>1.0269448572451373E-4</v>
      </c>
      <c r="AP454" s="52">
        <f t="shared" si="143"/>
        <v>9.2267881402120309E-3</v>
      </c>
      <c r="AQ454" s="52">
        <f t="shared" si="143"/>
        <v>1.4289344220869797E-3</v>
      </c>
      <c r="AR454" s="52">
        <f t="shared" si="143"/>
        <v>2.9924778587588647E-3</v>
      </c>
      <c r="AS454" s="52">
        <f t="shared" si="143"/>
        <v>3.1236780798332871E-3</v>
      </c>
      <c r="AT454" s="52">
        <f t="shared" si="138"/>
        <v>0.17375495230038407</v>
      </c>
      <c r="AU454" s="52">
        <f t="shared" si="138"/>
        <v>2.0696416962000502E-2</v>
      </c>
      <c r="AV454" s="52">
        <f t="shared" si="138"/>
        <v>1.6962618182224561E-4</v>
      </c>
      <c r="AW454" s="52">
        <f t="shared" si="138"/>
        <v>7.930229001768159E-4</v>
      </c>
      <c r="AX454" s="52">
        <f t="shared" si="138"/>
        <v>2.1983846462039908E-2</v>
      </c>
      <c r="BA454" s="52">
        <f t="shared" si="139"/>
        <v>1.0269448572451423E-4</v>
      </c>
      <c r="BB454" s="52">
        <f t="shared" si="118"/>
        <v>9.2267881402120621E-3</v>
      </c>
      <c r="BC454" s="52">
        <f t="shared" si="119"/>
        <v>1.4289344220870786E-3</v>
      </c>
      <c r="BD454" s="52">
        <f t="shared" si="120"/>
        <v>2.9924778587588664E-3</v>
      </c>
      <c r="BE454" s="52">
        <f t="shared" si="121"/>
        <v>3.1236780798332697E-3</v>
      </c>
      <c r="BF454" s="52">
        <f t="shared" si="122"/>
        <v>0.17375495230038396</v>
      </c>
      <c r="BG454" s="52">
        <f t="shared" si="123"/>
        <v>2.069641696200053E-2</v>
      </c>
      <c r="BH454" s="52">
        <f t="shared" si="124"/>
        <v>1.6962618182234449E-4</v>
      </c>
      <c r="BI454" s="52">
        <f t="shared" si="125"/>
        <v>7.9302290017691651E-4</v>
      </c>
      <c r="BJ454" s="52">
        <f t="shared" si="126"/>
        <v>2.1983846462039915E-2</v>
      </c>
      <c r="BK454" s="44"/>
    </row>
    <row r="455" spans="4:63">
      <c r="D455" s="42">
        <f t="shared" si="137"/>
        <v>150</v>
      </c>
      <c r="E455" s="52">
        <f t="shared" si="140"/>
        <v>6.0522138537334993E-5</v>
      </c>
      <c r="F455" s="52">
        <f t="shared" si="140"/>
        <v>8.8932199418254466E-3</v>
      </c>
      <c r="G455" s="52">
        <f t="shared" si="140"/>
        <v>1.2835033635073071E-2</v>
      </c>
      <c r="H455" s="52">
        <f t="shared" si="140"/>
        <v>1.3518197570733758E-2</v>
      </c>
      <c r="I455" s="52">
        <f t="shared" si="140"/>
        <v>2.4227863420191811E-2</v>
      </c>
      <c r="J455" s="52">
        <f t="shared" si="140"/>
        <v>0.57382953310237028</v>
      </c>
      <c r="K455" s="52">
        <f t="shared" si="140"/>
        <v>0.20056504941984121</v>
      </c>
      <c r="L455" s="52">
        <f t="shared" si="140"/>
        <v>1.0619665424776159E-2</v>
      </c>
      <c r="M455" s="52">
        <f t="shared" si="140"/>
        <v>1.9554692190939263E-2</v>
      </c>
      <c r="N455" s="52">
        <f t="shared" si="140"/>
        <v>6.2065736151628637E-2</v>
      </c>
      <c r="Q455" s="52">
        <f t="shared" ref="Q455:Z455" si="150">((Q366)/($D366-$D365))/$R$192*100</f>
        <v>-4.4305280392051567E-5</v>
      </c>
      <c r="R455" s="52">
        <f t="shared" si="150"/>
        <v>-5.2520577911685539E-4</v>
      </c>
      <c r="S455" s="52">
        <f t="shared" si="150"/>
        <v>1.1376420680054622E-2</v>
      </c>
      <c r="T455" s="52">
        <f t="shared" si="150"/>
        <v>1.04635668578585E-2</v>
      </c>
      <c r="U455" s="52">
        <f t="shared" si="150"/>
        <v>2.1039307497592141E-2</v>
      </c>
      <c r="V455" s="52">
        <f t="shared" si="150"/>
        <v>0.39646574333950785</v>
      </c>
      <c r="W455" s="52">
        <f t="shared" si="150"/>
        <v>0.17943877417821932</v>
      </c>
      <c r="X455" s="52">
        <f t="shared" si="150"/>
        <v>1.0446516158797332E-2</v>
      </c>
      <c r="Y455" s="52">
        <f t="shared" si="150"/>
        <v>1.8745198446548383E-2</v>
      </c>
      <c r="Z455" s="52">
        <f t="shared" si="150"/>
        <v>3.962529189118795E-2</v>
      </c>
      <c r="AA455" s="96"/>
      <c r="AB455" s="96"/>
      <c r="AC455" s="52">
        <f t="shared" ref="AC455:AL455" si="151">((AC366)/($D366-$D365))/$R$192*100</f>
        <v>1.6534955746672203E-4</v>
      </c>
      <c r="AD455" s="52">
        <f t="shared" si="151"/>
        <v>1.8311645662767776E-2</v>
      </c>
      <c r="AE455" s="52">
        <f t="shared" si="151"/>
        <v>1.4293646590091618E-2</v>
      </c>
      <c r="AF455" s="52">
        <f t="shared" si="151"/>
        <v>1.6572828283609016E-2</v>
      </c>
      <c r="AG455" s="52">
        <f t="shared" si="151"/>
        <v>2.7416419342791477E-2</v>
      </c>
      <c r="AH455" s="52">
        <f t="shared" si="151"/>
        <v>0.75119332286523288</v>
      </c>
      <c r="AI455" s="52">
        <f t="shared" si="151"/>
        <v>0.22169132466146316</v>
      </c>
      <c r="AJ455" s="52">
        <f t="shared" si="151"/>
        <v>1.0792814690755088E-2</v>
      </c>
      <c r="AK455" s="52">
        <f t="shared" si="151"/>
        <v>2.036418593533024E-2</v>
      </c>
      <c r="AL455" s="52">
        <f t="shared" si="151"/>
        <v>8.4506180412069296E-2</v>
      </c>
      <c r="AO455" s="52">
        <f t="shared" si="143"/>
        <v>1.0482741892938656E-4</v>
      </c>
      <c r="AP455" s="52">
        <f t="shared" si="143"/>
        <v>9.4184257209423018E-3</v>
      </c>
      <c r="AQ455" s="52">
        <f t="shared" si="143"/>
        <v>1.4586129550184495E-3</v>
      </c>
      <c r="AR455" s="52">
        <f t="shared" si="143"/>
        <v>3.054630712875258E-3</v>
      </c>
      <c r="AS455" s="52">
        <f t="shared" si="143"/>
        <v>3.1885559225996694E-3</v>
      </c>
      <c r="AT455" s="52">
        <f t="shared" si="138"/>
        <v>0.17736378976286243</v>
      </c>
      <c r="AU455" s="52">
        <f t="shared" si="138"/>
        <v>2.1126275241621889E-2</v>
      </c>
      <c r="AV455" s="52">
        <f t="shared" si="138"/>
        <v>1.7314926597882668E-4</v>
      </c>
      <c r="AW455" s="52">
        <f t="shared" si="138"/>
        <v>8.094937443908802E-4</v>
      </c>
      <c r="AX455" s="52">
        <f t="shared" si="138"/>
        <v>2.2440444260440687E-2</v>
      </c>
      <c r="BA455" s="52">
        <f t="shared" si="139"/>
        <v>1.0482741892938703E-4</v>
      </c>
      <c r="BB455" s="52">
        <f t="shared" si="118"/>
        <v>9.4184257209423295E-3</v>
      </c>
      <c r="BC455" s="52">
        <f t="shared" si="119"/>
        <v>1.4586129550185466E-3</v>
      </c>
      <c r="BD455" s="52">
        <f t="shared" si="120"/>
        <v>3.054630712875258E-3</v>
      </c>
      <c r="BE455" s="52">
        <f t="shared" si="121"/>
        <v>3.188555922599666E-3</v>
      </c>
      <c r="BF455" s="52">
        <f t="shared" si="122"/>
        <v>0.1773637897628626</v>
      </c>
      <c r="BG455" s="52">
        <f t="shared" si="123"/>
        <v>2.1126275241621945E-2</v>
      </c>
      <c r="BH455" s="52">
        <f t="shared" si="124"/>
        <v>1.7314926597892903E-4</v>
      </c>
      <c r="BI455" s="52">
        <f t="shared" si="125"/>
        <v>8.0949374439097735E-4</v>
      </c>
      <c r="BJ455" s="52">
        <f t="shared" si="126"/>
        <v>2.2440444260440659E-2</v>
      </c>
      <c r="BK455" s="44"/>
    </row>
    <row r="456" spans="4:63">
      <c r="D456" s="42">
        <f t="shared" si="137"/>
        <v>175</v>
      </c>
      <c r="E456" s="52">
        <f t="shared" si="140"/>
        <v>6.0944600211619411E-5</v>
      </c>
      <c r="F456" s="52">
        <f t="shared" si="140"/>
        <v>8.9552971366702004E-3</v>
      </c>
      <c r="G456" s="52">
        <f t="shared" si="140"/>
        <v>1.2924625806301869E-2</v>
      </c>
      <c r="H456" s="52">
        <f t="shared" si="140"/>
        <v>1.3612558419789296E-2</v>
      </c>
      <c r="I456" s="52">
        <f t="shared" si="140"/>
        <v>2.4396980771167684E-2</v>
      </c>
      <c r="J456" s="52">
        <f t="shared" si="140"/>
        <v>0.5778350258223397</v>
      </c>
      <c r="K456" s="52">
        <f t="shared" si="140"/>
        <v>0.2019650502894168</v>
      </c>
      <c r="L456" s="52">
        <f t="shared" si="140"/>
        <v>1.0693793698233051E-2</v>
      </c>
      <c r="M456" s="52">
        <f t="shared" si="140"/>
        <v>1.9691189482719598E-2</v>
      </c>
      <c r="N456" s="52">
        <f t="shared" si="140"/>
        <v>6.2498972574597023E-2</v>
      </c>
      <c r="Q456" s="52">
        <f t="shared" ref="Q456:Z456" si="152">((Q367)/($D367-$D366))/$R$192*100</f>
        <v>-4.4614543801878382E-5</v>
      </c>
      <c r="R456" s="52">
        <f t="shared" si="152"/>
        <v>-5.2887186425779401E-4</v>
      </c>
      <c r="S456" s="52">
        <f t="shared" si="152"/>
        <v>1.1455831319599274E-2</v>
      </c>
      <c r="T456" s="52">
        <f t="shared" si="152"/>
        <v>1.0536605519092043E-2</v>
      </c>
      <c r="U456" s="52">
        <f t="shared" si="152"/>
        <v>2.1186167824838096E-2</v>
      </c>
      <c r="V456" s="52">
        <f t="shared" si="152"/>
        <v>0.39923318655575013</v>
      </c>
      <c r="W456" s="52">
        <f t="shared" si="152"/>
        <v>0.18069130766105573</v>
      </c>
      <c r="X456" s="52">
        <f t="shared" si="152"/>
        <v>1.0519435801320573E-2</v>
      </c>
      <c r="Y456" s="52">
        <f t="shared" si="152"/>
        <v>1.8876045242644947E-2</v>
      </c>
      <c r="Z456" s="52">
        <f t="shared" si="152"/>
        <v>3.9901887655331897E-2</v>
      </c>
      <c r="AA456" s="96"/>
      <c r="AB456" s="96"/>
      <c r="AC456" s="52">
        <f t="shared" ref="AC456:AL456" si="153">((AC367)/($D367-$D366))/$R$192*100</f>
        <v>1.665037442251177E-4</v>
      </c>
      <c r="AD456" s="52">
        <f t="shared" si="153"/>
        <v>1.8439466137598219E-2</v>
      </c>
      <c r="AE456" s="52">
        <f t="shared" si="153"/>
        <v>1.4393420293004557E-2</v>
      </c>
      <c r="AF456" s="52">
        <f t="shared" si="153"/>
        <v>1.668851132048655E-2</v>
      </c>
      <c r="AG456" s="52">
        <f t="shared" si="153"/>
        <v>2.7607793717497268E-2</v>
      </c>
      <c r="AH456" s="52">
        <f t="shared" si="153"/>
        <v>0.75643686508892927</v>
      </c>
      <c r="AI456" s="52">
        <f t="shared" si="153"/>
        <v>0.22323879291777796</v>
      </c>
      <c r="AJ456" s="52">
        <f t="shared" si="153"/>
        <v>1.0868151595145625E-2</v>
      </c>
      <c r="AK456" s="52">
        <f t="shared" si="153"/>
        <v>2.0506333722794354E-2</v>
      </c>
      <c r="AL456" s="52">
        <f t="shared" si="153"/>
        <v>8.5096057493862148E-2</v>
      </c>
      <c r="AO456" s="52">
        <f t="shared" si="143"/>
        <v>1.0555914401349779E-4</v>
      </c>
      <c r="AP456" s="52">
        <f t="shared" si="143"/>
        <v>9.4841690009279944E-3</v>
      </c>
      <c r="AQ456" s="52">
        <f t="shared" si="143"/>
        <v>1.4687944867025956E-3</v>
      </c>
      <c r="AR456" s="52">
        <f t="shared" si="143"/>
        <v>3.0759529006972527E-3</v>
      </c>
      <c r="AS456" s="52">
        <f t="shared" si="143"/>
        <v>3.210812946329588E-3</v>
      </c>
      <c r="AT456" s="52">
        <f t="shared" si="138"/>
        <v>0.17860183926658957</v>
      </c>
      <c r="AU456" s="52">
        <f t="shared" si="138"/>
        <v>2.127374262836107E-2</v>
      </c>
      <c r="AV456" s="52">
        <f t="shared" si="138"/>
        <v>1.743578969124783E-4</v>
      </c>
      <c r="AW456" s="52">
        <f t="shared" si="138"/>
        <v>8.1514424007465142E-4</v>
      </c>
      <c r="AX456" s="52">
        <f t="shared" si="138"/>
        <v>2.2597084919265126E-2</v>
      </c>
      <c r="BA456" s="52">
        <f t="shared" si="139"/>
        <v>1.0555914401349829E-4</v>
      </c>
      <c r="BB456" s="52">
        <f t="shared" si="118"/>
        <v>9.4841690009280187E-3</v>
      </c>
      <c r="BC456" s="52">
        <f t="shared" si="119"/>
        <v>1.4687944867026875E-3</v>
      </c>
      <c r="BD456" s="52">
        <f t="shared" si="120"/>
        <v>3.0759529006972545E-3</v>
      </c>
      <c r="BE456" s="52">
        <f t="shared" si="121"/>
        <v>3.2108129463295845E-3</v>
      </c>
      <c r="BF456" s="52">
        <f t="shared" si="122"/>
        <v>0.17860183926658957</v>
      </c>
      <c r="BG456" s="52">
        <f t="shared" si="123"/>
        <v>2.1273742628361153E-2</v>
      </c>
      <c r="BH456" s="52">
        <f t="shared" si="124"/>
        <v>1.7435789691257371E-4</v>
      </c>
      <c r="BI456" s="52">
        <f t="shared" si="125"/>
        <v>8.151442400747555E-4</v>
      </c>
      <c r="BJ456" s="52">
        <f t="shared" si="126"/>
        <v>2.2597084919265126E-2</v>
      </c>
      <c r="BK456" s="44"/>
    </row>
    <row r="457" spans="4:63" s="120" customFormat="1">
      <c r="D457" s="118">
        <f t="shared" si="137"/>
        <v>200</v>
      </c>
      <c r="E457" s="119">
        <f t="shared" si="140"/>
        <v>6.1034535051104875E-5</v>
      </c>
      <c r="F457" s="119">
        <f t="shared" si="140"/>
        <v>8.9685123059835472E-3</v>
      </c>
      <c r="G457" s="119">
        <f t="shared" si="140"/>
        <v>1.294369844183091E-2</v>
      </c>
      <c r="H457" s="119">
        <f t="shared" si="140"/>
        <v>1.3632646224979898E-2</v>
      </c>
      <c r="I457" s="119">
        <f t="shared" si="140"/>
        <v>2.4432982952525273E-2</v>
      </c>
      <c r="J457" s="119">
        <f t="shared" si="140"/>
        <v>0.5786877264736846</v>
      </c>
      <c r="K457" s="119">
        <f t="shared" si="140"/>
        <v>0.20226308644547297</v>
      </c>
      <c r="L457" s="119">
        <f t="shared" si="140"/>
        <v>1.0709574335342848E-2</v>
      </c>
      <c r="M457" s="119">
        <f t="shared" si="140"/>
        <v>1.9720247413352616E-2</v>
      </c>
      <c r="N457" s="119">
        <f t="shared" si="140"/>
        <v>6.2591201173143651E-2</v>
      </c>
      <c r="Q457" s="119">
        <f t="shared" ref="Q457:Z457" si="154">((Q368)/($D368-$D367))/$R$192*100</f>
        <v>-4.4680380673752299E-5</v>
      </c>
      <c r="R457" s="119">
        <f t="shared" si="154"/>
        <v>-5.2965231086102456E-4</v>
      </c>
      <c r="S457" s="119">
        <f t="shared" si="154"/>
        <v>1.1472736481784658E-2</v>
      </c>
      <c r="T457" s="119">
        <f t="shared" si="154"/>
        <v>1.0552154196461175E-2</v>
      </c>
      <c r="U457" s="119">
        <f t="shared" si="154"/>
        <v>2.1217431867854582E-2</v>
      </c>
      <c r="V457" s="119">
        <f t="shared" si="154"/>
        <v>0.39982232771715709</v>
      </c>
      <c r="W457" s="119">
        <f t="shared" si="154"/>
        <v>0.18095795054154859</v>
      </c>
      <c r="X457" s="119">
        <f t="shared" si="154"/>
        <v>1.0534959141649073E-2</v>
      </c>
      <c r="Y457" s="119">
        <f t="shared" si="154"/>
        <v>1.890390027972982E-2</v>
      </c>
      <c r="Z457" s="119">
        <f t="shared" si="154"/>
        <v>3.9960770146134847E-2</v>
      </c>
      <c r="AC457" s="119">
        <f t="shared" ref="AC457:AL457" si="155">((AC368)/($D368-$D367))/$R$192*100</f>
        <v>1.6674945077596254E-4</v>
      </c>
      <c r="AD457" s="119">
        <f t="shared" si="155"/>
        <v>1.8466676922828152E-2</v>
      </c>
      <c r="AE457" s="119">
        <f t="shared" si="155"/>
        <v>1.4414660401877258E-2</v>
      </c>
      <c r="AF457" s="119">
        <f t="shared" si="155"/>
        <v>1.671313825349862E-2</v>
      </c>
      <c r="AG457" s="119">
        <f t="shared" si="155"/>
        <v>2.7648534037195961E-2</v>
      </c>
      <c r="AH457" s="119">
        <f t="shared" si="155"/>
        <v>0.75755312523021212</v>
      </c>
      <c r="AI457" s="119">
        <f t="shared" si="155"/>
        <v>0.22356822234939738</v>
      </c>
      <c r="AJ457" s="119">
        <f t="shared" si="155"/>
        <v>1.0884189529036714E-2</v>
      </c>
      <c r="AK457" s="119">
        <f t="shared" si="155"/>
        <v>2.0536594546975512E-2</v>
      </c>
      <c r="AL457" s="119">
        <f t="shared" si="155"/>
        <v>8.5221632200152456E-2</v>
      </c>
      <c r="AO457" s="119">
        <f t="shared" si="143"/>
        <v>1.0571491572485717E-4</v>
      </c>
      <c r="AP457" s="119">
        <f t="shared" si="143"/>
        <v>9.4981646168445719E-3</v>
      </c>
      <c r="AQ457" s="119">
        <f t="shared" si="143"/>
        <v>1.4709619600462524E-3</v>
      </c>
      <c r="AR457" s="119">
        <f t="shared" si="143"/>
        <v>3.0804920285187228E-3</v>
      </c>
      <c r="AS457" s="119">
        <f t="shared" si="143"/>
        <v>3.2155510846706911E-3</v>
      </c>
      <c r="AT457" s="119">
        <f t="shared" si="138"/>
        <v>0.17886539875652752</v>
      </c>
      <c r="AU457" s="119">
        <f t="shared" si="138"/>
        <v>2.1305135903924383E-2</v>
      </c>
      <c r="AV457" s="119">
        <f t="shared" si="138"/>
        <v>1.7461519369377579E-4</v>
      </c>
      <c r="AW457" s="119">
        <f t="shared" si="138"/>
        <v>8.1634713362279537E-4</v>
      </c>
      <c r="AX457" s="119">
        <f t="shared" si="138"/>
        <v>2.2630431027008804E-2</v>
      </c>
      <c r="BA457" s="119">
        <f t="shared" si="139"/>
        <v>1.0571491572485766E-4</v>
      </c>
      <c r="BB457" s="119">
        <f t="shared" si="118"/>
        <v>9.4981646168446048E-3</v>
      </c>
      <c r="BC457" s="119">
        <f t="shared" si="119"/>
        <v>1.4709619600463478E-3</v>
      </c>
      <c r="BD457" s="119">
        <f t="shared" si="120"/>
        <v>3.0804920285187228E-3</v>
      </c>
      <c r="BE457" s="119">
        <f t="shared" si="121"/>
        <v>3.2155510846706876E-3</v>
      </c>
      <c r="BF457" s="119">
        <f t="shared" si="122"/>
        <v>0.17886539875652752</v>
      </c>
      <c r="BG457" s="119">
        <f t="shared" si="123"/>
        <v>2.130513590392441E-2</v>
      </c>
      <c r="BH457" s="119">
        <f t="shared" si="124"/>
        <v>1.7461519369386599E-4</v>
      </c>
      <c r="BI457" s="119">
        <f t="shared" si="125"/>
        <v>8.1634713362289599E-4</v>
      </c>
      <c r="BJ457" s="119">
        <f t="shared" si="126"/>
        <v>2.2630431027008804E-2</v>
      </c>
      <c r="BK457" s="119"/>
    </row>
    <row r="458" spans="4:63">
      <c r="D458" s="42">
        <f t="shared" si="137"/>
        <v>225</v>
      </c>
      <c r="E458" s="52">
        <f t="shared" si="140"/>
        <v>6.0989900208178239E-5</v>
      </c>
      <c r="F458" s="52">
        <f t="shared" si="140"/>
        <v>8.961953590696738E-3</v>
      </c>
      <c r="G458" s="52">
        <f t="shared" si="140"/>
        <v>1.2934232654201707E-2</v>
      </c>
      <c r="H458" s="52">
        <f t="shared" si="140"/>
        <v>1.3622676606592259E-2</v>
      </c>
      <c r="I458" s="52">
        <f t="shared" si="140"/>
        <v>2.4415114997024312E-2</v>
      </c>
      <c r="J458" s="52">
        <f t="shared" si="140"/>
        <v>0.57826452941396922</v>
      </c>
      <c r="K458" s="52">
        <f t="shared" si="140"/>
        <v>0.20211517049779207</v>
      </c>
      <c r="L458" s="52">
        <f t="shared" si="140"/>
        <v>1.0701742373194385E-2</v>
      </c>
      <c r="M458" s="52">
        <f t="shared" si="140"/>
        <v>1.9705825903546203E-2</v>
      </c>
      <c r="N458" s="52">
        <f t="shared" si="140"/>
        <v>6.2545427932950814E-2</v>
      </c>
      <c r="Q458" s="52">
        <f t="shared" ref="Q458:Z458" si="156">((Q369)/($D369-$D368))/$R$192*100</f>
        <v>-4.4647705700942149E-5</v>
      </c>
      <c r="R458" s="52">
        <f t="shared" si="156"/>
        <v>-5.2926497363168037E-4</v>
      </c>
      <c r="S458" s="52">
        <f t="shared" si="156"/>
        <v>1.146434641556437E-2</v>
      </c>
      <c r="T458" s="52">
        <f t="shared" si="156"/>
        <v>1.0544437356401653E-2</v>
      </c>
      <c r="U458" s="52">
        <f t="shared" si="156"/>
        <v>2.1201915460005563E-2</v>
      </c>
      <c r="V458" s="52">
        <f t="shared" si="156"/>
        <v>0.39952993576592372</v>
      </c>
      <c r="W458" s="52">
        <f t="shared" si="156"/>
        <v>0.18082561514009135</v>
      </c>
      <c r="X458" s="52">
        <f t="shared" si="156"/>
        <v>1.0527254876414116E-2</v>
      </c>
      <c r="Y458" s="52">
        <f t="shared" si="156"/>
        <v>1.8890075768426835E-2</v>
      </c>
      <c r="Z458" s="52">
        <f t="shared" si="156"/>
        <v>3.9931546646730667E-2</v>
      </c>
      <c r="AA458" s="96"/>
      <c r="AB458" s="96"/>
      <c r="AC458" s="52">
        <f t="shared" ref="AC458:AL458" si="157">((AC369)/($D369-$D368))/$R$192*100</f>
        <v>1.6662750611729909E-4</v>
      </c>
      <c r="AD458" s="52">
        <f t="shared" si="157"/>
        <v>1.8453172155025184E-2</v>
      </c>
      <c r="AE458" s="52">
        <f t="shared" si="157"/>
        <v>1.4404118892839138E-2</v>
      </c>
      <c r="AF458" s="52">
        <f t="shared" si="157"/>
        <v>1.6700915856782867E-2</v>
      </c>
      <c r="AG458" s="52">
        <f t="shared" si="157"/>
        <v>2.7628314534043054E-2</v>
      </c>
      <c r="AH458" s="52">
        <f t="shared" si="157"/>
        <v>0.75699912306201478</v>
      </c>
      <c r="AI458" s="52">
        <f t="shared" si="157"/>
        <v>0.22340472585549281</v>
      </c>
      <c r="AJ458" s="52">
        <f t="shared" si="157"/>
        <v>1.0876229869974751E-2</v>
      </c>
      <c r="AK458" s="52">
        <f t="shared" si="157"/>
        <v>2.0521576038665675E-2</v>
      </c>
      <c r="AL458" s="52">
        <f t="shared" si="157"/>
        <v>8.5159309219170962E-2</v>
      </c>
      <c r="AO458" s="52">
        <f t="shared" si="143"/>
        <v>1.0563760590912038E-4</v>
      </c>
      <c r="AP458" s="52">
        <f t="shared" si="143"/>
        <v>9.4912185643284182E-3</v>
      </c>
      <c r="AQ458" s="52">
        <f t="shared" si="143"/>
        <v>1.4698862386373374E-3</v>
      </c>
      <c r="AR458" s="52">
        <f t="shared" si="143"/>
        <v>3.0782392501906061E-3</v>
      </c>
      <c r="AS458" s="52">
        <f t="shared" si="143"/>
        <v>3.2131995370187488E-3</v>
      </c>
      <c r="AT458" s="52">
        <f t="shared" si="138"/>
        <v>0.1787345936480455</v>
      </c>
      <c r="AU458" s="52">
        <f t="shared" si="138"/>
        <v>2.1289555357700718E-2</v>
      </c>
      <c r="AV458" s="52">
        <f t="shared" si="138"/>
        <v>1.7448749678026891E-4</v>
      </c>
      <c r="AW458" s="52">
        <f t="shared" si="138"/>
        <v>8.1575013511936759E-4</v>
      </c>
      <c r="AX458" s="52">
        <f t="shared" si="138"/>
        <v>2.2613881286220147E-2</v>
      </c>
      <c r="BA458" s="52">
        <f t="shared" si="139"/>
        <v>1.0563760590912084E-4</v>
      </c>
      <c r="BB458" s="52">
        <f t="shared" si="118"/>
        <v>9.491218564328446E-3</v>
      </c>
      <c r="BC458" s="52">
        <f t="shared" si="119"/>
        <v>1.4698862386374311E-3</v>
      </c>
      <c r="BD458" s="52">
        <f t="shared" si="120"/>
        <v>3.0782392501906078E-3</v>
      </c>
      <c r="BE458" s="52">
        <f t="shared" si="121"/>
        <v>3.2131995370187419E-3</v>
      </c>
      <c r="BF458" s="52">
        <f t="shared" si="122"/>
        <v>0.17873459364804556</v>
      </c>
      <c r="BG458" s="52">
        <f t="shared" si="123"/>
        <v>2.1289555357700746E-2</v>
      </c>
      <c r="BH458" s="52">
        <f t="shared" si="124"/>
        <v>1.7448749678036606E-4</v>
      </c>
      <c r="BI458" s="52">
        <f t="shared" si="125"/>
        <v>8.1575013511947167E-4</v>
      </c>
      <c r="BJ458" s="52">
        <f t="shared" si="126"/>
        <v>2.2613881286220147E-2</v>
      </c>
      <c r="BK458" s="44"/>
    </row>
    <row r="459" spans="4:63">
      <c r="D459" s="42">
        <f t="shared" si="137"/>
        <v>250</v>
      </c>
      <c r="E459" s="52">
        <f t="shared" si="140"/>
        <v>6.0892382818390837E-5</v>
      </c>
      <c r="F459" s="52">
        <f t="shared" si="140"/>
        <v>8.9476242293012043E-3</v>
      </c>
      <c r="G459" s="52">
        <f t="shared" si="140"/>
        <v>1.2913551974236086E-2</v>
      </c>
      <c r="H459" s="52">
        <f t="shared" si="140"/>
        <v>1.3600895166385629E-2</v>
      </c>
      <c r="I459" s="52">
        <f t="shared" si="140"/>
        <v>2.4376077414117271E-2</v>
      </c>
      <c r="J459" s="52">
        <f t="shared" si="140"/>
        <v>0.5773399362055428</v>
      </c>
      <c r="K459" s="52">
        <f t="shared" si="140"/>
        <v>0.20179200643626544</v>
      </c>
      <c r="L459" s="52">
        <f t="shared" si="140"/>
        <v>1.0684631245305196E-2</v>
      </c>
      <c r="M459" s="52">
        <f t="shared" si="140"/>
        <v>1.9674318052260012E-2</v>
      </c>
      <c r="N459" s="52">
        <f t="shared" si="140"/>
        <v>6.244542339360349E-2</v>
      </c>
      <c r="Q459" s="52">
        <f t="shared" ref="Q459:Z459" si="158">((Q370)/($D370-$D369))/$R$192*100</f>
        <v>-4.457631801699627E-5</v>
      </c>
      <c r="R459" s="52">
        <f t="shared" si="158"/>
        <v>-5.2841872632584312E-4</v>
      </c>
      <c r="S459" s="52">
        <f t="shared" si="158"/>
        <v>1.1446015952090115E-2</v>
      </c>
      <c r="T459" s="52">
        <f t="shared" si="158"/>
        <v>1.0527577745150229E-2</v>
      </c>
      <c r="U459" s="52">
        <f t="shared" si="158"/>
        <v>2.1168015495468886E-2</v>
      </c>
      <c r="V459" s="52">
        <f t="shared" si="158"/>
        <v>0.39889112316998854</v>
      </c>
      <c r="W459" s="52">
        <f t="shared" si="158"/>
        <v>0.18053649117145101</v>
      </c>
      <c r="X459" s="52">
        <f t="shared" si="158"/>
        <v>1.0510422738409785E-2</v>
      </c>
      <c r="Y459" s="52">
        <f t="shared" si="158"/>
        <v>1.8859872228569649E-2</v>
      </c>
      <c r="Z459" s="52">
        <f t="shared" si="158"/>
        <v>3.9867699678857775E-2</v>
      </c>
      <c r="AA459" s="96"/>
      <c r="AB459" s="96"/>
      <c r="AC459" s="52">
        <f t="shared" ref="AC459:AL459" si="159">((AC370)/($D370-$D369))/$R$192*100</f>
        <v>1.6636108365377845E-4</v>
      </c>
      <c r="AD459" s="52">
        <f t="shared" si="159"/>
        <v>1.8423667184928279E-2</v>
      </c>
      <c r="AE459" s="52">
        <f t="shared" si="159"/>
        <v>1.4381087996382148E-2</v>
      </c>
      <c r="AF459" s="52">
        <f t="shared" si="159"/>
        <v>1.6674212587621032E-2</v>
      </c>
      <c r="AG459" s="52">
        <f t="shared" si="159"/>
        <v>2.7584139332765649E-2</v>
      </c>
      <c r="AH459" s="52">
        <f t="shared" si="159"/>
        <v>0.75578874924109729</v>
      </c>
      <c r="AI459" s="52">
        <f t="shared" si="159"/>
        <v>0.22304752170107983</v>
      </c>
      <c r="AJ459" s="52">
        <f t="shared" si="159"/>
        <v>1.0858839752200703E-2</v>
      </c>
      <c r="AK459" s="52">
        <f t="shared" si="159"/>
        <v>2.0488763875950482E-2</v>
      </c>
      <c r="AL459" s="52">
        <f t="shared" si="159"/>
        <v>8.5023147108349253E-2</v>
      </c>
      <c r="AO459" s="52">
        <f t="shared" si="143"/>
        <v>1.0546870083538711E-4</v>
      </c>
      <c r="AP459" s="52">
        <f t="shared" si="143"/>
        <v>9.4760429556270467E-3</v>
      </c>
      <c r="AQ459" s="52">
        <f t="shared" si="143"/>
        <v>1.467536022145971E-3</v>
      </c>
      <c r="AR459" s="52">
        <f t="shared" si="143"/>
        <v>3.0733174212353997E-3</v>
      </c>
      <c r="AS459" s="52">
        <f t="shared" si="143"/>
        <v>3.2080619186483847E-3</v>
      </c>
      <c r="AT459" s="52">
        <f t="shared" si="138"/>
        <v>0.17844881303555427</v>
      </c>
      <c r="AU459" s="52">
        <f t="shared" si="138"/>
        <v>2.1255515264814423E-2</v>
      </c>
      <c r="AV459" s="52">
        <f t="shared" si="138"/>
        <v>1.7420850689541141E-4</v>
      </c>
      <c r="AW459" s="52">
        <f t="shared" si="138"/>
        <v>8.1444582369036289E-4</v>
      </c>
      <c r="AX459" s="52">
        <f t="shared" si="138"/>
        <v>2.2577723714745715E-2</v>
      </c>
      <c r="BA459" s="52">
        <f t="shared" si="139"/>
        <v>1.0546870083538761E-4</v>
      </c>
      <c r="BB459" s="52">
        <f t="shared" si="118"/>
        <v>9.4760429556270745E-3</v>
      </c>
      <c r="BC459" s="52">
        <f t="shared" si="119"/>
        <v>1.4675360221460612E-3</v>
      </c>
      <c r="BD459" s="52">
        <f t="shared" si="120"/>
        <v>3.0733174212354032E-3</v>
      </c>
      <c r="BE459" s="52">
        <f t="shared" si="121"/>
        <v>3.2080619186483778E-3</v>
      </c>
      <c r="BF459" s="52">
        <f t="shared" si="122"/>
        <v>0.17844881303555449</v>
      </c>
      <c r="BG459" s="52">
        <f t="shared" si="123"/>
        <v>2.1255515264814395E-2</v>
      </c>
      <c r="BH459" s="52">
        <f t="shared" si="124"/>
        <v>1.7420850689550682E-4</v>
      </c>
      <c r="BI459" s="52">
        <f t="shared" si="125"/>
        <v>8.1444582369047044E-4</v>
      </c>
      <c r="BJ459" s="52">
        <f t="shared" si="126"/>
        <v>2.2577723714745764E-2</v>
      </c>
      <c r="BK459" s="44"/>
    </row>
    <row r="460" spans="4:63">
      <c r="D460" s="42">
        <f t="shared" si="137"/>
        <v>300</v>
      </c>
      <c r="E460" s="52">
        <f t="shared" si="140"/>
        <v>6.0709634964414989E-5</v>
      </c>
      <c r="F460" s="52">
        <f t="shared" si="140"/>
        <v>8.9207709670308822E-3</v>
      </c>
      <c r="G460" s="52">
        <f t="shared" si="140"/>
        <v>1.287479632367244E-2</v>
      </c>
      <c r="H460" s="52">
        <f t="shared" si="140"/>
        <v>1.3560076688133256E-2</v>
      </c>
      <c r="I460" s="52">
        <f t="shared" si="140"/>
        <v>2.4302920877460374E-2</v>
      </c>
      <c r="J460" s="52">
        <f t="shared" si="140"/>
        <v>0.57560724601552682</v>
      </c>
      <c r="K460" s="52">
        <f t="shared" si="140"/>
        <v>0.20118639610507355</v>
      </c>
      <c r="L460" s="52">
        <f t="shared" si="140"/>
        <v>1.0652564945051738E-2</v>
      </c>
      <c r="M460" s="52">
        <f t="shared" si="140"/>
        <v>1.9615272253162081E-2</v>
      </c>
      <c r="N460" s="52">
        <f t="shared" si="140"/>
        <v>6.2258014614580519E-2</v>
      </c>
      <c r="Q460" s="52">
        <f t="shared" ref="Q460:Z460" si="160">((Q371)/($D371-$D370))/$R$192*100</f>
        <v>-4.4442537302911763E-5</v>
      </c>
      <c r="R460" s="52">
        <f t="shared" si="160"/>
        <v>-5.2683285657059448E-4</v>
      </c>
      <c r="S460" s="52">
        <f t="shared" si="160"/>
        <v>1.1411664613630326E-2</v>
      </c>
      <c r="T460" s="52">
        <f t="shared" si="160"/>
        <v>1.049598278776076E-2</v>
      </c>
      <c r="U460" s="52">
        <f t="shared" si="160"/>
        <v>2.1104486869626439E-2</v>
      </c>
      <c r="V460" s="52">
        <f t="shared" si="160"/>
        <v>0.39769398662588662</v>
      </c>
      <c r="W460" s="52">
        <f t="shared" si="160"/>
        <v>0.17999467206701047</v>
      </c>
      <c r="X460" s="52">
        <f t="shared" si="160"/>
        <v>1.0478879265960169E-2</v>
      </c>
      <c r="Y460" s="52">
        <f t="shared" si="160"/>
        <v>1.8803270712640978E-2</v>
      </c>
      <c r="Z460" s="52">
        <f t="shared" si="160"/>
        <v>3.974805028722541E-2</v>
      </c>
      <c r="AA460" s="96"/>
      <c r="AB460" s="96"/>
      <c r="AC460" s="52">
        <f t="shared" ref="AC460:AL460" si="161">((AC371)/($D371-$D370))/$R$192*100</f>
        <v>1.658618072317422E-4</v>
      </c>
      <c r="AD460" s="52">
        <f t="shared" si="161"/>
        <v>1.8368374790632382E-2</v>
      </c>
      <c r="AE460" s="52">
        <f t="shared" si="161"/>
        <v>1.4337928033714649E-2</v>
      </c>
      <c r="AF460" s="52">
        <f t="shared" si="161"/>
        <v>1.6624170588505759E-2</v>
      </c>
      <c r="AG460" s="52">
        <f t="shared" si="161"/>
        <v>2.7501354885294302E-2</v>
      </c>
      <c r="AH460" s="52">
        <f t="shared" si="161"/>
        <v>0.75352050540516713</v>
      </c>
      <c r="AI460" s="52">
        <f t="shared" si="161"/>
        <v>0.22237812014313663</v>
      </c>
      <c r="AJ460" s="52">
        <f t="shared" si="161"/>
        <v>1.082625062414341E-2</v>
      </c>
      <c r="AK460" s="52">
        <f t="shared" si="161"/>
        <v>2.0427273793683292E-2</v>
      </c>
      <c r="AL460" s="52">
        <f t="shared" si="161"/>
        <v>8.4767978941935634E-2</v>
      </c>
      <c r="AO460" s="52">
        <f t="shared" si="143"/>
        <v>1.0515217226732675E-4</v>
      </c>
      <c r="AP460" s="52">
        <f t="shared" si="143"/>
        <v>9.4476038236014775E-3</v>
      </c>
      <c r="AQ460" s="52">
        <f t="shared" si="143"/>
        <v>1.4631317100421148E-3</v>
      </c>
      <c r="AR460" s="52">
        <f t="shared" si="143"/>
        <v>3.0640939003724957E-3</v>
      </c>
      <c r="AS460" s="52">
        <f t="shared" si="143"/>
        <v>3.1984340078339349E-3</v>
      </c>
      <c r="AT460" s="52">
        <f t="shared" si="138"/>
        <v>0.1779132593896402</v>
      </c>
      <c r="AU460" s="52">
        <f t="shared" si="138"/>
        <v>2.1191724038063076E-2</v>
      </c>
      <c r="AV460" s="52">
        <f t="shared" si="138"/>
        <v>1.7368567909156925E-4</v>
      </c>
      <c r="AW460" s="52">
        <f t="shared" si="138"/>
        <v>8.1200154052110327E-4</v>
      </c>
      <c r="AX460" s="52">
        <f t="shared" si="138"/>
        <v>2.2509964327355109E-2</v>
      </c>
      <c r="BA460" s="52">
        <f t="shared" si="139"/>
        <v>1.0515217226732721E-4</v>
      </c>
      <c r="BB460" s="52">
        <f t="shared" si="118"/>
        <v>9.4476038236015001E-3</v>
      </c>
      <c r="BC460" s="52">
        <f t="shared" si="119"/>
        <v>1.4631317100422085E-3</v>
      </c>
      <c r="BD460" s="52">
        <f t="shared" si="120"/>
        <v>3.0640939003725026E-3</v>
      </c>
      <c r="BE460" s="52">
        <f t="shared" si="121"/>
        <v>3.198434007833928E-3</v>
      </c>
      <c r="BF460" s="52">
        <f t="shared" si="122"/>
        <v>0.17791325938964031</v>
      </c>
      <c r="BG460" s="52">
        <f t="shared" si="123"/>
        <v>2.1191724038063076E-2</v>
      </c>
      <c r="BH460" s="52">
        <f t="shared" si="124"/>
        <v>1.736856790916716E-4</v>
      </c>
      <c r="BI460" s="52">
        <f t="shared" si="125"/>
        <v>8.1200154052121082E-4</v>
      </c>
      <c r="BJ460" s="52">
        <f t="shared" si="126"/>
        <v>2.2509964327355116E-2</v>
      </c>
      <c r="BK460" s="44"/>
    </row>
    <row r="461" spans="4:63">
      <c r="D461" s="42">
        <f t="shared" si="137"/>
        <v>365</v>
      </c>
      <c r="E461" s="52">
        <f t="shared" si="140"/>
        <v>6.0411675377524063E-5</v>
      </c>
      <c r="F461" s="52">
        <f t="shared" si="140"/>
        <v>8.8769883082545076E-3</v>
      </c>
      <c r="G461" s="52">
        <f t="shared" si="140"/>
        <v>1.2811607523473677E-2</v>
      </c>
      <c r="H461" s="52">
        <f t="shared" si="140"/>
        <v>1.3493524569172674E-2</v>
      </c>
      <c r="I461" s="52">
        <f t="shared" si="140"/>
        <v>2.4183643463436467E-2</v>
      </c>
      <c r="J461" s="52">
        <f t="shared" si="140"/>
        <v>0.57278219695478494</v>
      </c>
      <c r="K461" s="52">
        <f t="shared" si="140"/>
        <v>0.20019898421391857</v>
      </c>
      <c r="L461" s="52">
        <f t="shared" si="140"/>
        <v>1.0600282735609749E-2</v>
      </c>
      <c r="M461" s="52">
        <f t="shared" si="140"/>
        <v>1.9519001563662292E-2</v>
      </c>
      <c r="N461" s="52">
        <f t="shared" si="140"/>
        <v>6.1952455664570638E-2</v>
      </c>
      <c r="Q461" s="52">
        <f t="shared" ref="Q461:Z461" si="162">((Q372)/($D372-$D371))/$R$192*100</f>
        <v>-4.4224415746705375E-5</v>
      </c>
      <c r="R461" s="52">
        <f t="shared" si="162"/>
        <v>-5.2424718956079689E-4</v>
      </c>
      <c r="S461" s="52">
        <f t="shared" si="162"/>
        <v>1.1355656784296345E-2</v>
      </c>
      <c r="T461" s="52">
        <f t="shared" si="162"/>
        <v>1.0444469075031495E-2</v>
      </c>
      <c r="U461" s="52">
        <f t="shared" si="162"/>
        <v>2.1000907195775579E-2</v>
      </c>
      <c r="V461" s="52">
        <f t="shared" si="162"/>
        <v>0.39574212616694121</v>
      </c>
      <c r="W461" s="52">
        <f t="shared" si="162"/>
        <v>0.17911126800498492</v>
      </c>
      <c r="X461" s="52">
        <f t="shared" si="162"/>
        <v>1.0427449496385775E-2</v>
      </c>
      <c r="Y461" s="52">
        <f t="shared" si="162"/>
        <v>1.8710985282543752E-2</v>
      </c>
      <c r="Z461" s="52">
        <f t="shared" si="162"/>
        <v>3.9552969017996181E-2</v>
      </c>
      <c r="AA461" s="96"/>
      <c r="AB461" s="96"/>
      <c r="AC461" s="52">
        <f t="shared" ref="AC461:AL461" si="163">((AC372)/($D372-$D371))/$R$192*100</f>
        <v>1.6504776650175395E-4</v>
      </c>
      <c r="AD461" s="52">
        <f t="shared" si="163"/>
        <v>1.8278223806069846E-2</v>
      </c>
      <c r="AE461" s="52">
        <f t="shared" si="163"/>
        <v>1.4267558262651102E-2</v>
      </c>
      <c r="AF461" s="52">
        <f t="shared" si="163"/>
        <v>1.6542580063313852E-2</v>
      </c>
      <c r="AG461" s="52">
        <f t="shared" si="163"/>
        <v>2.7366379731097349E-2</v>
      </c>
      <c r="AH461" s="52">
        <f t="shared" si="163"/>
        <v>0.74982226774262861</v>
      </c>
      <c r="AI461" s="52">
        <f t="shared" si="163"/>
        <v>0.22128670042285215</v>
      </c>
      <c r="AJ461" s="52">
        <f t="shared" si="163"/>
        <v>1.0773115974833819E-2</v>
      </c>
      <c r="AK461" s="52">
        <f t="shared" si="163"/>
        <v>2.0327017844780922E-2</v>
      </c>
      <c r="AL461" s="52">
        <f t="shared" si="163"/>
        <v>8.4351942311145109E-2</v>
      </c>
      <c r="AO461" s="52">
        <f t="shared" si="143"/>
        <v>1.0463609112422944E-4</v>
      </c>
      <c r="AP461" s="52">
        <f t="shared" si="143"/>
        <v>9.4012354978153037E-3</v>
      </c>
      <c r="AQ461" s="52">
        <f t="shared" si="143"/>
        <v>1.4559507391773314E-3</v>
      </c>
      <c r="AR461" s="52">
        <f t="shared" si="143"/>
        <v>3.0490554941411795E-3</v>
      </c>
      <c r="AS461" s="52">
        <f t="shared" si="143"/>
        <v>3.1827362676608885E-3</v>
      </c>
      <c r="AT461" s="52">
        <f t="shared" si="138"/>
        <v>0.17704007078784373</v>
      </c>
      <c r="AU461" s="52">
        <f t="shared" si="138"/>
        <v>2.1087716208933655E-2</v>
      </c>
      <c r="AV461" s="52">
        <f t="shared" si="138"/>
        <v>1.7283323922397467E-4</v>
      </c>
      <c r="AW461" s="52">
        <f t="shared" si="138"/>
        <v>8.0801628111853985E-4</v>
      </c>
      <c r="AX461" s="52">
        <f t="shared" si="138"/>
        <v>2.2399486646574457E-2</v>
      </c>
      <c r="BA461" s="52">
        <f t="shared" si="139"/>
        <v>1.0463609112422989E-4</v>
      </c>
      <c r="BB461" s="52">
        <f t="shared" si="118"/>
        <v>9.4012354978153384E-3</v>
      </c>
      <c r="BC461" s="52">
        <f t="shared" si="119"/>
        <v>1.4559507391774251E-3</v>
      </c>
      <c r="BD461" s="52">
        <f t="shared" si="120"/>
        <v>3.0490554941411778E-3</v>
      </c>
      <c r="BE461" s="52">
        <f t="shared" si="121"/>
        <v>3.1827362676608816E-3</v>
      </c>
      <c r="BF461" s="52">
        <f t="shared" si="122"/>
        <v>0.17704007078784367</v>
      </c>
      <c r="BG461" s="52">
        <f t="shared" si="123"/>
        <v>2.1087716208933571E-2</v>
      </c>
      <c r="BH461" s="52">
        <f t="shared" si="124"/>
        <v>1.7283323922407008E-4</v>
      </c>
      <c r="BI461" s="52">
        <f t="shared" si="125"/>
        <v>8.0801628111863005E-4</v>
      </c>
      <c r="BJ461" s="52">
        <f t="shared" si="126"/>
        <v>2.2399486646574471E-2</v>
      </c>
      <c r="BK461" s="44"/>
    </row>
    <row r="462" spans="4:63">
      <c r="D462" s="42">
        <f t="shared" si="137"/>
        <v>730</v>
      </c>
      <c r="E462" s="52">
        <f t="shared" si="140"/>
        <v>5.9295915897038219E-5</v>
      </c>
      <c r="F462" s="52">
        <f t="shared" si="140"/>
        <v>8.713036823691277E-3</v>
      </c>
      <c r="G462" s="52">
        <f t="shared" si="140"/>
        <v>1.2574986498394508E-2</v>
      </c>
      <c r="H462" s="52">
        <f t="shared" si="140"/>
        <v>1.3244309034772438E-2</v>
      </c>
      <c r="I462" s="52">
        <f t="shared" si="140"/>
        <v>2.373698924803197E-2</v>
      </c>
      <c r="J462" s="52">
        <f t="shared" si="140"/>
        <v>0.56220332850738564</v>
      </c>
      <c r="K462" s="52">
        <f t="shared" si="140"/>
        <v>0.19650145533023156</v>
      </c>
      <c r="L462" s="52">
        <f t="shared" si="140"/>
        <v>1.0404503262781433E-2</v>
      </c>
      <c r="M462" s="52">
        <f t="shared" si="140"/>
        <v>1.9158499874077018E-2</v>
      </c>
      <c r="N462" s="52">
        <f t="shared" si="140"/>
        <v>6.0808239098564913E-2</v>
      </c>
      <c r="Q462" s="52">
        <f t="shared" ref="Q462:Z462" si="164">((Q373)/($D373-$D372))/$R$192*100</f>
        <v>-4.3407623117963071E-5</v>
      </c>
      <c r="R462" s="52">
        <f t="shared" si="164"/>
        <v>-5.145647272186229E-4</v>
      </c>
      <c r="S462" s="52">
        <f t="shared" si="164"/>
        <v>1.1145926105002256E-2</v>
      </c>
      <c r="T462" s="52">
        <f t="shared" si="164"/>
        <v>1.0251567366607045E-2</v>
      </c>
      <c r="U462" s="52">
        <f t="shared" si="164"/>
        <v>2.061303579250693E-2</v>
      </c>
      <c r="V462" s="52">
        <f t="shared" si="164"/>
        <v>0.38843305840248937</v>
      </c>
      <c r="W462" s="52">
        <f t="shared" si="164"/>
        <v>0.17580321382357822</v>
      </c>
      <c r="X462" s="52">
        <f t="shared" si="164"/>
        <v>1.0234862127136809E-2</v>
      </c>
      <c r="Y462" s="52">
        <f t="shared" si="164"/>
        <v>1.8365407062973363E-2</v>
      </c>
      <c r="Z462" s="52">
        <f t="shared" si="164"/>
        <v>3.8822454595288887E-2</v>
      </c>
      <c r="AA462" s="96"/>
      <c r="AB462" s="96"/>
      <c r="AC462" s="52">
        <f t="shared" ref="AC462:AL462" si="165">((AC373)/($D373-$D372))/$R$192*100</f>
        <v>1.6199945491204E-4</v>
      </c>
      <c r="AD462" s="52">
        <f t="shared" si="165"/>
        <v>1.7940638374601209E-2</v>
      </c>
      <c r="AE462" s="52">
        <f t="shared" si="165"/>
        <v>1.4004046891786855E-2</v>
      </c>
      <c r="AF462" s="52">
        <f t="shared" si="165"/>
        <v>1.6237050702937836E-2</v>
      </c>
      <c r="AG462" s="52">
        <f t="shared" si="165"/>
        <v>2.686094270355701E-2</v>
      </c>
      <c r="AH462" s="52">
        <f t="shared" si="165"/>
        <v>0.73597359861228207</v>
      </c>
      <c r="AI462" s="52">
        <f t="shared" si="165"/>
        <v>0.21719969683688498</v>
      </c>
      <c r="AJ462" s="52">
        <f t="shared" si="165"/>
        <v>1.0574144398426149E-2</v>
      </c>
      <c r="AK462" s="52">
        <f t="shared" si="165"/>
        <v>1.9951592685180774E-2</v>
      </c>
      <c r="AL462" s="52">
        <f t="shared" si="165"/>
        <v>8.2794023601840933E-2</v>
      </c>
      <c r="AO462" s="52">
        <f t="shared" si="143"/>
        <v>1.0270353901500129E-4</v>
      </c>
      <c r="AP462" s="52">
        <f t="shared" si="143"/>
        <v>9.2276015509098995E-3</v>
      </c>
      <c r="AQ462" s="52">
        <f t="shared" si="143"/>
        <v>1.4290603933922522E-3</v>
      </c>
      <c r="AR462" s="52">
        <f t="shared" si="143"/>
        <v>2.992741668165393E-3</v>
      </c>
      <c r="AS462" s="52">
        <f t="shared" si="143"/>
        <v>3.1239534555250401E-3</v>
      </c>
      <c r="AT462" s="52">
        <f t="shared" si="138"/>
        <v>0.17377027010489626</v>
      </c>
      <c r="AU462" s="52">
        <f t="shared" si="138"/>
        <v>2.0698241506653337E-2</v>
      </c>
      <c r="AV462" s="52">
        <f t="shared" si="138"/>
        <v>1.6964113564462389E-4</v>
      </c>
      <c r="AW462" s="52">
        <f t="shared" si="138"/>
        <v>7.9309281110365518E-4</v>
      </c>
      <c r="AX462" s="52">
        <f t="shared" si="138"/>
        <v>2.1985784503276026E-2</v>
      </c>
      <c r="BA462" s="52">
        <f t="shared" si="139"/>
        <v>1.0270353901500178E-4</v>
      </c>
      <c r="BB462" s="52">
        <f t="shared" si="118"/>
        <v>9.2276015509099325E-3</v>
      </c>
      <c r="BC462" s="52">
        <f t="shared" si="119"/>
        <v>1.4290603933923476E-3</v>
      </c>
      <c r="BD462" s="52">
        <f t="shared" si="120"/>
        <v>2.9927416681653982E-3</v>
      </c>
      <c r="BE462" s="52">
        <f t="shared" si="121"/>
        <v>3.1239534555250401E-3</v>
      </c>
      <c r="BF462" s="52">
        <f t="shared" si="122"/>
        <v>0.17377027010489643</v>
      </c>
      <c r="BG462" s="52">
        <f t="shared" si="123"/>
        <v>2.069824150665342E-2</v>
      </c>
      <c r="BH462" s="52">
        <f t="shared" si="124"/>
        <v>1.6964113564471583E-4</v>
      </c>
      <c r="BI462" s="52">
        <f t="shared" si="125"/>
        <v>7.9309281110375579E-4</v>
      </c>
      <c r="BJ462" s="52">
        <f t="shared" si="126"/>
        <v>2.1985784503276019E-2</v>
      </c>
      <c r="BK462" s="44"/>
    </row>
    <row r="463" spans="4:63">
      <c r="D463" s="42">
        <f t="shared" si="137"/>
        <v>1460</v>
      </c>
      <c r="E463" s="52">
        <f t="shared" si="140"/>
        <v>5.655048917267654E-5</v>
      </c>
      <c r="F463" s="52">
        <f t="shared" si="140"/>
        <v>8.3096194249677978E-3</v>
      </c>
      <c r="G463" s="52">
        <f t="shared" si="140"/>
        <v>1.1992759148181608E-2</v>
      </c>
      <c r="H463" s="52">
        <f t="shared" si="140"/>
        <v>1.2631091759692199E-2</v>
      </c>
      <c r="I463" s="52">
        <f t="shared" si="140"/>
        <v>2.2637956310407891E-2</v>
      </c>
      <c r="J463" s="52">
        <f t="shared" si="140"/>
        <v>0.53617306960575439</v>
      </c>
      <c r="K463" s="52">
        <f t="shared" si="140"/>
        <v>0.18740335238876871</v>
      </c>
      <c r="L463" s="52">
        <f t="shared" si="140"/>
        <v>9.9227702314382878E-3</v>
      </c>
      <c r="M463" s="52">
        <f t="shared" si="140"/>
        <v>1.827145298800981E-2</v>
      </c>
      <c r="N463" s="52">
        <f t="shared" si="140"/>
        <v>5.799279115148441E-2</v>
      </c>
      <c r="Q463" s="52">
        <f t="shared" ref="Q463:Z463" si="166">((Q374)/($D374-$D373))/$R$192*100</f>
        <v>-4.1397831267272936E-5</v>
      </c>
      <c r="R463" s="52">
        <f t="shared" si="166"/>
        <v>-4.90740156299221E-4</v>
      </c>
      <c r="S463" s="52">
        <f t="shared" si="166"/>
        <v>1.0629864873237692E-2</v>
      </c>
      <c r="T463" s="52">
        <f t="shared" si="166"/>
        <v>9.7769153338473549E-3</v>
      </c>
      <c r="U463" s="52">
        <f t="shared" si="166"/>
        <v>1.9658643260089721E-2</v>
      </c>
      <c r="V463" s="52">
        <f t="shared" si="166"/>
        <v>0.37044843866888982</v>
      </c>
      <c r="W463" s="52">
        <f t="shared" si="166"/>
        <v>0.16766344847619735</v>
      </c>
      <c r="X463" s="52">
        <f t="shared" si="166"/>
        <v>9.7609835542382985E-3</v>
      </c>
      <c r="Y463" s="52">
        <f t="shared" si="166"/>
        <v>1.7515080719384728E-2</v>
      </c>
      <c r="Z463" s="52">
        <f t="shared" si="166"/>
        <v>3.7024958043649518E-2</v>
      </c>
      <c r="AA463" s="96"/>
      <c r="AB463" s="96"/>
      <c r="AC463" s="52">
        <f t="shared" ref="AC463:AL463" si="167">((AC374)/($D374-$D373))/$R$192*100</f>
        <v>1.5449880961262646E-4</v>
      </c>
      <c r="AD463" s="52">
        <f t="shared" si="167"/>
        <v>1.7109979006234847E-2</v>
      </c>
      <c r="AE463" s="52">
        <f t="shared" si="167"/>
        <v>1.3355653423125616E-2</v>
      </c>
      <c r="AF463" s="52">
        <f t="shared" si="167"/>
        <v>1.5485268185537041E-2</v>
      </c>
      <c r="AG463" s="52">
        <f t="shared" si="167"/>
        <v>2.5617269360726048E-2</v>
      </c>
      <c r="AH463" s="52">
        <f t="shared" si="167"/>
        <v>0.70189770054261891</v>
      </c>
      <c r="AI463" s="52">
        <f t="shared" si="167"/>
        <v>0.20714325630134003</v>
      </c>
      <c r="AJ463" s="52">
        <f t="shared" si="167"/>
        <v>1.0084556908638367E-2</v>
      </c>
      <c r="AK463" s="52">
        <f t="shared" si="167"/>
        <v>1.9027825256634989E-2</v>
      </c>
      <c r="AL463" s="52">
        <f t="shared" si="167"/>
        <v>7.8960624259319295E-2</v>
      </c>
      <c r="AO463" s="52">
        <f t="shared" si="143"/>
        <v>9.7948320439949469E-5</v>
      </c>
      <c r="AP463" s="52">
        <f t="shared" si="143"/>
        <v>8.8003595812670195E-3</v>
      </c>
      <c r="AQ463" s="52">
        <f t="shared" si="143"/>
        <v>1.3628942749439165E-3</v>
      </c>
      <c r="AR463" s="52">
        <f t="shared" si="143"/>
        <v>2.8541764258448437E-3</v>
      </c>
      <c r="AS463" s="52">
        <f t="shared" si="143"/>
        <v>2.9793130503181706E-3</v>
      </c>
      <c r="AT463" s="52">
        <f t="shared" si="138"/>
        <v>0.16572463093686457</v>
      </c>
      <c r="AU463" s="52">
        <f t="shared" si="138"/>
        <v>1.9739903912571355E-2</v>
      </c>
      <c r="AV463" s="52">
        <f t="shared" si="138"/>
        <v>1.6178667719998936E-4</v>
      </c>
      <c r="AW463" s="52">
        <f t="shared" si="138"/>
        <v>7.5637226862508219E-4</v>
      </c>
      <c r="AX463" s="52">
        <f t="shared" si="138"/>
        <v>2.0967833107834892E-2</v>
      </c>
      <c r="BA463" s="52">
        <f t="shared" si="139"/>
        <v>9.7948320439949929E-5</v>
      </c>
      <c r="BB463" s="52">
        <f t="shared" si="118"/>
        <v>8.800359581267049E-3</v>
      </c>
      <c r="BC463" s="52">
        <f t="shared" si="119"/>
        <v>1.3628942749440084E-3</v>
      </c>
      <c r="BD463" s="52">
        <f t="shared" si="120"/>
        <v>2.854176425844842E-3</v>
      </c>
      <c r="BE463" s="52">
        <f t="shared" si="121"/>
        <v>2.9793130503181567E-3</v>
      </c>
      <c r="BF463" s="52">
        <f t="shared" si="122"/>
        <v>0.16572463093686451</v>
      </c>
      <c r="BG463" s="52">
        <f t="shared" si="123"/>
        <v>1.9739903912571327E-2</v>
      </c>
      <c r="BH463" s="52">
        <f t="shared" si="124"/>
        <v>1.6178667720007957E-4</v>
      </c>
      <c r="BI463" s="52">
        <f t="shared" si="125"/>
        <v>7.5637226862517934E-4</v>
      </c>
      <c r="BJ463" s="52">
        <f t="shared" si="126"/>
        <v>2.0967833107834885E-2</v>
      </c>
      <c r="BK463" s="44"/>
    </row>
    <row r="464" spans="4:63">
      <c r="D464" s="42">
        <f t="shared" si="137"/>
        <v>2920</v>
      </c>
      <c r="E464" s="52">
        <f t="shared" si="140"/>
        <v>5.1474993469444293E-5</v>
      </c>
      <c r="F464" s="52">
        <f t="shared" si="140"/>
        <v>7.5638179596942265E-3</v>
      </c>
      <c r="G464" s="52">
        <f t="shared" si="140"/>
        <v>1.091639007663156E-2</v>
      </c>
      <c r="H464" s="52">
        <f t="shared" si="140"/>
        <v>1.149743132825555E-2</v>
      </c>
      <c r="I464" s="52">
        <f t="shared" si="140"/>
        <v>2.0606163983508795E-2</v>
      </c>
      <c r="J464" s="52">
        <f t="shared" si="140"/>
        <v>0.48805068992724715</v>
      </c>
      <c r="K464" s="52">
        <f t="shared" si="140"/>
        <v>0.17058360557957419</v>
      </c>
      <c r="L464" s="52">
        <f t="shared" si="140"/>
        <v>9.0321859339259729E-3</v>
      </c>
      <c r="M464" s="52">
        <f t="shared" si="140"/>
        <v>1.6631561229526821E-2</v>
      </c>
      <c r="N464" s="52">
        <f t="shared" si="140"/>
        <v>5.2787846568086848E-2</v>
      </c>
      <c r="Q464" s="52">
        <f t="shared" ref="Q464:Z464" si="168">((Q375)/($D375-$D374))/$R$192*100</f>
        <v>-3.7682310538909402E-5</v>
      </c>
      <c r="R464" s="52">
        <f t="shared" si="168"/>
        <v>-4.4669545233397788E-4</v>
      </c>
      <c r="S464" s="52">
        <f t="shared" si="168"/>
        <v>9.6758177150368888E-3</v>
      </c>
      <c r="T464" s="52">
        <f t="shared" si="168"/>
        <v>8.8994217437161471E-3</v>
      </c>
      <c r="U464" s="52">
        <f t="shared" si="168"/>
        <v>1.7894248984148247E-2</v>
      </c>
      <c r="V464" s="52">
        <f t="shared" si="168"/>
        <v>0.33720010631597525</v>
      </c>
      <c r="W464" s="52">
        <f t="shared" si="168"/>
        <v>0.15261538921482481</v>
      </c>
      <c r="X464" s="52">
        <f t="shared" si="168"/>
        <v>8.8849198664851942E-3</v>
      </c>
      <c r="Y464" s="52">
        <f t="shared" si="168"/>
        <v>1.5943074566413092E-2</v>
      </c>
      <c r="Z464" s="52">
        <f t="shared" si="168"/>
        <v>3.3701909592395912E-2</v>
      </c>
      <c r="AA464" s="96"/>
      <c r="AB464" s="96"/>
      <c r="AC464" s="52">
        <f t="shared" ref="AC464:AL464" si="169">((AC375)/($D375-$D374))/$R$192*100</f>
        <v>1.4063229747779838E-4</v>
      </c>
      <c r="AD464" s="52">
        <f t="shared" si="169"/>
        <v>1.557433137172246E-2</v>
      </c>
      <c r="AE464" s="52">
        <f t="shared" si="169"/>
        <v>1.2156962438226311E-2</v>
      </c>
      <c r="AF464" s="52">
        <f t="shared" si="169"/>
        <v>1.409544091279495E-2</v>
      </c>
      <c r="AG464" s="52">
        <f t="shared" si="169"/>
        <v>2.331807898286934E-2</v>
      </c>
      <c r="AH464" s="52">
        <f t="shared" si="169"/>
        <v>0.63890127353851922</v>
      </c>
      <c r="AI464" s="52">
        <f t="shared" si="169"/>
        <v>0.18855182194432354</v>
      </c>
      <c r="AJ464" s="52">
        <f t="shared" si="169"/>
        <v>9.1794520013668366E-3</v>
      </c>
      <c r="AK464" s="52">
        <f t="shared" si="169"/>
        <v>1.7320047892640633E-2</v>
      </c>
      <c r="AL464" s="52">
        <f t="shared" si="169"/>
        <v>7.1873783543777825E-2</v>
      </c>
      <c r="AO464" s="52">
        <f t="shared" si="143"/>
        <v>8.9157304008353702E-5</v>
      </c>
      <c r="AP464" s="52">
        <f t="shared" si="143"/>
        <v>8.0105134120282036E-3</v>
      </c>
      <c r="AQ464" s="52">
        <f t="shared" si="143"/>
        <v>1.2405723615946714E-3</v>
      </c>
      <c r="AR464" s="52">
        <f t="shared" si="143"/>
        <v>2.5980095845394031E-3</v>
      </c>
      <c r="AS464" s="52">
        <f t="shared" si="143"/>
        <v>2.7119149993605485E-3</v>
      </c>
      <c r="AT464" s="52">
        <f t="shared" si="138"/>
        <v>0.1508505836112719</v>
      </c>
      <c r="AU464" s="52">
        <f t="shared" si="138"/>
        <v>1.7968216364749379E-2</v>
      </c>
      <c r="AV464" s="52">
        <f t="shared" si="138"/>
        <v>1.4726606744077872E-4</v>
      </c>
      <c r="AW464" s="52">
        <f t="shared" si="138"/>
        <v>6.8848666311372916E-4</v>
      </c>
      <c r="AX464" s="52">
        <f t="shared" si="138"/>
        <v>1.9085936975690936E-2</v>
      </c>
      <c r="BA464" s="52">
        <f t="shared" si="139"/>
        <v>8.9157304008354081E-5</v>
      </c>
      <c r="BB464" s="52">
        <f t="shared" si="118"/>
        <v>8.0105134120282348E-3</v>
      </c>
      <c r="BC464" s="52">
        <f t="shared" si="119"/>
        <v>1.2405723615947512E-3</v>
      </c>
      <c r="BD464" s="52">
        <f t="shared" si="120"/>
        <v>2.5980095845393996E-3</v>
      </c>
      <c r="BE464" s="52">
        <f t="shared" si="121"/>
        <v>2.711914999360545E-3</v>
      </c>
      <c r="BF464" s="52">
        <f t="shared" si="122"/>
        <v>0.15085058361127207</v>
      </c>
      <c r="BG464" s="52">
        <f t="shared" si="123"/>
        <v>1.7968216364749351E-2</v>
      </c>
      <c r="BH464" s="52">
        <f t="shared" si="124"/>
        <v>1.4726606744086372E-4</v>
      </c>
      <c r="BI464" s="52">
        <f t="shared" si="125"/>
        <v>6.8848666311381243E-4</v>
      </c>
      <c r="BJ464" s="52">
        <f t="shared" si="126"/>
        <v>1.9085936975690977E-2</v>
      </c>
      <c r="BK464" s="44"/>
    </row>
    <row r="465" spans="4:63">
      <c r="D465" s="42">
        <f t="shared" si="137"/>
        <v>5840</v>
      </c>
      <c r="E465" s="52">
        <f t="shared" si="140"/>
        <v>4.2780498264461483E-5</v>
      </c>
      <c r="F465" s="52">
        <f t="shared" si="140"/>
        <v>6.2862349130647661E-3</v>
      </c>
      <c r="G465" s="52">
        <f t="shared" si="140"/>
        <v>9.0725335789452553E-3</v>
      </c>
      <c r="H465" s="52">
        <f t="shared" si="140"/>
        <v>9.5554328001260375E-3</v>
      </c>
      <c r="I465" s="52">
        <f t="shared" si="140"/>
        <v>1.7125635247666277E-2</v>
      </c>
      <c r="J465" s="52">
        <f t="shared" si="140"/>
        <v>0.4056154316133268</v>
      </c>
      <c r="K465" s="52">
        <f t="shared" si="140"/>
        <v>0.14177081239989789</v>
      </c>
      <c r="L465" s="52">
        <f t="shared" si="140"/>
        <v>7.5065850158870344E-3</v>
      </c>
      <c r="M465" s="52">
        <f t="shared" si="140"/>
        <v>1.3822371376062619E-2</v>
      </c>
      <c r="N465" s="52">
        <f t="shared" si="140"/>
        <v>4.3871601068414437E-2</v>
      </c>
      <c r="Q465" s="52">
        <f t="shared" ref="Q465:Z465" si="170">((Q376)/($D376-$D375))/$R$192*100</f>
        <v>-3.1317498302697992E-5</v>
      </c>
      <c r="R465" s="52">
        <f t="shared" si="170"/>
        <v>-3.7124538995153517E-4</v>
      </c>
      <c r="S465" s="52">
        <f t="shared" si="170"/>
        <v>8.0415027776758255E-3</v>
      </c>
      <c r="T465" s="52">
        <f t="shared" si="170"/>
        <v>7.3962456486324187E-3</v>
      </c>
      <c r="U465" s="52">
        <f t="shared" si="170"/>
        <v>1.4871782122024235E-2</v>
      </c>
      <c r="V465" s="52">
        <f t="shared" si="170"/>
        <v>0.28024459238814431</v>
      </c>
      <c r="W465" s="52">
        <f t="shared" si="170"/>
        <v>0.12683755651781747</v>
      </c>
      <c r="X465" s="52">
        <f t="shared" si="170"/>
        <v>7.3841932423688089E-3</v>
      </c>
      <c r="Y465" s="52">
        <f t="shared" si="170"/>
        <v>1.3250175043217516E-2</v>
      </c>
      <c r="Z465" s="52">
        <f t="shared" si="170"/>
        <v>2.8009415594824279E-2</v>
      </c>
      <c r="AA465" s="96"/>
      <c r="AB465" s="96"/>
      <c r="AC465" s="52">
        <f t="shared" ref="AC465:AL465" si="171">((AC376)/($D376-$D375))/$R$192*100</f>
        <v>1.168784948316213E-4</v>
      </c>
      <c r="AD465" s="52">
        <f t="shared" si="171"/>
        <v>1.294371521608109E-2</v>
      </c>
      <c r="AE465" s="52">
        <f t="shared" si="171"/>
        <v>1.0103564380214747E-2</v>
      </c>
      <c r="AF465" s="52">
        <f t="shared" si="171"/>
        <v>1.1714619951619659E-2</v>
      </c>
      <c r="AG465" s="52">
        <f t="shared" si="171"/>
        <v>1.9379488373308322E-2</v>
      </c>
      <c r="AH465" s="52">
        <f t="shared" si="171"/>
        <v>0.53098627083850936</v>
      </c>
      <c r="AI465" s="52">
        <f t="shared" si="171"/>
        <v>0.15670406828197828</v>
      </c>
      <c r="AJ465" s="52">
        <f t="shared" si="171"/>
        <v>7.6289767894053267E-3</v>
      </c>
      <c r="AK465" s="52">
        <f t="shared" si="171"/>
        <v>1.4394567708907792E-2</v>
      </c>
      <c r="AL465" s="52">
        <f t="shared" si="171"/>
        <v>5.9733786542004626E-2</v>
      </c>
      <c r="AO465" s="52">
        <f t="shared" si="143"/>
        <v>7.4097996567159475E-5</v>
      </c>
      <c r="AP465" s="52">
        <f t="shared" si="143"/>
        <v>6.6574803030163016E-3</v>
      </c>
      <c r="AQ465" s="52">
        <f t="shared" si="143"/>
        <v>1.0310308012694298E-3</v>
      </c>
      <c r="AR465" s="52">
        <f t="shared" si="143"/>
        <v>2.1591871514936188E-3</v>
      </c>
      <c r="AS465" s="52">
        <f t="shared" si="143"/>
        <v>2.253853125642042E-3</v>
      </c>
      <c r="AT465" s="52">
        <f t="shared" si="138"/>
        <v>0.1253708392251825</v>
      </c>
      <c r="AU465" s="52">
        <f t="shared" si="138"/>
        <v>1.4933255882080415E-2</v>
      </c>
      <c r="AV465" s="52">
        <f t="shared" si="138"/>
        <v>1.2239177351822551E-4</v>
      </c>
      <c r="AW465" s="52">
        <f t="shared" si="138"/>
        <v>5.7219633284510268E-4</v>
      </c>
      <c r="AX465" s="52">
        <f t="shared" si="138"/>
        <v>1.5862185473590158E-2</v>
      </c>
      <c r="BA465" s="52">
        <f t="shared" si="139"/>
        <v>7.4097996567159814E-5</v>
      </c>
      <c r="BB465" s="52">
        <f t="shared" ref="BB465:BB466" si="172">AD465-F465</f>
        <v>6.6574803030163242E-3</v>
      </c>
      <c r="BC465" s="52">
        <f t="shared" ref="BC465:BC466" si="173">AE465-G465</f>
        <v>1.0310308012694922E-3</v>
      </c>
      <c r="BD465" s="52">
        <f t="shared" ref="BD465:BD466" si="174">AF465-H465</f>
        <v>2.1591871514936214E-3</v>
      </c>
      <c r="BE465" s="52">
        <f t="shared" ref="BE465:BE466" si="175">AG465-I465</f>
        <v>2.2538531256420455E-3</v>
      </c>
      <c r="BF465" s="52">
        <f t="shared" ref="BF465:BF466" si="176">AH465-J465</f>
        <v>0.12537083922518255</v>
      </c>
      <c r="BG465" s="52">
        <f t="shared" ref="BG465:BG466" si="177">AI465-K465</f>
        <v>1.4933255882080387E-2</v>
      </c>
      <c r="BH465" s="52">
        <f t="shared" ref="BH465:BH466" si="178">AJ465-L465</f>
        <v>1.2239177351829229E-4</v>
      </c>
      <c r="BI465" s="52">
        <f t="shared" ref="BI465:BI466" si="179">AK465-M465</f>
        <v>5.7219633284517381E-4</v>
      </c>
      <c r="BJ465" s="52">
        <f t="shared" ref="BJ465:BJ466" si="180">AL465-N465</f>
        <v>1.5862185473590189E-2</v>
      </c>
      <c r="BK465" s="44"/>
    </row>
    <row r="466" spans="4:63">
      <c r="D466" s="42">
        <f t="shared" si="137"/>
        <v>7946.78</v>
      </c>
      <c r="E466" s="52">
        <f t="shared" si="140"/>
        <v>3.4219376525559279E-5</v>
      </c>
      <c r="F466" s="52">
        <f t="shared" si="140"/>
        <v>5.0282499770923942E-3</v>
      </c>
      <c r="G466" s="52">
        <f t="shared" si="140"/>
        <v>7.2569618207698437E-3</v>
      </c>
      <c r="H466" s="52">
        <f t="shared" si="140"/>
        <v>7.6432245092344087E-3</v>
      </c>
      <c r="I466" s="52">
        <f t="shared" si="140"/>
        <v>1.3698497786457675E-2</v>
      </c>
      <c r="J466" s="52">
        <f t="shared" si="140"/>
        <v>0.32444472930517398</v>
      </c>
      <c r="K466" s="52">
        <f t="shared" si="140"/>
        <v>0.11340000716814004</v>
      </c>
      <c r="L466" s="52">
        <f t="shared" si="140"/>
        <v>6.0043868000749052E-3</v>
      </c>
      <c r="M466" s="52">
        <f t="shared" si="140"/>
        <v>1.1056274465754022E-2</v>
      </c>
      <c r="N466" s="52">
        <f t="shared" si="140"/>
        <v>3.509213068203848E-2</v>
      </c>
      <c r="Q466" s="52">
        <f t="shared" ref="Q466:Z466" si="181">((Q377)/($D377-$D376))/$R$192*100</f>
        <v>-2.5050322220039166E-5</v>
      </c>
      <c r="R466" s="52">
        <f t="shared" si="181"/>
        <v>-2.9695273074187008E-4</v>
      </c>
      <c r="S466" s="52">
        <f t="shared" si="181"/>
        <v>6.4322582144680836E-3</v>
      </c>
      <c r="T466" s="52">
        <f t="shared" si="181"/>
        <v>5.9161282592244272E-3</v>
      </c>
      <c r="U466" s="52">
        <f t="shared" si="181"/>
        <v>1.1895679870152026E-2</v>
      </c>
      <c r="V466" s="52">
        <f t="shared" si="181"/>
        <v>0.22416277545201499</v>
      </c>
      <c r="W466" s="52">
        <f t="shared" si="181"/>
        <v>0.1014551555064675</v>
      </c>
      <c r="X466" s="52">
        <f t="shared" si="181"/>
        <v>5.9064877490689841E-3</v>
      </c>
      <c r="Y466" s="52">
        <f t="shared" si="181"/>
        <v>1.0598584570719851E-2</v>
      </c>
      <c r="Z466" s="52">
        <f t="shared" si="181"/>
        <v>2.2404244396012039E-2</v>
      </c>
      <c r="AA466" s="96"/>
      <c r="AB466" s="96"/>
      <c r="AC466" s="52">
        <f t="shared" ref="AC466:AL466" si="182">((AC377)/($D377-$D376))/$R$192*100</f>
        <v>9.3489075271157998E-5</v>
      </c>
      <c r="AD466" s="52">
        <f t="shared" si="182"/>
        <v>1.0353452684926675E-2</v>
      </c>
      <c r="AE466" s="52">
        <f t="shared" si="182"/>
        <v>8.0816654270716611E-3</v>
      </c>
      <c r="AF466" s="52">
        <f t="shared" si="182"/>
        <v>9.3703207592443927E-3</v>
      </c>
      <c r="AG466" s="52">
        <f t="shared" si="182"/>
        <v>1.5501315702763323E-2</v>
      </c>
      <c r="AH466" s="52">
        <f t="shared" si="182"/>
        <v>0.42472668315833306</v>
      </c>
      <c r="AI466" s="52">
        <f t="shared" si="182"/>
        <v>0.12534485882981256</v>
      </c>
      <c r="AJ466" s="52">
        <f t="shared" si="182"/>
        <v>6.1022858510808775E-3</v>
      </c>
      <c r="AK466" s="52">
        <f t="shared" si="182"/>
        <v>1.151396436078825E-2</v>
      </c>
      <c r="AL466" s="52">
        <f t="shared" si="182"/>
        <v>4.7780016968064921E-2</v>
      </c>
      <c r="AO466" s="52">
        <f t="shared" si="143"/>
        <v>5.9269698745598442E-5</v>
      </c>
      <c r="AP466" s="52">
        <f t="shared" si="143"/>
        <v>5.3252027078342645E-3</v>
      </c>
      <c r="AQ466" s="52">
        <f t="shared" si="143"/>
        <v>8.2470360630176008E-4</v>
      </c>
      <c r="AR466" s="52">
        <f t="shared" si="143"/>
        <v>1.7270962500099815E-3</v>
      </c>
      <c r="AS466" s="52">
        <f t="shared" si="143"/>
        <v>1.8028179163056494E-3</v>
      </c>
      <c r="AT466" s="52">
        <f t="shared" si="138"/>
        <v>0.10028195385315899</v>
      </c>
      <c r="AU466" s="52">
        <f t="shared" si="138"/>
        <v>1.1944851661672543E-2</v>
      </c>
      <c r="AV466" s="52">
        <f t="shared" si="138"/>
        <v>9.7899051005921091E-5</v>
      </c>
      <c r="AW466" s="52">
        <f t="shared" si="138"/>
        <v>4.5768989503417075E-4</v>
      </c>
      <c r="AX466" s="52">
        <f t="shared" si="138"/>
        <v>1.2687886286026441E-2</v>
      </c>
      <c r="BA466" s="52">
        <f t="shared" si="139"/>
        <v>5.926969874559872E-5</v>
      </c>
      <c r="BB466" s="52">
        <f t="shared" si="172"/>
        <v>5.325202707834281E-3</v>
      </c>
      <c r="BC466" s="52">
        <f t="shared" si="173"/>
        <v>8.2470360630181733E-4</v>
      </c>
      <c r="BD466" s="52">
        <f t="shared" si="174"/>
        <v>1.7270962500099841E-3</v>
      </c>
      <c r="BE466" s="52">
        <f t="shared" si="175"/>
        <v>1.8028179163056476E-3</v>
      </c>
      <c r="BF466" s="52">
        <f t="shared" si="176"/>
        <v>0.10028195385315908</v>
      </c>
      <c r="BG466" s="52">
        <f t="shared" si="177"/>
        <v>1.1944851661672515E-2</v>
      </c>
      <c r="BH466" s="52">
        <f t="shared" si="178"/>
        <v>9.7899051005972265E-5</v>
      </c>
      <c r="BI466" s="52">
        <f t="shared" si="179"/>
        <v>4.5768989503422799E-4</v>
      </c>
      <c r="BJ466" s="52">
        <f t="shared" si="180"/>
        <v>1.2687886286026441E-2</v>
      </c>
      <c r="BK466" s="44"/>
    </row>
    <row r="469" spans="4:63">
      <c r="D469" s="43"/>
    </row>
    <row r="470" spans="4:63">
      <c r="D470" s="43"/>
      <c r="E470" s="43" t="s">
        <v>94</v>
      </c>
      <c r="F470" s="43"/>
      <c r="G470" s="43"/>
    </row>
    <row r="472" spans="4:63">
      <c r="E472" s="97" t="s">
        <v>25</v>
      </c>
      <c r="P472" s="43" t="str">
        <f>P384</f>
        <v>Average -STDEV</v>
      </c>
      <c r="AB472" s="43" t="str">
        <f>AB384</f>
        <v>Average +STDEV</v>
      </c>
      <c r="AN472" s="32" t="s">
        <v>178</v>
      </c>
      <c r="AZ472" s="32" t="s">
        <v>179</v>
      </c>
    </row>
    <row r="473" spans="4:63">
      <c r="D473" s="43" t="str">
        <f t="shared" ref="D473:N473" si="183">D384</f>
        <v>Average</v>
      </c>
      <c r="E473" s="43" t="str">
        <f t="shared" si="183"/>
        <v>Blood</v>
      </c>
      <c r="F473" s="43" t="str">
        <f t="shared" si="183"/>
        <v>Thymus</v>
      </c>
      <c r="G473" s="43" t="str">
        <f t="shared" si="183"/>
        <v>Heart</v>
      </c>
      <c r="H473" s="43" t="str">
        <f t="shared" si="183"/>
        <v>Lungs</v>
      </c>
      <c r="I473" s="43" t="str">
        <f t="shared" si="183"/>
        <v>Kidneys</v>
      </c>
      <c r="J473" s="43" t="str">
        <f t="shared" si="183"/>
        <v>Spleen</v>
      </c>
      <c r="K473" s="43" t="str">
        <f t="shared" si="183"/>
        <v>Liver</v>
      </c>
      <c r="L473" s="43" t="str">
        <f t="shared" si="183"/>
        <v>ART</v>
      </c>
      <c r="M473" s="43" t="str">
        <f t="shared" si="183"/>
        <v>Carcass</v>
      </c>
      <c r="N473" s="43" t="str">
        <f t="shared" si="183"/>
        <v>Tumor</v>
      </c>
      <c r="Q473" s="43" t="str">
        <f t="shared" ref="P473:Z473" si="184">Q384</f>
        <v>Blood</v>
      </c>
      <c r="R473" s="43" t="str">
        <f t="shared" si="184"/>
        <v>Thymus</v>
      </c>
      <c r="S473" s="43" t="str">
        <f t="shared" si="184"/>
        <v>Heart</v>
      </c>
      <c r="T473" s="43" t="str">
        <f t="shared" si="184"/>
        <v>Lungs</v>
      </c>
      <c r="U473" s="43" t="str">
        <f t="shared" si="184"/>
        <v>Kidneys</v>
      </c>
      <c r="V473" s="43" t="str">
        <f t="shared" si="184"/>
        <v>Spleen</v>
      </c>
      <c r="W473" s="43" t="str">
        <f t="shared" si="184"/>
        <v>Liver</v>
      </c>
      <c r="X473" s="43" t="str">
        <f t="shared" si="184"/>
        <v>ART</v>
      </c>
      <c r="Y473" s="43" t="str">
        <f t="shared" si="184"/>
        <v>Carcass</v>
      </c>
      <c r="Z473" s="43" t="str">
        <f t="shared" si="184"/>
        <v>Tumor</v>
      </c>
      <c r="AA473" s="43"/>
      <c r="AC473" s="43" t="str">
        <f t="shared" ref="AB473:AL473" si="185">AC384</f>
        <v>Blood</v>
      </c>
      <c r="AD473" s="43" t="str">
        <f t="shared" si="185"/>
        <v>Thymus</v>
      </c>
      <c r="AE473" s="43" t="str">
        <f t="shared" si="185"/>
        <v>Heart</v>
      </c>
      <c r="AF473" s="43" t="str">
        <f t="shared" si="185"/>
        <v>Lungs</v>
      </c>
      <c r="AG473" s="43" t="str">
        <f t="shared" si="185"/>
        <v>Kidneys</v>
      </c>
      <c r="AH473" s="43" t="str">
        <f t="shared" si="185"/>
        <v>Spleen</v>
      </c>
      <c r="AI473" s="43" t="str">
        <f t="shared" si="185"/>
        <v>Liver</v>
      </c>
      <c r="AJ473" s="43" t="str">
        <f t="shared" si="185"/>
        <v>ART</v>
      </c>
      <c r="AK473" s="43" t="str">
        <f t="shared" si="185"/>
        <v>Carcass</v>
      </c>
      <c r="AL473" s="43" t="str">
        <f t="shared" si="185"/>
        <v>Tumor</v>
      </c>
      <c r="AM473" s="43"/>
      <c r="AN473" s="43" t="str">
        <f t="shared" ref="AN473:AX473" si="186">AN384</f>
        <v>Range -</v>
      </c>
      <c r="AO473" s="43" t="str">
        <f t="shared" si="186"/>
        <v>Blood</v>
      </c>
      <c r="AP473" s="43" t="str">
        <f t="shared" si="186"/>
        <v>Thymus</v>
      </c>
      <c r="AQ473" s="43" t="str">
        <f t="shared" si="186"/>
        <v>Heart</v>
      </c>
      <c r="AR473" s="43" t="str">
        <f t="shared" si="186"/>
        <v>Lungs</v>
      </c>
      <c r="AS473" s="43" t="str">
        <f t="shared" si="186"/>
        <v>Kidneys</v>
      </c>
      <c r="AT473" s="43" t="str">
        <f t="shared" si="186"/>
        <v>Spleen</v>
      </c>
      <c r="AU473" s="43" t="str">
        <f t="shared" si="186"/>
        <v>Liver</v>
      </c>
      <c r="AV473" s="43" t="str">
        <f t="shared" si="186"/>
        <v>ART</v>
      </c>
      <c r="AW473" s="43" t="str">
        <f t="shared" si="186"/>
        <v>Carcass</v>
      </c>
      <c r="AX473" s="43" t="str">
        <f t="shared" si="186"/>
        <v>Tumor</v>
      </c>
      <c r="AY473" s="43"/>
      <c r="AZ473" s="43" t="str">
        <f t="shared" ref="AZ473:BJ473" si="187">AZ384</f>
        <v>Range +</v>
      </c>
      <c r="BA473" s="43" t="str">
        <f t="shared" si="187"/>
        <v>Blood</v>
      </c>
      <c r="BB473" s="43" t="str">
        <f t="shared" si="187"/>
        <v>Thymus</v>
      </c>
      <c r="BC473" s="43" t="str">
        <f t="shared" si="187"/>
        <v>Heart</v>
      </c>
      <c r="BD473" s="43" t="str">
        <f t="shared" si="187"/>
        <v>Lungs</v>
      </c>
      <c r="BE473" s="43" t="str">
        <f t="shared" si="187"/>
        <v>Kidneys</v>
      </c>
      <c r="BF473" s="43" t="str">
        <f t="shared" si="187"/>
        <v>Spleen</v>
      </c>
      <c r="BG473" s="43" t="str">
        <f t="shared" si="187"/>
        <v>Liver</v>
      </c>
      <c r="BH473" s="43" t="str">
        <f t="shared" si="187"/>
        <v>ART</v>
      </c>
      <c r="BI473" s="43" t="str">
        <f t="shared" si="187"/>
        <v>Carcass</v>
      </c>
      <c r="BJ473" s="43" t="str">
        <f t="shared" si="187"/>
        <v>Tumor</v>
      </c>
    </row>
    <row r="474" spans="4:63">
      <c r="D474" s="42">
        <f>D385</f>
        <v>0</v>
      </c>
      <c r="E474" s="44">
        <f>E385</f>
        <v>0</v>
      </c>
      <c r="F474" s="44">
        <f t="shared" ref="F474:N474" si="188">F385</f>
        <v>0</v>
      </c>
      <c r="G474" s="44">
        <f t="shared" si="188"/>
        <v>0</v>
      </c>
      <c r="H474" s="44">
        <f t="shared" si="188"/>
        <v>0</v>
      </c>
      <c r="I474" s="44">
        <f t="shared" si="188"/>
        <v>0</v>
      </c>
      <c r="J474" s="44">
        <f t="shared" si="188"/>
        <v>0</v>
      </c>
      <c r="K474" s="44">
        <f t="shared" si="188"/>
        <v>0</v>
      </c>
      <c r="L474" s="44">
        <f t="shared" si="188"/>
        <v>0</v>
      </c>
      <c r="M474" s="44">
        <f t="shared" si="188"/>
        <v>0</v>
      </c>
      <c r="N474" s="44">
        <f t="shared" si="188"/>
        <v>0</v>
      </c>
      <c r="Q474" s="44">
        <f>Q385</f>
        <v>0</v>
      </c>
      <c r="R474" s="44">
        <f t="shared" ref="R474:Z474" si="189">R385</f>
        <v>0</v>
      </c>
      <c r="S474" s="44">
        <f t="shared" si="189"/>
        <v>0</v>
      </c>
      <c r="T474" s="44">
        <f t="shared" si="189"/>
        <v>0</v>
      </c>
      <c r="U474" s="44">
        <f t="shared" si="189"/>
        <v>0</v>
      </c>
      <c r="V474" s="44">
        <f t="shared" si="189"/>
        <v>0</v>
      </c>
      <c r="W474" s="44">
        <f t="shared" si="189"/>
        <v>0</v>
      </c>
      <c r="X474" s="44">
        <f t="shared" si="189"/>
        <v>0</v>
      </c>
      <c r="Y474" s="44">
        <f t="shared" si="189"/>
        <v>0</v>
      </c>
      <c r="Z474" s="44">
        <f t="shared" si="189"/>
        <v>0</v>
      </c>
      <c r="AC474" s="44">
        <f>AC385</f>
        <v>0</v>
      </c>
      <c r="AD474" s="44">
        <f t="shared" ref="AD474:AL474" si="190">AD385</f>
        <v>0</v>
      </c>
      <c r="AE474" s="44">
        <f t="shared" si="190"/>
        <v>0</v>
      </c>
      <c r="AF474" s="44">
        <f t="shared" si="190"/>
        <v>0</v>
      </c>
      <c r="AG474" s="44">
        <f t="shared" si="190"/>
        <v>0</v>
      </c>
      <c r="AH474" s="44">
        <f t="shared" si="190"/>
        <v>0</v>
      </c>
      <c r="AI474" s="44">
        <f t="shared" si="190"/>
        <v>0</v>
      </c>
      <c r="AJ474" s="44">
        <f t="shared" si="190"/>
        <v>0</v>
      </c>
      <c r="AK474" s="44">
        <f t="shared" si="190"/>
        <v>0</v>
      </c>
      <c r="AL474" s="44">
        <f t="shared" si="190"/>
        <v>0</v>
      </c>
      <c r="AO474" s="32">
        <v>0</v>
      </c>
      <c r="AP474" s="32">
        <v>0</v>
      </c>
      <c r="AQ474" s="32">
        <v>0</v>
      </c>
      <c r="AR474" s="32">
        <v>0</v>
      </c>
      <c r="AS474" s="32">
        <v>0</v>
      </c>
      <c r="AT474" s="32">
        <v>0</v>
      </c>
      <c r="AU474" s="32">
        <v>0</v>
      </c>
      <c r="AV474" s="32">
        <v>0</v>
      </c>
      <c r="AW474" s="32">
        <v>0</v>
      </c>
      <c r="AX474" s="32">
        <v>0</v>
      </c>
      <c r="BA474" s="32">
        <v>0</v>
      </c>
      <c r="BB474" s="32">
        <v>0</v>
      </c>
      <c r="BC474" s="32">
        <v>0</v>
      </c>
      <c r="BD474" s="32">
        <v>0</v>
      </c>
      <c r="BE474" s="32">
        <v>0</v>
      </c>
      <c r="BF474" s="32">
        <v>0</v>
      </c>
      <c r="BG474" s="32">
        <v>0</v>
      </c>
      <c r="BH474" s="32">
        <v>0</v>
      </c>
      <c r="BI474" s="32">
        <v>0</v>
      </c>
      <c r="BJ474" s="32">
        <v>0</v>
      </c>
    </row>
    <row r="475" spans="4:63">
      <c r="D475" s="42">
        <f>D386</f>
        <v>4.1666666666666664E-2</v>
      </c>
      <c r="E475" s="52">
        <f>E474+E297/$R$192</f>
        <v>3.3010551151742792E-7</v>
      </c>
      <c r="F475" s="52">
        <f t="shared" ref="F475:N490" si="191">F474+F297/$R$192</f>
        <v>1.09706569914078E-7</v>
      </c>
      <c r="G475" s="52">
        <f t="shared" si="191"/>
        <v>9.6427968897018927E-8</v>
      </c>
      <c r="H475" s="52">
        <f t="shared" si="191"/>
        <v>1.5723480244336152E-7</v>
      </c>
      <c r="I475" s="52">
        <f t="shared" si="191"/>
        <v>1.3325859324197677E-7</v>
      </c>
      <c r="J475" s="52">
        <f t="shared" si="191"/>
        <v>5.0269983795787019E-7</v>
      </c>
      <c r="K475" s="52">
        <f t="shared" si="191"/>
        <v>1.9144204404064273E-7</v>
      </c>
      <c r="L475" s="52">
        <f t="shared" si="191"/>
        <v>1.613500565890784E-8</v>
      </c>
      <c r="M475" s="52">
        <f t="shared" si="191"/>
        <v>2.5761879941685879E-8</v>
      </c>
      <c r="N475" s="52">
        <f t="shared" si="191"/>
        <v>2.142231668963969E-8</v>
      </c>
      <c r="Q475" s="52">
        <f>Q474+Q297/$R$192</f>
        <v>3.2308802198693853E-7</v>
      </c>
      <c r="R475" s="52">
        <f t="shared" ref="R475:Z490" si="192">R474+R297/$R$192</f>
        <v>8.6029151676550944E-8</v>
      </c>
      <c r="S475" s="52">
        <f t="shared" si="192"/>
        <v>9.0801416546456603E-8</v>
      </c>
      <c r="T475" s="52">
        <f t="shared" si="192"/>
        <v>1.5236359884288804E-7</v>
      </c>
      <c r="U475" s="52">
        <f t="shared" si="192"/>
        <v>1.248267196257589E-7</v>
      </c>
      <c r="V475" s="52">
        <f t="shared" si="192"/>
        <v>4.4289162723200263E-7</v>
      </c>
      <c r="W475" s="52">
        <f t="shared" si="192"/>
        <v>1.7148658242458866E-7</v>
      </c>
      <c r="X475" s="52">
        <f t="shared" si="192"/>
        <v>1.4491424892214355E-8</v>
      </c>
      <c r="Y475" s="52">
        <f t="shared" si="192"/>
        <v>2.3040711884881329E-8</v>
      </c>
      <c r="Z475" s="52">
        <f t="shared" si="192"/>
        <v>2.7326270658561935E-9</v>
      </c>
      <c r="AC475" s="52">
        <f>AC474+AC297/$R$192</f>
        <v>3.3712300104791731E-7</v>
      </c>
      <c r="AD475" s="52">
        <f t="shared" ref="AD475:AL490" si="193">AD474+AD297/$R$192</f>
        <v>1.3338398815160474E-7</v>
      </c>
      <c r="AE475" s="52">
        <f t="shared" si="193"/>
        <v>1.0205452124758134E-7</v>
      </c>
      <c r="AF475" s="52">
        <f t="shared" si="193"/>
        <v>1.6210600604383393E-7</v>
      </c>
      <c r="AG475" s="52">
        <f t="shared" si="193"/>
        <v>1.4169046685819461E-7</v>
      </c>
      <c r="AH475" s="52">
        <f t="shared" si="193"/>
        <v>5.6250804868373769E-7</v>
      </c>
      <c r="AI475" s="52">
        <f t="shared" si="193"/>
        <v>2.1139750565669581E-7</v>
      </c>
      <c r="AJ475" s="52">
        <f t="shared" si="193"/>
        <v>1.7778586425601432E-8</v>
      </c>
      <c r="AK475" s="52">
        <f t="shared" si="193"/>
        <v>2.8483047998490422E-8</v>
      </c>
      <c r="AL475" s="52">
        <f t="shared" si="193"/>
        <v>4.0112006313423317E-8</v>
      </c>
      <c r="AO475" s="52">
        <f>E475-Q475</f>
        <v>7.0174895304893924E-9</v>
      </c>
      <c r="AP475" s="52">
        <f t="shared" ref="AP475:AX503" si="194">F475-R475</f>
        <v>2.3677418237527059E-8</v>
      </c>
      <c r="AQ475" s="52">
        <f t="shared" si="194"/>
        <v>5.6265523505623241E-9</v>
      </c>
      <c r="AR475" s="52">
        <f t="shared" si="194"/>
        <v>4.8712036004734747E-9</v>
      </c>
      <c r="AS475" s="52">
        <f t="shared" si="194"/>
        <v>8.4318736162178669E-9</v>
      </c>
      <c r="AT475" s="52">
        <f t="shared" si="194"/>
        <v>5.9808210725867554E-8</v>
      </c>
      <c r="AU475" s="52">
        <f t="shared" si="194"/>
        <v>1.9955461616054077E-8</v>
      </c>
      <c r="AV475" s="52">
        <f t="shared" si="194"/>
        <v>1.643580766693485E-9</v>
      </c>
      <c r="AW475" s="52">
        <f t="shared" si="194"/>
        <v>2.7211680568045497E-9</v>
      </c>
      <c r="AX475" s="52">
        <f t="shared" si="194"/>
        <v>1.8689689623783498E-8</v>
      </c>
      <c r="BA475" s="52">
        <f>AC475-E475</f>
        <v>7.0174895304893924E-9</v>
      </c>
      <c r="BB475" s="52">
        <f t="shared" ref="BB475:BJ490" si="195">AD475-F475</f>
        <v>2.3677418237526741E-8</v>
      </c>
      <c r="BC475" s="52">
        <f t="shared" si="195"/>
        <v>5.6265523505624167E-9</v>
      </c>
      <c r="BD475" s="52">
        <f t="shared" si="195"/>
        <v>4.8712036004724159E-9</v>
      </c>
      <c r="BE475" s="52">
        <f t="shared" si="195"/>
        <v>8.4318736162178405E-9</v>
      </c>
      <c r="BF475" s="52">
        <f t="shared" si="195"/>
        <v>5.9808210725867501E-8</v>
      </c>
      <c r="BG475" s="52">
        <f t="shared" si="195"/>
        <v>1.9955461616053072E-8</v>
      </c>
      <c r="BH475" s="52">
        <f t="shared" si="195"/>
        <v>1.6435807666935926E-9</v>
      </c>
      <c r="BI475" s="52">
        <f t="shared" si="195"/>
        <v>2.721168056804543E-9</v>
      </c>
      <c r="BJ475" s="52">
        <f t="shared" si="195"/>
        <v>1.8689689623783627E-8</v>
      </c>
    </row>
    <row r="476" spans="4:63">
      <c r="D476" s="42">
        <f t="shared" ref="D476:D539" si="196">D387</f>
        <v>7.4999999999999997E-2</v>
      </c>
      <c r="E476" s="52">
        <f>E475+E298/$R$192</f>
        <v>8.3545869063388997E-7</v>
      </c>
      <c r="F476" s="52">
        <f t="shared" si="191"/>
        <v>2.814454318121035E-7</v>
      </c>
      <c r="G476" s="52">
        <f t="shared" si="191"/>
        <v>2.4998156738034848E-7</v>
      </c>
      <c r="H476" s="52">
        <f t="shared" si="191"/>
        <v>4.0353023839493168E-7</v>
      </c>
      <c r="I476" s="52">
        <f t="shared" si="191"/>
        <v>3.5091332358625304E-7</v>
      </c>
      <c r="J476" s="52">
        <f t="shared" si="191"/>
        <v>1.3191894044586007E-6</v>
      </c>
      <c r="K476" s="52">
        <f t="shared" si="191"/>
        <v>5.1291654942197275E-7</v>
      </c>
      <c r="L476" s="52">
        <f t="shared" si="191"/>
        <v>4.6823025919069685E-8</v>
      </c>
      <c r="M476" s="52">
        <f t="shared" si="191"/>
        <v>6.9564649647786961E-8</v>
      </c>
      <c r="N476" s="52">
        <f t="shared" si="191"/>
        <v>8.6162959597067568E-8</v>
      </c>
      <c r="Q476" s="52">
        <f t="shared" ref="Q476:Z491" si="197">Q475+Q298/$R$192</f>
        <v>8.1460997986915913E-7</v>
      </c>
      <c r="R476" s="52">
        <f t="shared" si="192"/>
        <v>2.2170427565047538E-7</v>
      </c>
      <c r="S476" s="52">
        <f t="shared" si="192"/>
        <v>2.2912267882940717E-7</v>
      </c>
      <c r="T476" s="52">
        <f t="shared" si="192"/>
        <v>3.8928532728260524E-7</v>
      </c>
      <c r="U476" s="52">
        <f t="shared" si="192"/>
        <v>3.2464390447457557E-7</v>
      </c>
      <c r="V476" s="52">
        <f t="shared" si="192"/>
        <v>1.1582315705351831E-6</v>
      </c>
      <c r="W476" s="52">
        <f t="shared" si="192"/>
        <v>4.5266460718920086E-7</v>
      </c>
      <c r="X476" s="52">
        <f t="shared" si="192"/>
        <v>4.2108336173314082E-8</v>
      </c>
      <c r="Y476" s="52">
        <f t="shared" si="192"/>
        <v>6.2962926309784714E-8</v>
      </c>
      <c r="Z476" s="52">
        <f t="shared" si="192"/>
        <v>1.7408950314977842E-8</v>
      </c>
      <c r="AA476" s="96"/>
      <c r="AB476" s="96"/>
      <c r="AC476" s="52">
        <f t="shared" ref="AC476:AL491" si="198">AC475+AC298/$R$192</f>
        <v>8.5630740139862156E-7</v>
      </c>
      <c r="AD476" s="52">
        <f t="shared" si="193"/>
        <v>3.4118658797373082E-7</v>
      </c>
      <c r="AE476" s="52">
        <f t="shared" si="193"/>
        <v>2.7051308359880414E-7</v>
      </c>
      <c r="AF476" s="52">
        <f t="shared" si="193"/>
        <v>4.1777514950725633E-7</v>
      </c>
      <c r="AG476" s="52">
        <f t="shared" si="193"/>
        <v>3.768202550106519E-7</v>
      </c>
      <c r="AH476" s="52">
        <f t="shared" si="193"/>
        <v>1.4801472383820191E-6</v>
      </c>
      <c r="AI476" s="52">
        <f t="shared" si="193"/>
        <v>5.7294712479915473E-7</v>
      </c>
      <c r="AJ476" s="52">
        <f t="shared" si="193"/>
        <v>5.1536784004283357E-8</v>
      </c>
      <c r="AK476" s="52">
        <f t="shared" si="193"/>
        <v>7.6175246277932763E-8</v>
      </c>
      <c r="AL476" s="52">
        <f t="shared" si="193"/>
        <v>1.5489300595447497E-7</v>
      </c>
      <c r="AO476" s="52">
        <f t="shared" ref="AO476" si="199">E476-Q476</f>
        <v>2.0848710764730843E-8</v>
      </c>
      <c r="AP476" s="52">
        <f t="shared" si="194"/>
        <v>5.9741156161628116E-8</v>
      </c>
      <c r="AQ476" s="52">
        <f t="shared" si="194"/>
        <v>2.085888855094131E-8</v>
      </c>
      <c r="AR476" s="52">
        <f t="shared" si="194"/>
        <v>1.4244911112326443E-8</v>
      </c>
      <c r="AS476" s="52">
        <f t="shared" si="194"/>
        <v>2.6269419111677476E-8</v>
      </c>
      <c r="AT476" s="52">
        <f t="shared" si="194"/>
        <v>1.6095783392341759E-7</v>
      </c>
      <c r="AU476" s="52">
        <f t="shared" si="194"/>
        <v>6.0251942232771884E-8</v>
      </c>
      <c r="AV476" s="52">
        <f t="shared" si="194"/>
        <v>4.714689745755603E-9</v>
      </c>
      <c r="AW476" s="52">
        <f t="shared" si="194"/>
        <v>6.601723338002247E-9</v>
      </c>
      <c r="AX476" s="52">
        <f t="shared" si="194"/>
        <v>6.8754009282089726E-8</v>
      </c>
      <c r="BA476" s="52">
        <f t="shared" ref="BA476:BA539" si="200">AC476-E476</f>
        <v>2.0848710764731584E-8</v>
      </c>
      <c r="BB476" s="52">
        <f t="shared" si="195"/>
        <v>5.9741156161627322E-8</v>
      </c>
      <c r="BC476" s="52">
        <f t="shared" si="195"/>
        <v>2.0531516218455653E-8</v>
      </c>
      <c r="BD476" s="52">
        <f t="shared" si="195"/>
        <v>1.4244911112324643E-8</v>
      </c>
      <c r="BE476" s="52">
        <f t="shared" si="195"/>
        <v>2.5906931424398853E-8</v>
      </c>
      <c r="BF476" s="52">
        <f t="shared" si="195"/>
        <v>1.6095783392341844E-7</v>
      </c>
      <c r="BG476" s="52">
        <f t="shared" si="195"/>
        <v>6.0030575377181982E-8</v>
      </c>
      <c r="BH476" s="52">
        <f t="shared" si="195"/>
        <v>4.7137580852136725E-9</v>
      </c>
      <c r="BI476" s="52">
        <f t="shared" si="195"/>
        <v>6.6105966301458026E-9</v>
      </c>
      <c r="BJ476" s="52">
        <f t="shared" si="195"/>
        <v>6.8730046357407407E-8</v>
      </c>
    </row>
    <row r="477" spans="4:63">
      <c r="D477" s="42">
        <f t="shared" si="196"/>
        <v>0.1</v>
      </c>
      <c r="E477" s="52">
        <f t="shared" ref="E477:N492" si="201">E476+E299/$R$192</f>
        <v>1.1832721400648428E-6</v>
      </c>
      <c r="F477" s="52">
        <f t="shared" si="191"/>
        <v>4.0526488710790179E-7</v>
      </c>
      <c r="G477" s="52">
        <f t="shared" si="191"/>
        <v>3.6444631758373407E-7</v>
      </c>
      <c r="H477" s="52">
        <f t="shared" si="191"/>
        <v>5.8121669587926566E-7</v>
      </c>
      <c r="I477" s="52">
        <f t="shared" si="191"/>
        <v>5.2099421535140363E-7</v>
      </c>
      <c r="J477" s="52">
        <f t="shared" si="191"/>
        <v>1.9506846495151048E-6</v>
      </c>
      <c r="K477" s="52">
        <f t="shared" si="191"/>
        <v>7.761925535482702E-7</v>
      </c>
      <c r="L477" s="52">
        <f t="shared" si="191"/>
        <v>7.6843716510329567E-8</v>
      </c>
      <c r="M477" s="52">
        <f t="shared" si="191"/>
        <v>1.0617487753193853E-7</v>
      </c>
      <c r="N477" s="52">
        <f t="shared" si="191"/>
        <v>1.793056250060855E-7</v>
      </c>
      <c r="Q477" s="52">
        <f t="shared" si="197"/>
        <v>1.148269272902567E-6</v>
      </c>
      <c r="R477" s="52">
        <f t="shared" si="192"/>
        <v>3.209705015157067E-7</v>
      </c>
      <c r="S477" s="52">
        <f t="shared" si="192"/>
        <v>3.2317272222984676E-7</v>
      </c>
      <c r="T477" s="52">
        <f t="shared" si="192"/>
        <v>5.5772117477968188E-7</v>
      </c>
      <c r="U477" s="52">
        <f t="shared" si="192"/>
        <v>4.751037411132116E-7</v>
      </c>
      <c r="V477" s="52">
        <f t="shared" si="192"/>
        <v>1.7056823061840628E-6</v>
      </c>
      <c r="W477" s="52">
        <f t="shared" si="192"/>
        <v>6.7389615808747146E-7</v>
      </c>
      <c r="X477" s="52">
        <f t="shared" si="192"/>
        <v>6.918426763801446E-8</v>
      </c>
      <c r="Y477" s="52">
        <f t="shared" si="192"/>
        <v>9.7336217306243834E-8</v>
      </c>
      <c r="Z477" s="52">
        <f t="shared" si="192"/>
        <v>4.3487430246039006E-8</v>
      </c>
      <c r="AA477" s="96"/>
      <c r="AB477" s="96"/>
      <c r="AC477" s="52">
        <f t="shared" si="198"/>
        <v>1.2182750072271193E-6</v>
      </c>
      <c r="AD477" s="52">
        <f t="shared" si="193"/>
        <v>4.8955927270009582E-7</v>
      </c>
      <c r="AE477" s="52">
        <f t="shared" si="193"/>
        <v>4.0456069051145541E-7</v>
      </c>
      <c r="AF477" s="52">
        <f t="shared" si="193"/>
        <v>6.0471221697884786E-7</v>
      </c>
      <c r="AG477" s="52">
        <f t="shared" si="193"/>
        <v>5.6560112401424051E-7</v>
      </c>
      <c r="AH477" s="52">
        <f t="shared" si="193"/>
        <v>2.1956869928461485E-6</v>
      </c>
      <c r="AI477" s="52">
        <f t="shared" si="193"/>
        <v>8.7770509100415059E-7</v>
      </c>
      <c r="AJ477" s="52">
        <f t="shared" si="193"/>
        <v>8.4499866381211995E-8</v>
      </c>
      <c r="AK477" s="52">
        <f t="shared" si="193"/>
        <v>1.1504495800371408E-7</v>
      </c>
      <c r="AL477" s="52">
        <f t="shared" si="193"/>
        <v>3.1503896726965617E-7</v>
      </c>
      <c r="AO477" s="52">
        <f>E477-Q477</f>
        <v>3.5002867162275849E-8</v>
      </c>
      <c r="AP477" s="52">
        <f t="shared" si="194"/>
        <v>8.4294385592195085E-8</v>
      </c>
      <c r="AQ477" s="52">
        <f t="shared" si="194"/>
        <v>4.1273595353887311E-8</v>
      </c>
      <c r="AR477" s="52">
        <f t="shared" si="194"/>
        <v>2.3495521099583781E-8</v>
      </c>
      <c r="AS477" s="52">
        <f t="shared" si="194"/>
        <v>4.5890474238192039E-8</v>
      </c>
      <c r="AT477" s="52">
        <f t="shared" si="194"/>
        <v>2.4500234333104198E-7</v>
      </c>
      <c r="AU477" s="52">
        <f t="shared" si="194"/>
        <v>1.0229639546079874E-7</v>
      </c>
      <c r="AV477" s="52">
        <f t="shared" si="194"/>
        <v>7.6594488723151071E-9</v>
      </c>
      <c r="AW477" s="52">
        <f t="shared" si="194"/>
        <v>8.8386602256946963E-9</v>
      </c>
      <c r="AX477" s="52">
        <f t="shared" si="194"/>
        <v>1.358181947600465E-7</v>
      </c>
      <c r="BA477" s="52">
        <f t="shared" si="200"/>
        <v>3.5002867162276484E-8</v>
      </c>
      <c r="BB477" s="52">
        <f t="shared" si="195"/>
        <v>8.4294385592194026E-8</v>
      </c>
      <c r="BC477" s="52">
        <f t="shared" si="195"/>
        <v>4.0114372927721343E-8</v>
      </c>
      <c r="BD477" s="52">
        <f t="shared" si="195"/>
        <v>2.3495521099582193E-8</v>
      </c>
      <c r="BE477" s="52">
        <f t="shared" si="195"/>
        <v>4.4606908662836879E-8</v>
      </c>
      <c r="BF477" s="52">
        <f t="shared" si="195"/>
        <v>2.4500234333104368E-7</v>
      </c>
      <c r="BG477" s="52">
        <f t="shared" si="195"/>
        <v>1.0151253745588039E-7</v>
      </c>
      <c r="BH477" s="52">
        <f t="shared" si="195"/>
        <v>7.6561498708824275E-9</v>
      </c>
      <c r="BI477" s="52">
        <f t="shared" si="195"/>
        <v>8.8700804717755521E-9</v>
      </c>
      <c r="BJ477" s="52">
        <f t="shared" si="195"/>
        <v>1.3573334226357067E-7</v>
      </c>
    </row>
    <row r="478" spans="4:63">
      <c r="D478" s="42">
        <f t="shared" si="196"/>
        <v>0.125</v>
      </c>
      <c r="E478" s="52">
        <f t="shared" si="201"/>
        <v>1.4993110458717559E-6</v>
      </c>
      <c r="F478" s="52">
        <f t="shared" si="191"/>
        <v>5.2374298345689637E-7</v>
      </c>
      <c r="G478" s="52">
        <f t="shared" si="191"/>
        <v>4.7734019232614354E-7</v>
      </c>
      <c r="H478" s="52">
        <f t="shared" si="191"/>
        <v>7.510113195358761E-7</v>
      </c>
      <c r="I478" s="52">
        <f t="shared" si="191"/>
        <v>6.9600291908776308E-7</v>
      </c>
      <c r="J478" s="52">
        <f t="shared" si="191"/>
        <v>2.5955205100271318E-6</v>
      </c>
      <c r="K478" s="52">
        <f t="shared" si="191"/>
        <v>1.0581413935136105E-6</v>
      </c>
      <c r="L478" s="52">
        <f t="shared" si="191"/>
        <v>1.1308685968373131E-7</v>
      </c>
      <c r="M478" s="52">
        <f t="shared" si="191"/>
        <v>1.4597778236046611E-7</v>
      </c>
      <c r="N478" s="52">
        <f t="shared" si="191"/>
        <v>3.1425435031598173E-7</v>
      </c>
      <c r="Q478" s="52">
        <f t="shared" si="197"/>
        <v>1.446804164783447E-6</v>
      </c>
      <c r="R478" s="52">
        <f t="shared" si="192"/>
        <v>4.1732016036208698E-7</v>
      </c>
      <c r="S478" s="52">
        <f t="shared" si="192"/>
        <v>4.0756681374316672E-7</v>
      </c>
      <c r="T478" s="52">
        <f t="shared" si="192"/>
        <v>7.1625040872475466E-7</v>
      </c>
      <c r="U478" s="52">
        <f t="shared" si="192"/>
        <v>6.2488790465942425E-7</v>
      </c>
      <c r="V478" s="52">
        <f t="shared" si="192"/>
        <v>2.259254908298558E-6</v>
      </c>
      <c r="W478" s="52">
        <f t="shared" si="192"/>
        <v>9.0321250986604306E-7</v>
      </c>
      <c r="X478" s="52">
        <f t="shared" si="192"/>
        <v>1.0190516679069565E-7</v>
      </c>
      <c r="Y478" s="52">
        <f t="shared" si="192"/>
        <v>1.3553070709842636E-7</v>
      </c>
      <c r="Z478" s="52">
        <f t="shared" si="192"/>
        <v>8.3755146097756706E-8</v>
      </c>
      <c r="AA478" s="96"/>
      <c r="AB478" s="96"/>
      <c r="AC478" s="52">
        <f t="shared" si="198"/>
        <v>1.5518179269600656E-6</v>
      </c>
      <c r="AD478" s="52">
        <f t="shared" si="193"/>
        <v>6.3016580655170471E-7</v>
      </c>
      <c r="AE478" s="52">
        <f t="shared" si="193"/>
        <v>5.4458687251275866E-7</v>
      </c>
      <c r="AF478" s="52">
        <f t="shared" si="193"/>
        <v>7.8577223034699606E-7</v>
      </c>
      <c r="AG478" s="52">
        <f t="shared" si="193"/>
        <v>7.6432021065664998E-7</v>
      </c>
      <c r="AH478" s="52">
        <f t="shared" si="193"/>
        <v>2.9317861117557073E-6</v>
      </c>
      <c r="AI478" s="52">
        <f t="shared" si="193"/>
        <v>1.2113617415779344E-6</v>
      </c>
      <c r="AJ478" s="52">
        <f t="shared" si="193"/>
        <v>1.2426136191047068E-7</v>
      </c>
      <c r="AK478" s="52">
        <f t="shared" si="193"/>
        <v>1.5649334274114583E-7</v>
      </c>
      <c r="AL478" s="52">
        <f t="shared" si="193"/>
        <v>5.4456860584624709E-7</v>
      </c>
      <c r="AO478" s="52">
        <f t="shared" ref="AO478:AX516" si="202">E478-Q478</f>
        <v>5.2506881088308902E-8</v>
      </c>
      <c r="AP478" s="52">
        <f t="shared" si="194"/>
        <v>1.064228230948094E-7</v>
      </c>
      <c r="AQ478" s="52">
        <f t="shared" si="194"/>
        <v>6.9773378582976825E-8</v>
      </c>
      <c r="AR478" s="52">
        <f t="shared" si="194"/>
        <v>3.4760910811121444E-8</v>
      </c>
      <c r="AS478" s="52">
        <f t="shared" si="194"/>
        <v>7.1115014428338827E-8</v>
      </c>
      <c r="AT478" s="52">
        <f t="shared" si="194"/>
        <v>3.3626560172857381E-7</v>
      </c>
      <c r="AU478" s="52">
        <f t="shared" si="194"/>
        <v>1.5492888364756743E-7</v>
      </c>
      <c r="AV478" s="52">
        <f t="shared" si="194"/>
        <v>1.1181692893035659E-8</v>
      </c>
      <c r="AW478" s="52">
        <f t="shared" si="194"/>
        <v>1.0447075262039749E-8</v>
      </c>
      <c r="AX478" s="52">
        <f t="shared" si="194"/>
        <v>2.3049920421822502E-7</v>
      </c>
      <c r="BA478" s="52">
        <f t="shared" si="200"/>
        <v>5.2506881088309749E-8</v>
      </c>
      <c r="BB478" s="52">
        <f t="shared" si="195"/>
        <v>1.0642282309480834E-7</v>
      </c>
      <c r="BC478" s="52">
        <f t="shared" si="195"/>
        <v>6.724668018661512E-8</v>
      </c>
      <c r="BD478" s="52">
        <f t="shared" si="195"/>
        <v>3.4760910811119962E-8</v>
      </c>
      <c r="BE478" s="52">
        <f t="shared" si="195"/>
        <v>6.8317291568886901E-8</v>
      </c>
      <c r="BF478" s="52">
        <f t="shared" si="195"/>
        <v>3.3626560172857551E-7</v>
      </c>
      <c r="BG478" s="52">
        <f t="shared" si="195"/>
        <v>1.5322034806432388E-7</v>
      </c>
      <c r="BH478" s="52">
        <f t="shared" si="195"/>
        <v>1.1174502226739364E-8</v>
      </c>
      <c r="BI478" s="52">
        <f t="shared" si="195"/>
        <v>1.051556038067972E-8</v>
      </c>
      <c r="BJ478" s="52">
        <f t="shared" si="195"/>
        <v>2.3031425553026537E-7</v>
      </c>
    </row>
    <row r="479" spans="4:63">
      <c r="D479" s="42">
        <f t="shared" si="196"/>
        <v>0.25</v>
      </c>
      <c r="E479" s="52">
        <f t="shared" si="201"/>
        <v>2.8957881148503357E-6</v>
      </c>
      <c r="F479" s="52">
        <f t="shared" si="191"/>
        <v>1.1614382682584947E-6</v>
      </c>
      <c r="G479" s="52">
        <f t="shared" si="191"/>
        <v>1.0654063877146743E-6</v>
      </c>
      <c r="H479" s="52">
        <f t="shared" si="191"/>
        <v>1.6200385976097488E-6</v>
      </c>
      <c r="I479" s="52">
        <f t="shared" si="191"/>
        <v>1.6465491580288307E-6</v>
      </c>
      <c r="J479" s="52">
        <f t="shared" si="191"/>
        <v>6.2586286704882456E-6</v>
      </c>
      <c r="K479" s="52">
        <f t="shared" si="191"/>
        <v>2.7718221403418893E-6</v>
      </c>
      <c r="L479" s="52">
        <f t="shared" si="191"/>
        <v>3.4620431903652476E-7</v>
      </c>
      <c r="M479" s="52">
        <f t="shared" si="191"/>
        <v>3.8558513143841834E-7</v>
      </c>
      <c r="N479" s="52">
        <f t="shared" si="191"/>
        <v>1.2861526175660067E-6</v>
      </c>
      <c r="Q479" s="52">
        <f t="shared" si="197"/>
        <v>2.7428077790747072E-6</v>
      </c>
      <c r="R479" s="52">
        <f t="shared" si="192"/>
        <v>9.4205885189121299E-7</v>
      </c>
      <c r="S479" s="52">
        <f t="shared" si="192"/>
        <v>8.191289682514292E-7</v>
      </c>
      <c r="T479" s="52">
        <f t="shared" si="192"/>
        <v>1.4933464888227843E-6</v>
      </c>
      <c r="U479" s="52">
        <f t="shared" si="192"/>
        <v>1.4077500041233968E-6</v>
      </c>
      <c r="V479" s="52">
        <f t="shared" si="192"/>
        <v>5.3614920786972899E-6</v>
      </c>
      <c r="W479" s="52">
        <f t="shared" si="192"/>
        <v>2.2266639188844273E-6</v>
      </c>
      <c r="X479" s="52">
        <f t="shared" si="192"/>
        <v>3.1198426215462451E-7</v>
      </c>
      <c r="Y479" s="52">
        <f t="shared" si="192"/>
        <v>3.6684805901470479E-7</v>
      </c>
      <c r="Z479" s="52">
        <f t="shared" si="192"/>
        <v>3.852029970540316E-7</v>
      </c>
      <c r="AA479" s="96"/>
      <c r="AB479" s="96"/>
      <c r="AC479" s="52">
        <f t="shared" si="198"/>
        <v>3.0487684506259726E-6</v>
      </c>
      <c r="AD479" s="52">
        <f t="shared" si="193"/>
        <v>1.3808176846257748E-6</v>
      </c>
      <c r="AE479" s="52">
        <f t="shared" si="193"/>
        <v>1.3231648453989827E-6</v>
      </c>
      <c r="AF479" s="52">
        <f t="shared" si="193"/>
        <v>1.745894505576768E-6</v>
      </c>
      <c r="AG479" s="52">
        <f t="shared" si="193"/>
        <v>1.8983768154242409E-6</v>
      </c>
      <c r="AH479" s="52">
        <f t="shared" si="193"/>
        <v>7.1557652622791987E-6</v>
      </c>
      <c r="AI479" s="52">
        <f t="shared" si="193"/>
        <v>3.3249367116335595E-6</v>
      </c>
      <c r="AJ479" s="52">
        <f t="shared" si="193"/>
        <v>3.8030422752432882E-7</v>
      </c>
      <c r="AK479" s="52">
        <f t="shared" si="193"/>
        <v>4.040715978012125E-7</v>
      </c>
      <c r="AL479" s="52">
        <f t="shared" si="193"/>
        <v>2.1882254541314674E-6</v>
      </c>
      <c r="AO479" s="52">
        <f t="shared" si="202"/>
        <v>1.5298033577562848E-7</v>
      </c>
      <c r="AP479" s="52">
        <f t="shared" si="194"/>
        <v>2.1937941636728169E-7</v>
      </c>
      <c r="AQ479" s="52">
        <f t="shared" si="194"/>
        <v>2.4627741946324509E-7</v>
      </c>
      <c r="AR479" s="52">
        <f t="shared" si="194"/>
        <v>1.266921087869645E-7</v>
      </c>
      <c r="AS479" s="52">
        <f t="shared" si="194"/>
        <v>2.387991539054339E-7</v>
      </c>
      <c r="AT479" s="52">
        <f t="shared" si="194"/>
        <v>8.9713659179095568E-7</v>
      </c>
      <c r="AU479" s="52">
        <f t="shared" si="194"/>
        <v>5.4515822145746201E-7</v>
      </c>
      <c r="AV479" s="52">
        <f t="shared" si="194"/>
        <v>3.4220056881900254E-8</v>
      </c>
      <c r="AW479" s="52">
        <f t="shared" si="194"/>
        <v>1.8737072423713555E-8</v>
      </c>
      <c r="AX479" s="52">
        <f t="shared" si="194"/>
        <v>9.0094962051197512E-7</v>
      </c>
      <c r="BA479" s="52">
        <f t="shared" si="200"/>
        <v>1.5298033577563695E-7</v>
      </c>
      <c r="BB479" s="52">
        <f t="shared" si="195"/>
        <v>2.193794163672801E-7</v>
      </c>
      <c r="BC479" s="52">
        <f t="shared" si="195"/>
        <v>2.5775845768430846E-7</v>
      </c>
      <c r="BD479" s="52">
        <f t="shared" si="195"/>
        <v>1.2585590796701915E-7</v>
      </c>
      <c r="BE479" s="52">
        <f t="shared" si="195"/>
        <v>2.5182765739541014E-7</v>
      </c>
      <c r="BF479" s="52">
        <f t="shared" si="195"/>
        <v>8.9713659179095314E-7</v>
      </c>
      <c r="BG479" s="52">
        <f t="shared" si="195"/>
        <v>5.5311457129167015E-7</v>
      </c>
      <c r="BH479" s="52">
        <f t="shared" si="195"/>
        <v>3.4099908487804056E-8</v>
      </c>
      <c r="BI479" s="52">
        <f t="shared" si="195"/>
        <v>1.8486466362794158E-8</v>
      </c>
      <c r="BJ479" s="52">
        <f t="shared" si="195"/>
        <v>9.0207283656546071E-7</v>
      </c>
    </row>
    <row r="480" spans="4:63">
      <c r="D480" s="42">
        <f t="shared" si="196"/>
        <v>0.375</v>
      </c>
      <c r="E480" s="52">
        <f t="shared" si="201"/>
        <v>4.1123157608063618E-6</v>
      </c>
      <c r="F480" s="52">
        <f t="shared" si="191"/>
        <v>1.9892034534630404E-6</v>
      </c>
      <c r="G480" s="52">
        <f t="shared" si="191"/>
        <v>1.7155979048326719E-6</v>
      </c>
      <c r="H480" s="52">
        <f t="shared" si="191"/>
        <v>2.5963750830956941E-6</v>
      </c>
      <c r="I480" s="52">
        <f t="shared" si="191"/>
        <v>2.7199021258740126E-6</v>
      </c>
      <c r="J480" s="52">
        <f t="shared" si="191"/>
        <v>1.0900749419878829E-5</v>
      </c>
      <c r="K480" s="52">
        <f t="shared" si="191"/>
        <v>5.0478746038136809E-6</v>
      </c>
      <c r="L480" s="52">
        <f t="shared" si="191"/>
        <v>6.4266242546205771E-7</v>
      </c>
      <c r="M480" s="52">
        <f t="shared" si="191"/>
        <v>6.8983310045721478E-7</v>
      </c>
      <c r="N480" s="52">
        <f t="shared" si="191"/>
        <v>2.5733026294606882E-6</v>
      </c>
      <c r="Q480" s="52">
        <f t="shared" si="197"/>
        <v>3.8595227728290776E-6</v>
      </c>
      <c r="R480" s="52">
        <f t="shared" si="192"/>
        <v>1.6173983521843859E-6</v>
      </c>
      <c r="S480" s="52">
        <f t="shared" si="192"/>
        <v>1.2857725217224528E-6</v>
      </c>
      <c r="T480" s="52">
        <f t="shared" si="192"/>
        <v>2.3106245810568212E-6</v>
      </c>
      <c r="U480" s="52">
        <f t="shared" si="192"/>
        <v>2.2657991590891307E-6</v>
      </c>
      <c r="V480" s="52">
        <f t="shared" si="192"/>
        <v>9.1936461785431971E-6</v>
      </c>
      <c r="W480" s="52">
        <f t="shared" si="192"/>
        <v>3.9300609089782298E-6</v>
      </c>
      <c r="X480" s="52">
        <f t="shared" si="192"/>
        <v>5.7594986691155347E-7</v>
      </c>
      <c r="Y480" s="52">
        <f t="shared" si="192"/>
        <v>6.5601588045670148E-7</v>
      </c>
      <c r="Z480" s="52">
        <f t="shared" si="192"/>
        <v>7.9284046557528031E-7</v>
      </c>
      <c r="AA480" s="96"/>
      <c r="AB480" s="96"/>
      <c r="AC480" s="52">
        <f t="shared" si="198"/>
        <v>4.3651087487836587E-6</v>
      </c>
      <c r="AD480" s="52">
        <f t="shared" si="193"/>
        <v>2.3610085547416936E-6</v>
      </c>
      <c r="AE480" s="52">
        <f t="shared" si="193"/>
        <v>2.2110606448761944E-6</v>
      </c>
      <c r="AF480" s="52">
        <f t="shared" si="193"/>
        <v>2.8752107341702725E-6</v>
      </c>
      <c r="AG480" s="52">
        <f t="shared" si="193"/>
        <v>3.2492957824340075E-6</v>
      </c>
      <c r="AH480" s="52">
        <f t="shared" si="193"/>
        <v>1.2607852661214461E-5</v>
      </c>
      <c r="AI480" s="52">
        <f t="shared" si="193"/>
        <v>6.2116674141761531E-6</v>
      </c>
      <c r="AJ480" s="52">
        <f t="shared" si="193"/>
        <v>7.0829803868286583E-7</v>
      </c>
      <c r="AK480" s="52">
        <f t="shared" si="193"/>
        <v>7.2237222789232465E-7</v>
      </c>
      <c r="AL480" s="52">
        <f t="shared" si="193"/>
        <v>4.3610553984224702E-6</v>
      </c>
      <c r="AO480" s="52">
        <f t="shared" si="202"/>
        <v>2.5279298797728418E-7</v>
      </c>
      <c r="AP480" s="52">
        <f t="shared" si="194"/>
        <v>3.7180510127865453E-7</v>
      </c>
      <c r="AQ480" s="52">
        <f t="shared" si="194"/>
        <v>4.2982538311021906E-7</v>
      </c>
      <c r="AR480" s="52">
        <f t="shared" si="194"/>
        <v>2.8575050203887298E-7</v>
      </c>
      <c r="AS480" s="52">
        <f t="shared" si="194"/>
        <v>4.5410296678488189E-7</v>
      </c>
      <c r="AT480" s="52">
        <f t="shared" si="194"/>
        <v>1.7071032413356321E-6</v>
      </c>
      <c r="AU480" s="52">
        <f t="shared" si="194"/>
        <v>1.1178136948354511E-6</v>
      </c>
      <c r="AV480" s="52">
        <f t="shared" si="194"/>
        <v>6.6712558550504243E-8</v>
      </c>
      <c r="AW480" s="52">
        <f t="shared" si="194"/>
        <v>3.3817220000513297E-8</v>
      </c>
      <c r="AX480" s="52">
        <f t="shared" si="194"/>
        <v>1.780462163885408E-6</v>
      </c>
      <c r="BA480" s="52">
        <f t="shared" si="200"/>
        <v>2.5279298797729689E-7</v>
      </c>
      <c r="BB480" s="52">
        <f t="shared" si="195"/>
        <v>3.7180510127865325E-7</v>
      </c>
      <c r="BC480" s="52">
        <f t="shared" si="195"/>
        <v>4.9546274004352257E-7</v>
      </c>
      <c r="BD480" s="52">
        <f t="shared" si="195"/>
        <v>2.7883565107457831E-7</v>
      </c>
      <c r="BE480" s="52">
        <f t="shared" si="195"/>
        <v>5.293936565599949E-7</v>
      </c>
      <c r="BF480" s="52">
        <f t="shared" si="195"/>
        <v>1.7071032413356321E-6</v>
      </c>
      <c r="BG480" s="52">
        <f t="shared" si="195"/>
        <v>1.1637928103624722E-6</v>
      </c>
      <c r="BH480" s="52">
        <f t="shared" si="195"/>
        <v>6.5635613220808114E-8</v>
      </c>
      <c r="BI480" s="52">
        <f t="shared" si="195"/>
        <v>3.2539127435109875E-8</v>
      </c>
      <c r="BJ480" s="52">
        <f t="shared" si="195"/>
        <v>1.787752768961782E-6</v>
      </c>
    </row>
    <row r="481" spans="4:62">
      <c r="D481" s="42">
        <f t="shared" si="196"/>
        <v>0.5</v>
      </c>
      <c r="E481" s="52">
        <f t="shared" si="201"/>
        <v>5.1390597283634136E-6</v>
      </c>
      <c r="F481" s="52">
        <f t="shared" si="191"/>
        <v>3.1387419950967787E-6</v>
      </c>
      <c r="G481" s="52">
        <f t="shared" si="191"/>
        <v>2.4311092500804688E-6</v>
      </c>
      <c r="H481" s="52">
        <f t="shared" si="191"/>
        <v>3.7060772210642596E-6</v>
      </c>
      <c r="I481" s="52">
        <f t="shared" si="191"/>
        <v>3.9062296698434381E-6</v>
      </c>
      <c r="J481" s="52">
        <f t="shared" si="191"/>
        <v>1.6838636079363636E-5</v>
      </c>
      <c r="K481" s="52">
        <f t="shared" si="191"/>
        <v>7.9868180407756667E-6</v>
      </c>
      <c r="L481" s="52">
        <f t="shared" si="191"/>
        <v>9.9145316398572886E-7</v>
      </c>
      <c r="M481" s="52">
        <f t="shared" si="191"/>
        <v>1.0590922249173139E-6</v>
      </c>
      <c r="N481" s="52">
        <f t="shared" si="191"/>
        <v>4.1081050863446168E-6</v>
      </c>
      <c r="Q481" s="52">
        <f t="shared" si="197"/>
        <v>4.7999788477949208E-6</v>
      </c>
      <c r="R481" s="52">
        <f t="shared" si="192"/>
        <v>2.5337505786744359E-6</v>
      </c>
      <c r="S481" s="52">
        <f t="shared" si="192"/>
        <v>1.835605068956606E-6</v>
      </c>
      <c r="T481" s="52">
        <f t="shared" si="192"/>
        <v>3.1825234350362179E-6</v>
      </c>
      <c r="U481" s="52">
        <f t="shared" si="192"/>
        <v>3.1959104466928054E-6</v>
      </c>
      <c r="V481" s="52">
        <f t="shared" si="192"/>
        <v>1.3901453305703773E-5</v>
      </c>
      <c r="W481" s="52">
        <f t="shared" si="192"/>
        <v>6.1483167772484138E-6</v>
      </c>
      <c r="X481" s="52">
        <f t="shared" si="192"/>
        <v>8.7869114140109625E-7</v>
      </c>
      <c r="Y481" s="52">
        <f t="shared" si="192"/>
        <v>9.9864521314576427E-7</v>
      </c>
      <c r="Z481" s="52">
        <f t="shared" si="192"/>
        <v>1.2857466438140848E-6</v>
      </c>
      <c r="AA481" s="96"/>
      <c r="AB481" s="96"/>
      <c r="AC481" s="52">
        <f t="shared" si="198"/>
        <v>5.4781406089319175E-6</v>
      </c>
      <c r="AD481" s="52">
        <f t="shared" si="193"/>
        <v>3.7437334115191202E-6</v>
      </c>
      <c r="AE481" s="52">
        <f t="shared" si="193"/>
        <v>3.1703272753617922E-6</v>
      </c>
      <c r="AF481" s="52">
        <f t="shared" si="193"/>
        <v>4.2047429915406725E-6</v>
      </c>
      <c r="AG481" s="52">
        <f t="shared" si="193"/>
        <v>4.7850820818733984E-6</v>
      </c>
      <c r="AH481" s="52">
        <f t="shared" si="193"/>
        <v>1.9775818853023497E-5</v>
      </c>
      <c r="AI481" s="52">
        <f t="shared" si="193"/>
        <v>9.9282404886454404E-6</v>
      </c>
      <c r="AJ481" s="52">
        <f t="shared" si="193"/>
        <v>1.1000757061556658E-6</v>
      </c>
      <c r="AK481" s="52">
        <f t="shared" si="193"/>
        <v>1.1174470688629349E-6</v>
      </c>
      <c r="AL481" s="52">
        <f t="shared" si="193"/>
        <v>6.9505896304542636E-6</v>
      </c>
      <c r="AO481" s="52">
        <f t="shared" si="202"/>
        <v>3.3908088056849289E-7</v>
      </c>
      <c r="AP481" s="52">
        <f t="shared" si="194"/>
        <v>6.0499141642234282E-7</v>
      </c>
      <c r="AQ481" s="52">
        <f t="shared" si="194"/>
        <v>5.9550418112386277E-7</v>
      </c>
      <c r="AR481" s="52">
        <f t="shared" si="194"/>
        <v>5.2355378602804168E-7</v>
      </c>
      <c r="AS481" s="52">
        <f t="shared" si="194"/>
        <v>7.103192231506327E-7</v>
      </c>
      <c r="AT481" s="52">
        <f t="shared" si="194"/>
        <v>2.9371827736598638E-6</v>
      </c>
      <c r="AU481" s="52">
        <f t="shared" si="194"/>
        <v>1.8385012635272529E-6</v>
      </c>
      <c r="AV481" s="52">
        <f t="shared" si="194"/>
        <v>1.1276202258463261E-7</v>
      </c>
      <c r="AW481" s="52">
        <f t="shared" si="194"/>
        <v>6.0447011771549658E-8</v>
      </c>
      <c r="AX481" s="52">
        <f t="shared" si="194"/>
        <v>2.822358442530532E-6</v>
      </c>
      <c r="BA481" s="52">
        <f t="shared" si="200"/>
        <v>3.390808805685039E-7</v>
      </c>
      <c r="BB481" s="52">
        <f t="shared" si="195"/>
        <v>6.0499141642234155E-7</v>
      </c>
      <c r="BC481" s="52">
        <f t="shared" si="195"/>
        <v>7.3921802528132347E-7</v>
      </c>
      <c r="BD481" s="52">
        <f t="shared" si="195"/>
        <v>4.9866577047641295E-7</v>
      </c>
      <c r="BE481" s="52">
        <f t="shared" si="195"/>
        <v>8.7885241202996032E-7</v>
      </c>
      <c r="BF481" s="52">
        <f t="shared" si="195"/>
        <v>2.9371827736598604E-6</v>
      </c>
      <c r="BG481" s="52">
        <f t="shared" si="195"/>
        <v>1.9414224478697736E-6</v>
      </c>
      <c r="BH481" s="52">
        <f t="shared" si="195"/>
        <v>1.0862254216993698E-7</v>
      </c>
      <c r="BI481" s="52">
        <f t="shared" si="195"/>
        <v>5.8354843945620947E-8</v>
      </c>
      <c r="BJ481" s="52">
        <f t="shared" si="195"/>
        <v>2.8424845441096469E-6</v>
      </c>
    </row>
    <row r="482" spans="4:62">
      <c r="D482" s="42">
        <f t="shared" si="196"/>
        <v>0.625</v>
      </c>
      <c r="E482" s="52">
        <f t="shared" si="201"/>
        <v>5.9407044485998956E-6</v>
      </c>
      <c r="F482" s="52">
        <f t="shared" si="191"/>
        <v>4.7153931093354785E-6</v>
      </c>
      <c r="G482" s="52">
        <f t="shared" si="191"/>
        <v>3.2092480900797006E-6</v>
      </c>
      <c r="H482" s="52">
        <f t="shared" si="191"/>
        <v>4.9491161695171029E-6</v>
      </c>
      <c r="I482" s="52">
        <f t="shared" si="191"/>
        <v>5.2012638686293864E-6</v>
      </c>
      <c r="J482" s="52">
        <f t="shared" si="191"/>
        <v>2.4341429812838362E-5</v>
      </c>
      <c r="K482" s="52">
        <f t="shared" si="191"/>
        <v>1.1673880980419727E-5</v>
      </c>
      <c r="L482" s="52">
        <f t="shared" si="191"/>
        <v>1.3894199321809718E-6</v>
      </c>
      <c r="M482" s="52">
        <f t="shared" si="191"/>
        <v>1.4946128730745411E-6</v>
      </c>
      <c r="N482" s="52">
        <f t="shared" si="191"/>
        <v>5.8916854436305335E-6</v>
      </c>
      <c r="Q482" s="52">
        <f t="shared" si="197"/>
        <v>5.5315554216072257E-6</v>
      </c>
      <c r="R482" s="52">
        <f t="shared" si="192"/>
        <v>3.7632638741359544E-6</v>
      </c>
      <c r="S482" s="52">
        <f t="shared" si="192"/>
        <v>2.4695167168395133E-6</v>
      </c>
      <c r="T482" s="52">
        <f t="shared" si="192"/>
        <v>4.1032747152275944E-6</v>
      </c>
      <c r="U482" s="52">
        <f t="shared" si="192"/>
        <v>4.1925696297006455E-6</v>
      </c>
      <c r="V482" s="52">
        <f t="shared" si="192"/>
        <v>1.9584314685615708E-5</v>
      </c>
      <c r="W482" s="52">
        <f t="shared" si="192"/>
        <v>9.0037416663030371E-6</v>
      </c>
      <c r="X482" s="52">
        <f t="shared" si="192"/>
        <v>1.2123941266979097E-6</v>
      </c>
      <c r="Y482" s="52">
        <f t="shared" si="192"/>
        <v>1.393461241078446E-6</v>
      </c>
      <c r="Z482" s="52">
        <f t="shared" si="192"/>
        <v>1.8667187984309306E-6</v>
      </c>
      <c r="AA482" s="96"/>
      <c r="AB482" s="96"/>
      <c r="AC482" s="52">
        <f t="shared" si="198"/>
        <v>6.3498534755925765E-6</v>
      </c>
      <c r="AD482" s="52">
        <f t="shared" si="193"/>
        <v>5.6675223445349997E-6</v>
      </c>
      <c r="AE482" s="52">
        <f t="shared" si="193"/>
        <v>4.1684067812656224E-6</v>
      </c>
      <c r="AF482" s="52">
        <f t="shared" si="193"/>
        <v>5.7366460924073451E-6</v>
      </c>
      <c r="AG482" s="52">
        <f t="shared" si="193"/>
        <v>6.4749552597348505E-6</v>
      </c>
      <c r="AH482" s="52">
        <f t="shared" si="193"/>
        <v>2.9098544940061007E-5</v>
      </c>
      <c r="AI482" s="52">
        <f t="shared" si="193"/>
        <v>1.4505850856995853E-5</v>
      </c>
      <c r="AJ482" s="52">
        <f t="shared" si="193"/>
        <v>1.556413329466803E-6</v>
      </c>
      <c r="AK482" s="52">
        <f t="shared" si="193"/>
        <v>1.5940416884138816E-6</v>
      </c>
      <c r="AL482" s="52">
        <f t="shared" si="193"/>
        <v>9.9574258328419985E-6</v>
      </c>
      <c r="AO482" s="52">
        <f t="shared" si="202"/>
        <v>4.0914902699266988E-7</v>
      </c>
      <c r="AP482" s="52">
        <f t="shared" si="194"/>
        <v>9.5212923519952414E-7</v>
      </c>
      <c r="AQ482" s="52">
        <f t="shared" si="194"/>
        <v>7.3973137324018728E-7</v>
      </c>
      <c r="AR482" s="52">
        <f t="shared" si="194"/>
        <v>8.4584145428950849E-7</v>
      </c>
      <c r="AS482" s="52">
        <f t="shared" si="194"/>
        <v>1.008694238928741E-6</v>
      </c>
      <c r="AT482" s="52">
        <f t="shared" si="194"/>
        <v>4.7571151272226546E-6</v>
      </c>
      <c r="AU482" s="52">
        <f t="shared" si="194"/>
        <v>2.67013931411669E-6</v>
      </c>
      <c r="AV482" s="52">
        <f t="shared" si="194"/>
        <v>1.7702580548306212E-7</v>
      </c>
      <c r="AW482" s="52">
        <f t="shared" si="194"/>
        <v>1.0115163199609504E-7</v>
      </c>
      <c r="AX482" s="52">
        <f t="shared" si="194"/>
        <v>4.0249666451996029E-6</v>
      </c>
      <c r="BA482" s="52">
        <f t="shared" si="200"/>
        <v>4.0914902699268089E-7</v>
      </c>
      <c r="BB482" s="52">
        <f t="shared" si="195"/>
        <v>9.5212923519952117E-7</v>
      </c>
      <c r="BC482" s="52">
        <f t="shared" si="195"/>
        <v>9.5915869118592186E-7</v>
      </c>
      <c r="BD482" s="52">
        <f t="shared" si="195"/>
        <v>7.8752992289024221E-7</v>
      </c>
      <c r="BE482" s="52">
        <f t="shared" si="195"/>
        <v>1.2736913911054641E-6</v>
      </c>
      <c r="BF482" s="52">
        <f t="shared" si="195"/>
        <v>4.7571151272226444E-6</v>
      </c>
      <c r="BG482" s="52">
        <f t="shared" si="195"/>
        <v>2.8319698765761261E-6</v>
      </c>
      <c r="BH482" s="52">
        <f t="shared" si="195"/>
        <v>1.6699339728583119E-7</v>
      </c>
      <c r="BI482" s="52">
        <f t="shared" si="195"/>
        <v>9.9428815339340537E-8</v>
      </c>
      <c r="BJ482" s="52">
        <f t="shared" si="195"/>
        <v>4.0657403892114649E-6</v>
      </c>
    </row>
    <row r="483" spans="4:62">
      <c r="D483" s="42">
        <f t="shared" si="196"/>
        <v>0.75</v>
      </c>
      <c r="E483" s="52">
        <f t="shared" si="201"/>
        <v>6.5168538966072005E-6</v>
      </c>
      <c r="F483" s="52">
        <f t="shared" si="191"/>
        <v>6.7981611848548004E-6</v>
      </c>
      <c r="G483" s="52">
        <f t="shared" si="191"/>
        <v>4.0496985747810801E-6</v>
      </c>
      <c r="H483" s="52">
        <f t="shared" si="191"/>
        <v>6.3243540202761273E-6</v>
      </c>
      <c r="I483" s="52">
        <f t="shared" si="191"/>
        <v>6.604830619947929E-6</v>
      </c>
      <c r="J483" s="52">
        <f t="shared" si="191"/>
        <v>3.361992535068226E-5</v>
      </c>
      <c r="K483" s="52">
        <f t="shared" si="191"/>
        <v>1.616696608267398E-5</v>
      </c>
      <c r="L483" s="52">
        <f t="shared" si="191"/>
        <v>1.8335076781978203E-6</v>
      </c>
      <c r="M483" s="52">
        <f t="shared" si="191"/>
        <v>1.9971308221494752E-6</v>
      </c>
      <c r="N483" s="52">
        <f t="shared" si="191"/>
        <v>7.9246153468200082E-6</v>
      </c>
      <c r="Q483" s="52">
        <f t="shared" si="197"/>
        <v>6.0538945418517884E-6</v>
      </c>
      <c r="R483" s="52">
        <f t="shared" si="192"/>
        <v>5.3601112493243698E-6</v>
      </c>
      <c r="S483" s="52">
        <f t="shared" si="192"/>
        <v>3.1880203713681816E-6</v>
      </c>
      <c r="T483" s="52">
        <f t="shared" si="192"/>
        <v>5.0721907448284615E-6</v>
      </c>
      <c r="U483" s="52">
        <f t="shared" si="192"/>
        <v>5.2560090289589407E-6</v>
      </c>
      <c r="V483" s="52">
        <f t="shared" si="192"/>
        <v>2.6327366009692532E-5</v>
      </c>
      <c r="W483" s="52">
        <f t="shared" si="192"/>
        <v>1.2588491160493528E-5</v>
      </c>
      <c r="X483" s="52">
        <f t="shared" si="192"/>
        <v>1.5706284599636273E-6</v>
      </c>
      <c r="Y483" s="52">
        <f t="shared" si="192"/>
        <v>1.8392398819867695E-6</v>
      </c>
      <c r="Z483" s="52">
        <f t="shared" si="192"/>
        <v>2.5385935978964769E-6</v>
      </c>
      <c r="AA483" s="96"/>
      <c r="AB483" s="96"/>
      <c r="AC483" s="52">
        <f t="shared" si="198"/>
        <v>6.9798132513626237E-6</v>
      </c>
      <c r="AD483" s="52">
        <f t="shared" si="193"/>
        <v>8.2362111203852159E-6</v>
      </c>
      <c r="AE483" s="52">
        <f t="shared" si="193"/>
        <v>5.1823876556401303E-6</v>
      </c>
      <c r="AF483" s="52">
        <f t="shared" si="193"/>
        <v>7.4720443455371697E-6</v>
      </c>
      <c r="AG483" s="52">
        <f t="shared" si="193"/>
        <v>8.2932081752415477E-6</v>
      </c>
      <c r="AH483" s="52">
        <f t="shared" si="193"/>
        <v>4.0912484691671981E-5</v>
      </c>
      <c r="AI483" s="52">
        <f t="shared" si="193"/>
        <v>1.9952803733995114E-5</v>
      </c>
      <c r="AJ483" s="52">
        <f t="shared" si="193"/>
        <v>2.0780649422131335E-6</v>
      </c>
      <c r="AK483" s="52">
        <f t="shared" si="193"/>
        <v>2.1552451892539897E-6</v>
      </c>
      <c r="AL483" s="52">
        <f t="shared" si="193"/>
        <v>1.338086132371146E-5</v>
      </c>
      <c r="AO483" s="52">
        <f t="shared" si="202"/>
        <v>4.6295935475541214E-7</v>
      </c>
      <c r="AP483" s="52">
        <f t="shared" si="194"/>
        <v>1.4380499355304307E-6</v>
      </c>
      <c r="AQ483" s="52">
        <f t="shared" si="194"/>
        <v>8.6167820341289846E-7</v>
      </c>
      <c r="AR483" s="52">
        <f t="shared" si="194"/>
        <v>1.2521632754476657E-6</v>
      </c>
      <c r="AS483" s="52">
        <f t="shared" si="194"/>
        <v>1.3488215909889883E-6</v>
      </c>
      <c r="AT483" s="52">
        <f t="shared" si="194"/>
        <v>7.2925593409897281E-6</v>
      </c>
      <c r="AU483" s="52">
        <f t="shared" si="194"/>
        <v>3.5784749221804519E-6</v>
      </c>
      <c r="AV483" s="52">
        <f t="shared" si="194"/>
        <v>2.6287921823419302E-7</v>
      </c>
      <c r="AW483" s="52">
        <f t="shared" si="194"/>
        <v>1.5789094016270567E-7</v>
      </c>
      <c r="AX483" s="52">
        <f t="shared" si="194"/>
        <v>5.3860217489235313E-6</v>
      </c>
      <c r="BA483" s="52">
        <f t="shared" si="200"/>
        <v>4.6295935475542315E-7</v>
      </c>
      <c r="BB483" s="52">
        <f t="shared" si="195"/>
        <v>1.4380499355304154E-6</v>
      </c>
      <c r="BC483" s="52">
        <f t="shared" si="195"/>
        <v>1.1326890808590502E-6</v>
      </c>
      <c r="BD483" s="52">
        <f t="shared" si="195"/>
        <v>1.1476903252610424E-6</v>
      </c>
      <c r="BE483" s="52">
        <f t="shared" si="195"/>
        <v>1.6883775552936187E-6</v>
      </c>
      <c r="BF483" s="52">
        <f t="shared" si="195"/>
        <v>7.2925593409897213E-6</v>
      </c>
      <c r="BG483" s="52">
        <f t="shared" si="195"/>
        <v>3.7858376513211345E-6</v>
      </c>
      <c r="BH483" s="52">
        <f t="shared" si="195"/>
        <v>2.4455726401531323E-7</v>
      </c>
      <c r="BI483" s="52">
        <f t="shared" si="195"/>
        <v>1.5811436710451449E-7</v>
      </c>
      <c r="BJ483" s="52">
        <f t="shared" si="195"/>
        <v>5.4562459768914516E-6</v>
      </c>
    </row>
    <row r="484" spans="4:62">
      <c r="D484" s="42">
        <f t="shared" si="196"/>
        <v>0.875</v>
      </c>
      <c r="E484" s="52">
        <f t="shared" si="201"/>
        <v>6.9102830818876478E-6</v>
      </c>
      <c r="F484" s="52">
        <f t="shared" si="191"/>
        <v>9.4077596422390233E-6</v>
      </c>
      <c r="G484" s="52">
        <f t="shared" si="191"/>
        <v>4.9539394446672803E-6</v>
      </c>
      <c r="H484" s="52">
        <f t="shared" si="191"/>
        <v>7.8268577827550392E-6</v>
      </c>
      <c r="I484" s="52">
        <f t="shared" si="191"/>
        <v>8.1201481424874809E-6</v>
      </c>
      <c r="J484" s="52">
        <f t="shared" si="191"/>
        <v>4.47492511611831E-5</v>
      </c>
      <c r="K484" s="52">
        <f t="shared" si="191"/>
        <v>2.1472045224056088E-5</v>
      </c>
      <c r="L484" s="52">
        <f t="shared" si="191"/>
        <v>2.3214410243508072E-6</v>
      </c>
      <c r="M484" s="52">
        <f t="shared" si="191"/>
        <v>2.5666303703044333E-6</v>
      </c>
      <c r="N484" s="52">
        <f t="shared" si="191"/>
        <v>1.0206579754260235E-5</v>
      </c>
      <c r="Q484" s="52">
        <f t="shared" si="197"/>
        <v>6.4065416977263159E-6</v>
      </c>
      <c r="R484" s="52">
        <f t="shared" si="192"/>
        <v>7.3386424931373559E-6</v>
      </c>
      <c r="S484" s="52">
        <f t="shared" si="192"/>
        <v>3.9906454338762593E-6</v>
      </c>
      <c r="T484" s="52">
        <f t="shared" si="192"/>
        <v>6.0933931304756118E-6</v>
      </c>
      <c r="U484" s="52">
        <f t="shared" si="192"/>
        <v>6.3926174581264637E-6</v>
      </c>
      <c r="V484" s="52">
        <f t="shared" si="192"/>
        <v>3.4176453567445259E-5</v>
      </c>
      <c r="W484" s="52">
        <f t="shared" si="192"/>
        <v>1.6927731110352966E-5</v>
      </c>
      <c r="X484" s="52">
        <f t="shared" si="192"/>
        <v>1.9504923391509087E-6</v>
      </c>
      <c r="Y484" s="52">
        <f t="shared" si="192"/>
        <v>2.3351036339679476E-6</v>
      </c>
      <c r="Z484" s="52">
        <f t="shared" si="192"/>
        <v>3.3039372699252745E-6</v>
      </c>
      <c r="AA484" s="96"/>
      <c r="AB484" s="96"/>
      <c r="AC484" s="52">
        <f t="shared" si="198"/>
        <v>7.4140244660489908E-6</v>
      </c>
      <c r="AD484" s="52">
        <f t="shared" si="193"/>
        <v>1.1476876791340658E-5</v>
      </c>
      <c r="AE484" s="52">
        <f t="shared" si="193"/>
        <v>6.207736771020873E-6</v>
      </c>
      <c r="AF484" s="52">
        <f t="shared" si="193"/>
        <v>9.4094587733409186E-6</v>
      </c>
      <c r="AG484" s="52">
        <f t="shared" si="193"/>
        <v>1.0226346889825538E-5</v>
      </c>
      <c r="AH484" s="52">
        <f t="shared" si="193"/>
        <v>5.5322048754920948E-5</v>
      </c>
      <c r="AI484" s="52">
        <f t="shared" si="193"/>
        <v>2.6247607353496886E-5</v>
      </c>
      <c r="AJ484" s="52">
        <f t="shared" si="193"/>
        <v>2.6656449770407223E-6</v>
      </c>
      <c r="AK484" s="52">
        <f t="shared" si="193"/>
        <v>2.8012132060570365E-6</v>
      </c>
      <c r="AL484" s="52">
        <f t="shared" si="193"/>
        <v>1.7218412898224953E-5</v>
      </c>
      <c r="AO484" s="52">
        <f t="shared" si="202"/>
        <v>5.0374138416133196E-7</v>
      </c>
      <c r="AP484" s="52">
        <f t="shared" si="194"/>
        <v>2.0691171491016673E-6</v>
      </c>
      <c r="AQ484" s="52">
        <f t="shared" si="194"/>
        <v>9.6329401079102102E-7</v>
      </c>
      <c r="AR484" s="52">
        <f t="shared" si="194"/>
        <v>1.7334646522794274E-6</v>
      </c>
      <c r="AS484" s="52">
        <f t="shared" si="194"/>
        <v>1.7275306843610172E-6</v>
      </c>
      <c r="AT484" s="52">
        <f t="shared" si="194"/>
        <v>1.0572797593737841E-5</v>
      </c>
      <c r="AU484" s="52">
        <f t="shared" si="194"/>
        <v>4.5443141137031226E-6</v>
      </c>
      <c r="AV484" s="52">
        <f t="shared" si="194"/>
        <v>3.7094868519989852E-7</v>
      </c>
      <c r="AW484" s="52">
        <f t="shared" si="194"/>
        <v>2.3152673633648577E-7</v>
      </c>
      <c r="AX484" s="52">
        <f t="shared" si="194"/>
        <v>6.9026424843349602E-6</v>
      </c>
      <c r="BA484" s="52">
        <f t="shared" si="200"/>
        <v>5.0374138416134297E-7</v>
      </c>
      <c r="BB484" s="52">
        <f t="shared" si="195"/>
        <v>2.0691171491016343E-6</v>
      </c>
      <c r="BC484" s="52">
        <f t="shared" si="195"/>
        <v>1.2537973263535926E-6</v>
      </c>
      <c r="BD484" s="52">
        <f t="shared" si="195"/>
        <v>1.5826009905858794E-6</v>
      </c>
      <c r="BE484" s="52">
        <f t="shared" si="195"/>
        <v>2.1061987473380568E-6</v>
      </c>
      <c r="BF484" s="52">
        <f t="shared" si="195"/>
        <v>1.0572797593737848E-5</v>
      </c>
      <c r="BG484" s="52">
        <f t="shared" si="195"/>
        <v>4.7755621294407983E-6</v>
      </c>
      <c r="BH484" s="52">
        <f t="shared" si="195"/>
        <v>3.4420395268991507E-7</v>
      </c>
      <c r="BI484" s="52">
        <f t="shared" si="195"/>
        <v>2.3458283575260311E-7</v>
      </c>
      <c r="BJ484" s="52">
        <f t="shared" si="195"/>
        <v>7.011833143964718E-6</v>
      </c>
    </row>
    <row r="485" spans="4:62">
      <c r="D485" s="42">
        <f t="shared" si="196"/>
        <v>1</v>
      </c>
      <c r="E485" s="52">
        <f t="shared" si="201"/>
        <v>7.2016673400679919E-6</v>
      </c>
      <c r="F485" s="52">
        <f t="shared" si="191"/>
        <v>1.248498284352233E-5</v>
      </c>
      <c r="G485" s="52">
        <f t="shared" si="191"/>
        <v>5.9229418932301659E-6</v>
      </c>
      <c r="H485" s="52">
        <f t="shared" si="191"/>
        <v>9.4437426790631804E-6</v>
      </c>
      <c r="I485" s="52">
        <f t="shared" si="191"/>
        <v>9.7504842665042467E-6</v>
      </c>
      <c r="J485" s="52">
        <f t="shared" si="191"/>
        <v>5.7619370754814225E-5</v>
      </c>
      <c r="K485" s="52">
        <f t="shared" si="191"/>
        <v>2.7530463333437083E-5</v>
      </c>
      <c r="L485" s="52">
        <f t="shared" si="191"/>
        <v>2.8522057511110327E-6</v>
      </c>
      <c r="M485" s="52">
        <f t="shared" si="191"/>
        <v>3.2025143222334117E-6</v>
      </c>
      <c r="N485" s="52">
        <f t="shared" si="191"/>
        <v>1.2736697066683741E-5</v>
      </c>
      <c r="Q485" s="52">
        <f t="shared" si="197"/>
        <v>6.6641066613551149E-6</v>
      </c>
      <c r="R485" s="52">
        <f t="shared" si="192"/>
        <v>9.6586593519534779E-6</v>
      </c>
      <c r="S485" s="52">
        <f t="shared" si="192"/>
        <v>4.8753585202250594E-6</v>
      </c>
      <c r="T485" s="52">
        <f t="shared" si="192"/>
        <v>7.1724461309889851E-6</v>
      </c>
      <c r="U485" s="52">
        <f t="shared" si="192"/>
        <v>7.61266558108633E-6</v>
      </c>
      <c r="V485" s="52">
        <f t="shared" si="192"/>
        <v>4.3124578434463036E-5</v>
      </c>
      <c r="W485" s="52">
        <f t="shared" si="192"/>
        <v>2.1955131627039582E-5</v>
      </c>
      <c r="X485" s="52">
        <f t="shared" si="192"/>
        <v>2.3541104640357205E-6</v>
      </c>
      <c r="Y485" s="52">
        <f t="shared" si="192"/>
        <v>2.8808116801572013E-6</v>
      </c>
      <c r="Z485" s="52">
        <f t="shared" si="192"/>
        <v>4.1653363759363408E-6</v>
      </c>
      <c r="AA485" s="96"/>
      <c r="AB485" s="96"/>
      <c r="AC485" s="52">
        <f t="shared" si="198"/>
        <v>7.7392280187808807E-6</v>
      </c>
      <c r="AD485" s="52">
        <f t="shared" si="193"/>
        <v>1.531130633509114E-5</v>
      </c>
      <c r="AE485" s="52">
        <f t="shared" si="193"/>
        <v>7.2628172534433785E-6</v>
      </c>
      <c r="AF485" s="52">
        <f t="shared" si="193"/>
        <v>1.1543253472139553E-5</v>
      </c>
      <c r="AG485" s="52">
        <f t="shared" si="193"/>
        <v>1.2276856999765197E-5</v>
      </c>
      <c r="AH485" s="52">
        <f t="shared" si="193"/>
        <v>7.2114163075165413E-5</v>
      </c>
      <c r="AI485" s="52">
        <f t="shared" si="193"/>
        <v>3.334308030721135E-5</v>
      </c>
      <c r="AJ485" s="52">
        <f t="shared" si="193"/>
        <v>3.3197377261546737E-6</v>
      </c>
      <c r="AK485" s="52">
        <f t="shared" si="193"/>
        <v>3.5287403881449063E-6</v>
      </c>
      <c r="AL485" s="52">
        <f t="shared" si="193"/>
        <v>2.1466289497293455E-5</v>
      </c>
      <c r="AO485" s="52">
        <f t="shared" si="202"/>
        <v>5.3756067871287693E-7</v>
      </c>
      <c r="AP485" s="52">
        <f t="shared" si="194"/>
        <v>2.8263234915688522E-6</v>
      </c>
      <c r="AQ485" s="52">
        <f t="shared" si="194"/>
        <v>1.0475833730051064E-6</v>
      </c>
      <c r="AR485" s="52">
        <f t="shared" si="194"/>
        <v>2.2712965480741954E-6</v>
      </c>
      <c r="AS485" s="52">
        <f t="shared" si="194"/>
        <v>2.1378186854179167E-6</v>
      </c>
      <c r="AT485" s="52">
        <f t="shared" si="194"/>
        <v>1.4494792320351188E-5</v>
      </c>
      <c r="AU485" s="52">
        <f t="shared" si="194"/>
        <v>5.575331706397501E-6</v>
      </c>
      <c r="AV485" s="52">
        <f t="shared" si="194"/>
        <v>4.9809528707531213E-7</v>
      </c>
      <c r="AW485" s="52">
        <f t="shared" si="194"/>
        <v>3.2170264207621039E-7</v>
      </c>
      <c r="AX485" s="52">
        <f t="shared" si="194"/>
        <v>8.5713606907474008E-6</v>
      </c>
      <c r="BA485" s="52">
        <f t="shared" si="200"/>
        <v>5.3756067871288879E-7</v>
      </c>
      <c r="BB485" s="52">
        <f t="shared" si="195"/>
        <v>2.8263234915688099E-6</v>
      </c>
      <c r="BC485" s="52">
        <f t="shared" si="195"/>
        <v>1.3398753602132127E-6</v>
      </c>
      <c r="BD485" s="52">
        <f t="shared" si="195"/>
        <v>2.0995107930763724E-6</v>
      </c>
      <c r="BE485" s="52">
        <f t="shared" si="195"/>
        <v>2.5263727332609507E-6</v>
      </c>
      <c r="BF485" s="52">
        <f t="shared" si="195"/>
        <v>1.4494792320351188E-5</v>
      </c>
      <c r="BG485" s="52">
        <f t="shared" si="195"/>
        <v>5.8126169737742666E-6</v>
      </c>
      <c r="BH485" s="52">
        <f t="shared" si="195"/>
        <v>4.6753197504364107E-7</v>
      </c>
      <c r="BI485" s="52">
        <f t="shared" si="195"/>
        <v>3.2622606591149464E-7</v>
      </c>
      <c r="BJ485" s="52">
        <f t="shared" si="195"/>
        <v>8.7295924306097139E-6</v>
      </c>
    </row>
    <row r="486" spans="4:62">
      <c r="D486" s="42">
        <f t="shared" si="196"/>
        <v>1.125</v>
      </c>
      <c r="E486" s="52">
        <f t="shared" si="201"/>
        <v>7.4739495803040683E-6</v>
      </c>
      <c r="F486" s="52">
        <f t="shared" si="191"/>
        <v>1.592616859573015E-5</v>
      </c>
      <c r="G486" s="52">
        <f t="shared" si="191"/>
        <v>6.9557311050971147E-6</v>
      </c>
      <c r="H486" s="52">
        <f t="shared" si="191"/>
        <v>1.1157444896253371E-5</v>
      </c>
      <c r="I486" s="52">
        <f t="shared" si="191"/>
        <v>1.1496446049041461E-5</v>
      </c>
      <c r="J486" s="52">
        <f t="shared" si="191"/>
        <v>7.2020202633563281E-5</v>
      </c>
      <c r="K486" s="52">
        <f t="shared" si="191"/>
        <v>3.4252157601257243E-5</v>
      </c>
      <c r="L486" s="52">
        <f t="shared" si="191"/>
        <v>3.4256748541346809E-6</v>
      </c>
      <c r="M486" s="52">
        <f t="shared" si="191"/>
        <v>3.9038954386181229E-6</v>
      </c>
      <c r="N486" s="52">
        <f t="shared" si="191"/>
        <v>1.5513324508829305E-5</v>
      </c>
      <c r="Q486" s="52">
        <f t="shared" si="197"/>
        <v>6.903326975805988E-6</v>
      </c>
      <c r="R486" s="52">
        <f t="shared" si="192"/>
        <v>1.2249256815145065E-5</v>
      </c>
      <c r="S486" s="52">
        <f t="shared" si="192"/>
        <v>5.8387756682491905E-6</v>
      </c>
      <c r="T486" s="52">
        <f t="shared" si="192"/>
        <v>8.3124533658371097E-6</v>
      </c>
      <c r="U486" s="52">
        <f t="shared" si="192"/>
        <v>8.9252294288580818E-6</v>
      </c>
      <c r="V486" s="52">
        <f t="shared" si="192"/>
        <v>5.3132593626887418E-5</v>
      </c>
      <c r="W486" s="52">
        <f t="shared" si="192"/>
        <v>2.7555360002476234E-5</v>
      </c>
      <c r="X486" s="52">
        <f t="shared" si="192"/>
        <v>2.7864375459895872E-6</v>
      </c>
      <c r="Y486" s="52">
        <f t="shared" si="192"/>
        <v>3.4765254637314089E-6</v>
      </c>
      <c r="Z486" s="52">
        <f t="shared" si="192"/>
        <v>5.1251149292097344E-6</v>
      </c>
      <c r="AA486" s="96"/>
      <c r="AB486" s="96"/>
      <c r="AC486" s="52">
        <f t="shared" si="198"/>
        <v>8.0445721848021596E-6</v>
      </c>
      <c r="AD486" s="52">
        <f t="shared" si="193"/>
        <v>1.960308037631518E-5</v>
      </c>
      <c r="AE486" s="52">
        <f t="shared" si="193"/>
        <v>8.3764131147807762E-6</v>
      </c>
      <c r="AF486" s="52">
        <f t="shared" si="193"/>
        <v>1.3864131809076865E-5</v>
      </c>
      <c r="AG486" s="52">
        <f t="shared" si="193"/>
        <v>1.445614344694174E-5</v>
      </c>
      <c r="AH486" s="52">
        <f t="shared" si="193"/>
        <v>9.0907811640239137E-5</v>
      </c>
      <c r="AI486" s="52">
        <f t="shared" si="193"/>
        <v>4.1186240467415011E-5</v>
      </c>
      <c r="AJ486" s="52">
        <f t="shared" si="193"/>
        <v>4.0405036332721581E-6</v>
      </c>
      <c r="AK486" s="52">
        <f t="shared" si="193"/>
        <v>4.3330377201933212E-6</v>
      </c>
      <c r="AL486" s="52">
        <f t="shared" si="193"/>
        <v>2.6119188247741544E-5</v>
      </c>
      <c r="AO486" s="52">
        <f t="shared" si="202"/>
        <v>5.7062260449808029E-7</v>
      </c>
      <c r="AP486" s="52">
        <f t="shared" si="194"/>
        <v>3.6769117805850849E-6</v>
      </c>
      <c r="AQ486" s="52">
        <f t="shared" si="194"/>
        <v>1.1169554368479242E-6</v>
      </c>
      <c r="AR486" s="52">
        <f t="shared" si="194"/>
        <v>2.8449915304162611E-6</v>
      </c>
      <c r="AS486" s="52">
        <f t="shared" si="194"/>
        <v>2.571216620183379E-6</v>
      </c>
      <c r="AT486" s="52">
        <f t="shared" si="194"/>
        <v>1.8887609006675863E-5</v>
      </c>
      <c r="AU486" s="52">
        <f t="shared" si="194"/>
        <v>6.6967975987810092E-6</v>
      </c>
      <c r="AV486" s="52">
        <f t="shared" si="194"/>
        <v>6.3923730814509375E-7</v>
      </c>
      <c r="AW486" s="52">
        <f t="shared" si="194"/>
        <v>4.2736997488671396E-7</v>
      </c>
      <c r="AX486" s="52">
        <f t="shared" si="194"/>
        <v>1.0388209579619572E-5</v>
      </c>
      <c r="BA486" s="52">
        <f t="shared" si="200"/>
        <v>5.706226044980913E-7</v>
      </c>
      <c r="BB486" s="52">
        <f t="shared" si="195"/>
        <v>3.6769117805850307E-6</v>
      </c>
      <c r="BC486" s="52">
        <f t="shared" si="195"/>
        <v>1.4206820096836615E-6</v>
      </c>
      <c r="BD486" s="52">
        <f t="shared" si="195"/>
        <v>2.7066869128234946E-6</v>
      </c>
      <c r="BE486" s="52">
        <f t="shared" si="195"/>
        <v>2.9596973979002795E-6</v>
      </c>
      <c r="BF486" s="52">
        <f t="shared" si="195"/>
        <v>1.8887609006675856E-5</v>
      </c>
      <c r="BG486" s="52">
        <f t="shared" si="195"/>
        <v>6.9340828661577681E-6</v>
      </c>
      <c r="BH486" s="52">
        <f t="shared" si="195"/>
        <v>6.1482877913747718E-7</v>
      </c>
      <c r="BI486" s="52">
        <f t="shared" si="195"/>
        <v>4.2914228157519827E-7</v>
      </c>
      <c r="BJ486" s="52">
        <f t="shared" si="195"/>
        <v>1.0605863738912239E-5</v>
      </c>
    </row>
    <row r="487" spans="4:62">
      <c r="D487" s="42">
        <f t="shared" si="196"/>
        <v>1.325</v>
      </c>
      <c r="E487" s="52">
        <f t="shared" si="201"/>
        <v>7.9333043630512995E-6</v>
      </c>
      <c r="F487" s="52">
        <f t="shared" si="191"/>
        <v>2.2077672332959467E-5</v>
      </c>
      <c r="G487" s="52">
        <f t="shared" si="191"/>
        <v>8.7331026996870598E-6</v>
      </c>
      <c r="H487" s="52">
        <f t="shared" si="191"/>
        <v>1.4069056873953772E-5</v>
      </c>
      <c r="I487" s="52">
        <f t="shared" si="191"/>
        <v>1.4523038758191795E-5</v>
      </c>
      <c r="J487" s="52">
        <f t="shared" si="191"/>
        <v>9.8131378305123921E-5</v>
      </c>
      <c r="K487" s="52">
        <f t="shared" si="191"/>
        <v>4.6314284620733995E-5</v>
      </c>
      <c r="L487" s="52">
        <f t="shared" si="191"/>
        <v>4.4309327439632908E-6</v>
      </c>
      <c r="M487" s="52">
        <f t="shared" si="191"/>
        <v>5.1632878114736923E-6</v>
      </c>
      <c r="N487" s="52">
        <f t="shared" si="191"/>
        <v>2.0470580974095386E-5</v>
      </c>
      <c r="Q487" s="52">
        <f t="shared" si="197"/>
        <v>7.3067417611877703E-6</v>
      </c>
      <c r="R487" s="52">
        <f t="shared" si="192"/>
        <v>1.6878819648943532E-5</v>
      </c>
      <c r="S487" s="52">
        <f t="shared" si="192"/>
        <v>7.5370216772568854E-6</v>
      </c>
      <c r="T487" s="52">
        <f t="shared" si="192"/>
        <v>1.0254850508957106E-5</v>
      </c>
      <c r="U487" s="52">
        <f t="shared" si="192"/>
        <v>1.1222424414060284E-5</v>
      </c>
      <c r="V487" s="52">
        <f t="shared" si="192"/>
        <v>7.1384697768057343E-5</v>
      </c>
      <c r="W487" s="52">
        <f t="shared" si="192"/>
        <v>3.7608970374874871E-5</v>
      </c>
      <c r="X487" s="52">
        <f t="shared" si="192"/>
        <v>3.5417665697283305E-6</v>
      </c>
      <c r="Y487" s="52">
        <f t="shared" si="192"/>
        <v>4.5345769200188938E-6</v>
      </c>
      <c r="Z487" s="52">
        <f t="shared" si="192"/>
        <v>6.8745170188912334E-6</v>
      </c>
      <c r="AA487" s="96"/>
      <c r="AB487" s="96"/>
      <c r="AC487" s="52">
        <f t="shared" si="198"/>
        <v>8.5598669649148405E-6</v>
      </c>
      <c r="AD487" s="52">
        <f t="shared" si="193"/>
        <v>2.727652501697533E-5</v>
      </c>
      <c r="AE487" s="52">
        <f t="shared" si="193"/>
        <v>1.0301635225789945E-5</v>
      </c>
      <c r="AF487" s="52">
        <f t="shared" si="193"/>
        <v>1.7945986028883131E-5</v>
      </c>
      <c r="AG487" s="52">
        <f t="shared" si="193"/>
        <v>1.8211141744218236E-5</v>
      </c>
      <c r="AH487" s="52">
        <f t="shared" si="193"/>
        <v>1.2487805884219051E-4</v>
      </c>
      <c r="AI487" s="52">
        <f t="shared" si="193"/>
        <v>5.5256884133969874E-5</v>
      </c>
      <c r="AJ487" s="52">
        <f t="shared" si="193"/>
        <v>5.3326700895009751E-6</v>
      </c>
      <c r="AK487" s="52">
        <f t="shared" si="193"/>
        <v>5.7771342144879273E-6</v>
      </c>
      <c r="AL487" s="52">
        <f t="shared" si="193"/>
        <v>3.4401462773979515E-5</v>
      </c>
      <c r="AO487" s="52">
        <f t="shared" si="202"/>
        <v>6.2656260186352916E-7</v>
      </c>
      <c r="AP487" s="52">
        <f t="shared" si="194"/>
        <v>5.1988526840159346E-6</v>
      </c>
      <c r="AQ487" s="52">
        <f t="shared" si="194"/>
        <v>1.1960810224301744E-6</v>
      </c>
      <c r="AR487" s="52">
        <f t="shared" si="194"/>
        <v>3.814206364996666E-6</v>
      </c>
      <c r="AS487" s="52">
        <f t="shared" si="194"/>
        <v>3.3006143441315109E-6</v>
      </c>
      <c r="AT487" s="52">
        <f t="shared" si="194"/>
        <v>2.6746680537066578E-5</v>
      </c>
      <c r="AU487" s="52">
        <f t="shared" si="194"/>
        <v>8.7053142458591237E-6</v>
      </c>
      <c r="AV487" s="52">
        <f t="shared" si="194"/>
        <v>8.8916617423496038E-7</v>
      </c>
      <c r="AW487" s="52">
        <f t="shared" si="194"/>
        <v>6.2871089145479848E-7</v>
      </c>
      <c r="AX487" s="52">
        <f t="shared" si="194"/>
        <v>1.3596063955204153E-5</v>
      </c>
      <c r="BA487" s="52">
        <f t="shared" si="200"/>
        <v>6.2656260186354102E-7</v>
      </c>
      <c r="BB487" s="52">
        <f t="shared" si="195"/>
        <v>5.1988526840158634E-6</v>
      </c>
      <c r="BC487" s="52">
        <f t="shared" si="195"/>
        <v>1.5685325261028848E-6</v>
      </c>
      <c r="BD487" s="52">
        <f t="shared" si="195"/>
        <v>3.8769291549293592E-6</v>
      </c>
      <c r="BE487" s="52">
        <f t="shared" si="195"/>
        <v>3.6881029860264409E-6</v>
      </c>
      <c r="BF487" s="52">
        <f t="shared" si="195"/>
        <v>2.6746680537066591E-5</v>
      </c>
      <c r="BG487" s="52">
        <f t="shared" si="195"/>
        <v>8.9425995132358792E-6</v>
      </c>
      <c r="BH487" s="52">
        <f t="shared" si="195"/>
        <v>9.0173734553768426E-7</v>
      </c>
      <c r="BI487" s="52">
        <f t="shared" si="195"/>
        <v>6.1384640301423506E-7</v>
      </c>
      <c r="BJ487" s="52">
        <f t="shared" si="195"/>
        <v>1.3930881799884129E-5</v>
      </c>
    </row>
    <row r="488" spans="4:62">
      <c r="D488" s="42">
        <f t="shared" si="196"/>
        <v>1.5249999999999999</v>
      </c>
      <c r="E488" s="52">
        <f t="shared" si="201"/>
        <v>8.416542956931196E-6</v>
      </c>
      <c r="F488" s="52">
        <f t="shared" si="191"/>
        <v>2.8983558327642674E-5</v>
      </c>
      <c r="G488" s="52">
        <f t="shared" si="191"/>
        <v>1.0651678624954735E-5</v>
      </c>
      <c r="H488" s="52">
        <f t="shared" si="191"/>
        <v>1.7159543006808937E-5</v>
      </c>
      <c r="I488" s="52">
        <f t="shared" si="191"/>
        <v>1.782139757949218E-5</v>
      </c>
      <c r="J488" s="52">
        <f t="shared" si="191"/>
        <v>1.2812760559826819E-4</v>
      </c>
      <c r="K488" s="52">
        <f t="shared" si="191"/>
        <v>5.997742586189696E-5</v>
      </c>
      <c r="L488" s="52">
        <f t="shared" si="191"/>
        <v>5.5402086075861666E-6</v>
      </c>
      <c r="M488" s="52">
        <f t="shared" si="191"/>
        <v>6.591806701564748E-6</v>
      </c>
      <c r="N488" s="52">
        <f t="shared" si="191"/>
        <v>2.6057106372387811E-5</v>
      </c>
      <c r="Q488" s="52">
        <f t="shared" si="197"/>
        <v>7.7309150889394083E-6</v>
      </c>
      <c r="R488" s="52">
        <f t="shared" si="192"/>
        <v>2.2072383282393354E-5</v>
      </c>
      <c r="S488" s="52">
        <f t="shared" si="192"/>
        <v>9.4179006902627969E-6</v>
      </c>
      <c r="T488" s="52">
        <f t="shared" si="192"/>
        <v>1.2324214662843596E-5</v>
      </c>
      <c r="U488" s="52">
        <f t="shared" si="192"/>
        <v>1.3755901101303312E-5</v>
      </c>
      <c r="V488" s="52">
        <f t="shared" si="192"/>
        <v>9.2490142913852387E-5</v>
      </c>
      <c r="W488" s="52">
        <f t="shared" si="192"/>
        <v>4.9007368908245301E-5</v>
      </c>
      <c r="X488" s="52">
        <f t="shared" si="192"/>
        <v>4.3723554322082379E-6</v>
      </c>
      <c r="Y488" s="52">
        <f t="shared" si="192"/>
        <v>5.7209861381051814E-6</v>
      </c>
      <c r="Z488" s="52">
        <f t="shared" si="192"/>
        <v>8.8961188994297111E-6</v>
      </c>
      <c r="AA488" s="96"/>
      <c r="AB488" s="96"/>
      <c r="AC488" s="52">
        <f t="shared" si="198"/>
        <v>9.1021708249229956E-6</v>
      </c>
      <c r="AD488" s="52">
        <f t="shared" si="193"/>
        <v>3.5894733372891948E-5</v>
      </c>
      <c r="AE488" s="52">
        <f t="shared" si="193"/>
        <v>1.2392524383883847E-5</v>
      </c>
      <c r="AF488" s="52">
        <f t="shared" si="193"/>
        <v>2.2450847628151797E-5</v>
      </c>
      <c r="AG488" s="52">
        <f t="shared" si="193"/>
        <v>2.2271046679067008E-5</v>
      </c>
      <c r="AH488" s="52">
        <f t="shared" si="193"/>
        <v>1.6376506828268402E-4</v>
      </c>
      <c r="AI488" s="52">
        <f t="shared" si="193"/>
        <v>7.1184768082925375E-5</v>
      </c>
      <c r="AJ488" s="52">
        <f t="shared" si="193"/>
        <v>6.7930368854316597E-6</v>
      </c>
      <c r="AK488" s="52">
        <f t="shared" si="193"/>
        <v>7.4149180736793371E-6</v>
      </c>
      <c r="AL488" s="52">
        <f t="shared" si="193"/>
        <v>4.3696923031489318E-5</v>
      </c>
      <c r="AO488" s="52">
        <f t="shared" si="202"/>
        <v>6.8562786799178773E-7</v>
      </c>
      <c r="AP488" s="52">
        <f t="shared" si="194"/>
        <v>6.9111750452493208E-6</v>
      </c>
      <c r="AQ488" s="52">
        <f t="shared" si="194"/>
        <v>1.2337779346919384E-6</v>
      </c>
      <c r="AR488" s="52">
        <f t="shared" si="194"/>
        <v>4.8353283439653407E-6</v>
      </c>
      <c r="AS488" s="52">
        <f t="shared" si="194"/>
        <v>4.0654964781888685E-6</v>
      </c>
      <c r="AT488" s="52">
        <f t="shared" si="194"/>
        <v>3.5637462684415803E-5</v>
      </c>
      <c r="AU488" s="52">
        <f t="shared" si="194"/>
        <v>1.0970056953651659E-5</v>
      </c>
      <c r="AV488" s="52">
        <f t="shared" si="194"/>
        <v>1.1678531753779287E-6</v>
      </c>
      <c r="AW488" s="52">
        <f t="shared" si="194"/>
        <v>8.7082056345956656E-7</v>
      </c>
      <c r="AX488" s="52">
        <f t="shared" si="194"/>
        <v>1.71609874729581E-5</v>
      </c>
      <c r="BA488" s="52">
        <f t="shared" si="200"/>
        <v>6.8562786799179958E-7</v>
      </c>
      <c r="BB488" s="52">
        <f t="shared" si="195"/>
        <v>6.9111750452492733E-6</v>
      </c>
      <c r="BC488" s="52">
        <f t="shared" si="195"/>
        <v>1.7408457589291118E-6</v>
      </c>
      <c r="BD488" s="52">
        <f t="shared" si="195"/>
        <v>5.2913046213428605E-6</v>
      </c>
      <c r="BE488" s="52">
        <f t="shared" si="195"/>
        <v>4.4496490995748279E-6</v>
      </c>
      <c r="BF488" s="52">
        <f t="shared" si="195"/>
        <v>3.563746268441583E-5</v>
      </c>
      <c r="BG488" s="52">
        <f t="shared" si="195"/>
        <v>1.1207342221028415E-5</v>
      </c>
      <c r="BH488" s="52">
        <f t="shared" si="195"/>
        <v>1.2528282778454931E-6</v>
      </c>
      <c r="BI488" s="52">
        <f t="shared" si="195"/>
        <v>8.2311137211458912E-7</v>
      </c>
      <c r="BJ488" s="52">
        <f t="shared" si="195"/>
        <v>1.7639816659101507E-5</v>
      </c>
    </row>
    <row r="489" spans="4:62">
      <c r="D489" s="42">
        <f t="shared" si="196"/>
        <v>1.7249999999999999</v>
      </c>
      <c r="E489" s="52">
        <f t="shared" si="201"/>
        <v>8.9152057360213811E-6</v>
      </c>
      <c r="F489" s="52">
        <f t="shared" si="191"/>
        <v>3.6550548781737163E-5</v>
      </c>
      <c r="G489" s="52">
        <f t="shared" si="191"/>
        <v>1.2688000941279963E-5</v>
      </c>
      <c r="H489" s="52">
        <f t="shared" si="191"/>
        <v>2.0379136184366273E-5</v>
      </c>
      <c r="I489" s="52">
        <f t="shared" si="191"/>
        <v>2.1359282135860895E-5</v>
      </c>
      <c r="J489" s="52">
        <f t="shared" si="191"/>
        <v>1.6200297633413418E-4</v>
      </c>
      <c r="K489" s="52">
        <f t="shared" si="191"/>
        <v>7.5161511242345463E-5</v>
      </c>
      <c r="L489" s="52">
        <f t="shared" si="191"/>
        <v>6.7436124659778495E-6</v>
      </c>
      <c r="M489" s="52">
        <f t="shared" si="191"/>
        <v>8.1827067226347394E-6</v>
      </c>
      <c r="N489" s="52">
        <f t="shared" si="191"/>
        <v>3.224040602989653E-5</v>
      </c>
      <c r="Q489" s="52">
        <f t="shared" si="197"/>
        <v>8.1683890639301364E-6</v>
      </c>
      <c r="R489" s="52">
        <f t="shared" si="192"/>
        <v>2.7756566676850054E-5</v>
      </c>
      <c r="S489" s="52">
        <f t="shared" si="192"/>
        <v>1.1458535470189437E-5</v>
      </c>
      <c r="T489" s="52">
        <f t="shared" si="192"/>
        <v>1.4488819573929569E-5</v>
      </c>
      <c r="U489" s="52">
        <f t="shared" si="192"/>
        <v>1.6507285268557047E-5</v>
      </c>
      <c r="V489" s="52">
        <f t="shared" si="192"/>
        <v>1.1647137310920113E-4</v>
      </c>
      <c r="W489" s="52">
        <f t="shared" si="192"/>
        <v>6.1692560551652057E-5</v>
      </c>
      <c r="X489" s="52">
        <f t="shared" si="192"/>
        <v>5.2708651752671197E-6</v>
      </c>
      <c r="Y489" s="52">
        <f t="shared" si="192"/>
        <v>7.0294242692272723E-6</v>
      </c>
      <c r="Z489" s="52">
        <f t="shared" si="192"/>
        <v>1.1191823988178445E-5</v>
      </c>
      <c r="AA489" s="96"/>
      <c r="AB489" s="96"/>
      <c r="AC489" s="52">
        <f t="shared" si="198"/>
        <v>9.6620224081126376E-6</v>
      </c>
      <c r="AD489" s="52">
        <f t="shared" si="193"/>
        <v>4.5344530886624251E-5</v>
      </c>
      <c r="AE489" s="52">
        <f t="shared" si="193"/>
        <v>1.4626975370713687E-5</v>
      </c>
      <c r="AF489" s="52">
        <f t="shared" si="193"/>
        <v>2.7315922315417418E-5</v>
      </c>
      <c r="AG489" s="52">
        <f t="shared" si="193"/>
        <v>2.6587981304753349E-5</v>
      </c>
      <c r="AH489" s="52">
        <f t="shared" si="193"/>
        <v>2.0753457955906729E-4</v>
      </c>
      <c r="AI489" s="52">
        <f t="shared" si="193"/>
        <v>8.8867747200415624E-5</v>
      </c>
      <c r="AJ489" s="52">
        <f t="shared" si="193"/>
        <v>8.4101648386480184E-6</v>
      </c>
      <c r="AK489" s="52">
        <f t="shared" si="193"/>
        <v>9.2384377103499569E-6</v>
      </c>
      <c r="AL489" s="52">
        <f t="shared" si="193"/>
        <v>5.3936789005447369E-5</v>
      </c>
      <c r="AO489" s="52">
        <f t="shared" si="202"/>
        <v>7.4681667209124462E-7</v>
      </c>
      <c r="AP489" s="52">
        <f t="shared" si="194"/>
        <v>8.7939821048871089E-6</v>
      </c>
      <c r="AQ489" s="52">
        <f t="shared" si="194"/>
        <v>1.2294654710905263E-6</v>
      </c>
      <c r="AR489" s="52">
        <f t="shared" si="194"/>
        <v>5.8903166104367048E-6</v>
      </c>
      <c r="AS489" s="52">
        <f t="shared" si="194"/>
        <v>4.8519968673038477E-6</v>
      </c>
      <c r="AT489" s="52">
        <f t="shared" si="194"/>
        <v>4.5531603224933053E-5</v>
      </c>
      <c r="AU489" s="52">
        <f t="shared" si="194"/>
        <v>1.3468950690693406E-5</v>
      </c>
      <c r="AV489" s="52">
        <f t="shared" si="194"/>
        <v>1.4727472907107298E-6</v>
      </c>
      <c r="AW489" s="52">
        <f t="shared" si="194"/>
        <v>1.1532824534074671E-6</v>
      </c>
      <c r="AX489" s="52">
        <f t="shared" si="194"/>
        <v>2.1048582041718085E-5</v>
      </c>
      <c r="BA489" s="52">
        <f t="shared" si="200"/>
        <v>7.4681667209125648E-7</v>
      </c>
      <c r="BB489" s="52">
        <f t="shared" si="195"/>
        <v>8.7939821048870886E-6</v>
      </c>
      <c r="BC489" s="52">
        <f t="shared" si="195"/>
        <v>1.9389744294337239E-6</v>
      </c>
      <c r="BD489" s="52">
        <f t="shared" si="195"/>
        <v>6.9367861310511447E-6</v>
      </c>
      <c r="BE489" s="52">
        <f t="shared" si="195"/>
        <v>5.2286991688924542E-6</v>
      </c>
      <c r="BF489" s="52">
        <f t="shared" si="195"/>
        <v>4.5531603224933107E-5</v>
      </c>
      <c r="BG489" s="52">
        <f t="shared" si="195"/>
        <v>1.3706235958070161E-5</v>
      </c>
      <c r="BH489" s="52">
        <f t="shared" si="195"/>
        <v>1.666552372670169E-6</v>
      </c>
      <c r="BI489" s="52">
        <f t="shared" si="195"/>
        <v>1.0557309877152174E-6</v>
      </c>
      <c r="BJ489" s="52">
        <f t="shared" si="195"/>
        <v>2.1696382975550839E-5</v>
      </c>
    </row>
    <row r="490" spans="4:62">
      <c r="D490" s="42">
        <f t="shared" si="196"/>
        <v>2</v>
      </c>
      <c r="E490" s="52">
        <f t="shared" si="201"/>
        <v>9.6129646681980688E-6</v>
      </c>
      <c r="F490" s="52">
        <f t="shared" si="191"/>
        <v>4.7849804621563681E-5</v>
      </c>
      <c r="G490" s="52">
        <f t="shared" si="191"/>
        <v>1.5645494852653432E-5</v>
      </c>
      <c r="H490" s="52">
        <f t="shared" si="191"/>
        <v>2.4939797059659444E-5</v>
      </c>
      <c r="I490" s="52">
        <f t="shared" si="191"/>
        <v>2.6570071881112449E-5</v>
      </c>
      <c r="J490" s="52">
        <f t="shared" si="191"/>
        <v>2.149844289575838E-4</v>
      </c>
      <c r="K490" s="52">
        <f t="shared" si="191"/>
        <v>9.8393594142891032E-5</v>
      </c>
      <c r="L490" s="52">
        <f t="shared" si="191"/>
        <v>8.5372793497480113E-6</v>
      </c>
      <c r="M490" s="52">
        <f t="shared" si="191"/>
        <v>1.0625360008652644E-5</v>
      </c>
      <c r="N490" s="52">
        <f t="shared" si="191"/>
        <v>4.1667984068639062E-5</v>
      </c>
      <c r="Q490" s="52">
        <f t="shared" si="197"/>
        <v>8.7800978844684164E-6</v>
      </c>
      <c r="R490" s="52">
        <f t="shared" si="192"/>
        <v>3.6227054927887363E-5</v>
      </c>
      <c r="S490" s="52">
        <f t="shared" si="192"/>
        <v>1.4484677015241396E-5</v>
      </c>
      <c r="T490" s="52">
        <f t="shared" si="192"/>
        <v>1.7571780202240201E-5</v>
      </c>
      <c r="U490" s="52">
        <f t="shared" si="192"/>
        <v>2.0622846773785916E-5</v>
      </c>
      <c r="V490" s="52">
        <f t="shared" si="192"/>
        <v>1.5423521923591972E-4</v>
      </c>
      <c r="W490" s="52">
        <f t="shared" si="192"/>
        <v>8.1147673701057751E-5</v>
      </c>
      <c r="X490" s="52">
        <f t="shared" si="192"/>
        <v>6.6068378678803733E-6</v>
      </c>
      <c r="Y490" s="52">
        <f t="shared" si="192"/>
        <v>9.0197099561062005E-6</v>
      </c>
      <c r="Z490" s="52">
        <f t="shared" si="192"/>
        <v>1.4804563043401708E-5</v>
      </c>
      <c r="AA490" s="96"/>
      <c r="AB490" s="96"/>
      <c r="AC490" s="52">
        <f t="shared" si="198"/>
        <v>1.0445831451927736E-5</v>
      </c>
      <c r="AD490" s="52">
        <f t="shared" si="193"/>
        <v>5.9472554315240019E-5</v>
      </c>
      <c r="AE490" s="52">
        <f t="shared" si="193"/>
        <v>1.7902324197018978E-5</v>
      </c>
      <c r="AF490" s="52">
        <f t="shared" si="193"/>
        <v>3.4479254983184116E-5</v>
      </c>
      <c r="AG490" s="52">
        <f t="shared" si="193"/>
        <v>3.2873248542233474E-5</v>
      </c>
      <c r="AH490" s="52">
        <f t="shared" si="193"/>
        <v>2.7573363867924795E-4</v>
      </c>
      <c r="AI490" s="52">
        <f t="shared" si="193"/>
        <v>1.158767998521011E-4</v>
      </c>
      <c r="AJ490" s="52">
        <f t="shared" si="193"/>
        <v>1.0869160857595954E-5</v>
      </c>
      <c r="AK490" s="52">
        <f t="shared" si="193"/>
        <v>1.2037094608696079E-5</v>
      </c>
      <c r="AL490" s="52">
        <f t="shared" si="193"/>
        <v>6.9446908708129074E-5</v>
      </c>
      <c r="AO490" s="52">
        <f t="shared" si="202"/>
        <v>8.3286678372965239E-7</v>
      </c>
      <c r="AP490" s="52">
        <f t="shared" si="194"/>
        <v>1.1622749693676318E-5</v>
      </c>
      <c r="AQ490" s="52">
        <f t="shared" si="194"/>
        <v>1.160817837412036E-6</v>
      </c>
      <c r="AR490" s="52">
        <f t="shared" si="194"/>
        <v>7.3680168574192433E-6</v>
      </c>
      <c r="AS490" s="52">
        <f t="shared" si="194"/>
        <v>5.947225107326533E-6</v>
      </c>
      <c r="AT490" s="52">
        <f t="shared" si="194"/>
        <v>6.0749209721664077E-5</v>
      </c>
      <c r="AU490" s="52">
        <f t="shared" si="194"/>
        <v>1.7245920441833282E-5</v>
      </c>
      <c r="AV490" s="52">
        <f t="shared" si="194"/>
        <v>1.9304414818676381E-6</v>
      </c>
      <c r="AW490" s="52">
        <f t="shared" si="194"/>
        <v>1.6056500525464432E-6</v>
      </c>
      <c r="AX490" s="52">
        <f t="shared" si="194"/>
        <v>2.6863421025237355E-5</v>
      </c>
      <c r="BA490" s="52">
        <f t="shared" si="200"/>
        <v>8.3286678372966763E-7</v>
      </c>
      <c r="BB490" s="52">
        <f t="shared" si="195"/>
        <v>1.1622749693676338E-5</v>
      </c>
      <c r="BC490" s="52">
        <f t="shared" si="195"/>
        <v>2.2568293443655454E-6</v>
      </c>
      <c r="BD490" s="52">
        <f t="shared" si="195"/>
        <v>9.5394579235246724E-6</v>
      </c>
      <c r="BE490" s="52">
        <f t="shared" si="195"/>
        <v>6.3031766611210249E-6</v>
      </c>
      <c r="BF490" s="52">
        <f t="shared" si="195"/>
        <v>6.0749209721664159E-5</v>
      </c>
      <c r="BG490" s="52">
        <f t="shared" si="195"/>
        <v>1.7483205709210064E-5</v>
      </c>
      <c r="BH490" s="52">
        <f t="shared" si="195"/>
        <v>2.3318815078479431E-6</v>
      </c>
      <c r="BI490" s="52">
        <f t="shared" si="195"/>
        <v>1.4117346000434355E-6</v>
      </c>
      <c r="BJ490" s="52">
        <f t="shared" si="195"/>
        <v>2.7778924639490012E-5</v>
      </c>
    </row>
    <row r="491" spans="4:62">
      <c r="D491" s="42">
        <f t="shared" si="196"/>
        <v>2.25</v>
      </c>
      <c r="E491" s="52">
        <f t="shared" si="201"/>
        <v>1.0248918141299846E-5</v>
      </c>
      <c r="F491" s="52">
        <f t="shared" si="201"/>
        <v>5.8836079924060585E-5</v>
      </c>
      <c r="G491" s="52">
        <f t="shared" si="201"/>
        <v>1.8465601927147828E-5</v>
      </c>
      <c r="H491" s="52">
        <f t="shared" si="201"/>
        <v>2.9158123257883424E-5</v>
      </c>
      <c r="I491" s="52">
        <f t="shared" si="201"/>
        <v>3.1622329329858228E-5</v>
      </c>
      <c r="J491" s="52">
        <f t="shared" si="201"/>
        <v>2.6969211697871912E-4</v>
      </c>
      <c r="K491" s="52">
        <f t="shared" si="201"/>
        <v>1.2176568063352801E-4</v>
      </c>
      <c r="L491" s="52">
        <f t="shared" si="201"/>
        <v>1.0295937804786614E-5</v>
      </c>
      <c r="M491" s="52">
        <f t="shared" si="201"/>
        <v>1.3094170241784845E-5</v>
      </c>
      <c r="N491" s="52">
        <f t="shared" si="201"/>
        <v>5.1128313458400745E-5</v>
      </c>
      <c r="Q491" s="52">
        <f t="shared" si="197"/>
        <v>9.3371492700340322E-6</v>
      </c>
      <c r="R491" s="52">
        <f t="shared" si="197"/>
        <v>4.4438532473052023E-5</v>
      </c>
      <c r="S491" s="52">
        <f t="shared" si="197"/>
        <v>1.7419634013495029E-5</v>
      </c>
      <c r="T491" s="52">
        <f t="shared" si="197"/>
        <v>2.0442419752389692E-5</v>
      </c>
      <c r="U491" s="52">
        <f t="shared" si="197"/>
        <v>2.4682928232658484E-5</v>
      </c>
      <c r="V491" s="52">
        <f t="shared" si="197"/>
        <v>1.9349513900601475E-4</v>
      </c>
      <c r="W491" s="52">
        <f t="shared" si="197"/>
        <v>1.0078348879535661E-4</v>
      </c>
      <c r="X491" s="52">
        <f t="shared" si="197"/>
        <v>7.9146809585174003E-6</v>
      </c>
      <c r="Y491" s="52">
        <f t="shared" si="197"/>
        <v>1.1015781987270426E-5</v>
      </c>
      <c r="Z491" s="52">
        <f t="shared" si="197"/>
        <v>1.8557997298648099E-5</v>
      </c>
      <c r="AA491" s="96"/>
      <c r="AB491" s="96"/>
      <c r="AC491" s="52">
        <f t="shared" si="198"/>
        <v>1.1160687012565675E-5</v>
      </c>
      <c r="AD491" s="52">
        <f t="shared" si="198"/>
        <v>7.3233627375069208E-5</v>
      </c>
      <c r="AE491" s="52">
        <f t="shared" si="198"/>
        <v>2.1060493206671645E-5</v>
      </c>
      <c r="AF491" s="52">
        <f t="shared" si="198"/>
        <v>4.136026079514945E-5</v>
      </c>
      <c r="AG491" s="52">
        <f t="shared" si="198"/>
        <v>3.8884480751250633E-5</v>
      </c>
      <c r="AH491" s="52">
        <f t="shared" si="198"/>
        <v>3.4588909495142356E-4</v>
      </c>
      <c r="AI491" s="52">
        <f t="shared" si="198"/>
        <v>1.4298515773907629E-4</v>
      </c>
      <c r="AJ491" s="52">
        <f t="shared" si="198"/>
        <v>1.3321749257231884E-5</v>
      </c>
      <c r="AK491" s="52">
        <f t="shared" si="198"/>
        <v>1.4864081716709463E-5</v>
      </c>
      <c r="AL491" s="52">
        <f t="shared" si="198"/>
        <v>8.4886573648752334E-5</v>
      </c>
      <c r="AO491" s="52">
        <f t="shared" si="202"/>
        <v>9.1176887126581392E-7</v>
      </c>
      <c r="AP491" s="52">
        <f t="shared" si="194"/>
        <v>1.4397547451008562E-5</v>
      </c>
      <c r="AQ491" s="52">
        <f t="shared" si="194"/>
        <v>1.0459679136527996E-6</v>
      </c>
      <c r="AR491" s="52">
        <f t="shared" si="194"/>
        <v>8.7157035054937319E-6</v>
      </c>
      <c r="AS491" s="52">
        <f t="shared" si="194"/>
        <v>6.939401097199744E-6</v>
      </c>
      <c r="AT491" s="52">
        <f t="shared" si="194"/>
        <v>7.6196977972704366E-5</v>
      </c>
      <c r="AU491" s="52">
        <f t="shared" si="194"/>
        <v>2.0982191838171403E-5</v>
      </c>
      <c r="AV491" s="52">
        <f t="shared" si="194"/>
        <v>2.3812568462692132E-6</v>
      </c>
      <c r="AW491" s="52">
        <f t="shared" si="194"/>
        <v>2.0783882545144195E-6</v>
      </c>
      <c r="AX491" s="52">
        <f t="shared" si="194"/>
        <v>3.2570316159752643E-5</v>
      </c>
      <c r="BA491" s="52">
        <f t="shared" si="200"/>
        <v>9.1176887126582917E-7</v>
      </c>
      <c r="BB491" s="52">
        <f t="shared" ref="BB491:BB554" si="203">AD491-F491</f>
        <v>1.4397547451008623E-5</v>
      </c>
      <c r="BC491" s="52">
        <f t="shared" ref="BC491:BC554" si="204">AE491-G491</f>
        <v>2.5948912795238168E-6</v>
      </c>
      <c r="BD491" s="52">
        <f t="shared" ref="BD491:BD554" si="205">AF491-H491</f>
        <v>1.2202137537266027E-5</v>
      </c>
      <c r="BE491" s="52">
        <f t="shared" ref="BE491:BE554" si="206">AG491-I491</f>
        <v>7.2621514213924053E-6</v>
      </c>
      <c r="BF491" s="52">
        <f t="shared" ref="BF491:BF554" si="207">AH491-J491</f>
        <v>7.6196977972704447E-5</v>
      </c>
      <c r="BG491" s="52">
        <f t="shared" ref="BG491:BG554" si="208">AI491-K491</f>
        <v>2.121947710554828E-5</v>
      </c>
      <c r="BH491" s="52">
        <f t="shared" ref="BH491:BH554" si="209">AJ491-L491</f>
        <v>3.0258114524452703E-6</v>
      </c>
      <c r="BI491" s="52">
        <f t="shared" ref="BI491:BI554" si="210">AK491-M491</f>
        <v>1.7699114749246175E-6</v>
      </c>
      <c r="BJ491" s="52">
        <f t="shared" ref="BJ491:BJ554" si="211">AL491-N491</f>
        <v>3.3758260190351589E-5</v>
      </c>
    </row>
    <row r="492" spans="4:62">
      <c r="D492" s="42">
        <f t="shared" si="196"/>
        <v>2.5</v>
      </c>
      <c r="E492" s="52">
        <f t="shared" si="201"/>
        <v>1.0876524084979103E-5</v>
      </c>
      <c r="F492" s="52">
        <f t="shared" si="201"/>
        <v>7.028819740739985E-5</v>
      </c>
      <c r="G492" s="52">
        <f t="shared" si="201"/>
        <v>2.1386573569771761E-5</v>
      </c>
      <c r="H492" s="52">
        <f t="shared" si="201"/>
        <v>3.33868293904547E-5</v>
      </c>
      <c r="I492" s="52">
        <f t="shared" si="201"/>
        <v>3.6946802852369765E-5</v>
      </c>
      <c r="J492" s="52">
        <f t="shared" si="201"/>
        <v>3.3077644815239287E-4</v>
      </c>
      <c r="K492" s="52">
        <f t="shared" si="201"/>
        <v>1.4716102377982103E-4</v>
      </c>
      <c r="L492" s="52">
        <f t="shared" si="201"/>
        <v>1.2165565909588443E-5</v>
      </c>
      <c r="M492" s="52">
        <f t="shared" si="201"/>
        <v>1.5790880173831317E-5</v>
      </c>
      <c r="N492" s="52">
        <f t="shared" si="201"/>
        <v>6.1394959167758472E-5</v>
      </c>
      <c r="Q492" s="52">
        <f t="shared" ref="Q492:Z507" si="212">Q491+Q314/$R$192</f>
        <v>9.8863870156394183E-6</v>
      </c>
      <c r="R492" s="52">
        <f t="shared" si="212"/>
        <v>5.2965876993116988E-5</v>
      </c>
      <c r="S492" s="52">
        <f t="shared" si="212"/>
        <v>2.0489044043423568E-5</v>
      </c>
      <c r="T492" s="52">
        <f t="shared" si="212"/>
        <v>2.334102080650091E-5</v>
      </c>
      <c r="U492" s="52">
        <f t="shared" si="212"/>
        <v>2.9034879232679606E-5</v>
      </c>
      <c r="V492" s="52">
        <f t="shared" si="212"/>
        <v>2.3759158056583526E-4</v>
      </c>
      <c r="W492" s="52">
        <f t="shared" si="212"/>
        <v>1.2219983958274445E-4</v>
      </c>
      <c r="X492" s="52">
        <f t="shared" si="212"/>
        <v>9.3047114415403227E-6</v>
      </c>
      <c r="Y492" s="52">
        <f t="shared" si="212"/>
        <v>1.318539817931171E-5</v>
      </c>
      <c r="Z492" s="52">
        <f t="shared" si="212"/>
        <v>2.2771460604131743E-5</v>
      </c>
      <c r="AA492" s="96"/>
      <c r="AB492" s="96"/>
      <c r="AC492" s="52">
        <f t="shared" ref="AC492:AL507" si="213">AC491+AC314/$R$192</f>
        <v>1.1866661154318804E-5</v>
      </c>
      <c r="AD492" s="52">
        <f t="shared" si="213"/>
        <v>8.7610517821682746E-5</v>
      </c>
      <c r="AE492" s="52">
        <f t="shared" si="213"/>
        <v>2.4370210486191291E-5</v>
      </c>
      <c r="AF492" s="52">
        <f t="shared" si="213"/>
        <v>4.8474457022474936E-5</v>
      </c>
      <c r="AG492" s="52">
        <f t="shared" si="213"/>
        <v>4.5130462749411838E-5</v>
      </c>
      <c r="AH492" s="52">
        <f t="shared" si="213"/>
        <v>4.2396131573895054E-4</v>
      </c>
      <c r="AI492" s="52">
        <f t="shared" si="213"/>
        <v>1.7235949324427455E-4</v>
      </c>
      <c r="AJ492" s="52">
        <f t="shared" si="213"/>
        <v>1.5959068041246063E-5</v>
      </c>
      <c r="AK492" s="52">
        <f t="shared" si="213"/>
        <v>1.7949860355742159E-5</v>
      </c>
      <c r="AL492" s="52">
        <f t="shared" si="213"/>
        <v>1.014981308938605E-4</v>
      </c>
      <c r="AO492" s="52">
        <f t="shared" si="202"/>
        <v>9.9013706933968452E-7</v>
      </c>
      <c r="AP492" s="52">
        <f t="shared" si="194"/>
        <v>1.7322320414282862E-5</v>
      </c>
      <c r="AQ492" s="52">
        <f t="shared" si="194"/>
        <v>8.9752952634819327E-7</v>
      </c>
      <c r="AR492" s="52">
        <f t="shared" si="194"/>
        <v>1.004580858395379E-5</v>
      </c>
      <c r="AS492" s="52">
        <f t="shared" si="194"/>
        <v>7.9119236196901589E-6</v>
      </c>
      <c r="AT492" s="52">
        <f t="shared" si="194"/>
        <v>9.3184867586557616E-5</v>
      </c>
      <c r="AU492" s="52">
        <f t="shared" si="194"/>
        <v>2.4961184197076585E-5</v>
      </c>
      <c r="AV492" s="52">
        <f t="shared" si="194"/>
        <v>2.8608544680481204E-6</v>
      </c>
      <c r="AW492" s="52">
        <f t="shared" si="194"/>
        <v>2.6054819945196068E-6</v>
      </c>
      <c r="AX492" s="52">
        <f t="shared" si="194"/>
        <v>3.8623498563626729E-5</v>
      </c>
      <c r="BA492" s="52">
        <f t="shared" si="200"/>
        <v>9.9013706933970146E-7</v>
      </c>
      <c r="BB492" s="52">
        <f t="shared" si="203"/>
        <v>1.7322320414282896E-5</v>
      </c>
      <c r="BC492" s="52">
        <f t="shared" si="204"/>
        <v>2.9836369164195297E-6</v>
      </c>
      <c r="BD492" s="52">
        <f t="shared" si="205"/>
        <v>1.5087627632020235E-5</v>
      </c>
      <c r="BE492" s="52">
        <f t="shared" si="206"/>
        <v>8.1836598970420728E-6</v>
      </c>
      <c r="BF492" s="52">
        <f t="shared" si="207"/>
        <v>9.3184867586557671E-5</v>
      </c>
      <c r="BG492" s="52">
        <f t="shared" si="208"/>
        <v>2.5198469464453516E-5</v>
      </c>
      <c r="BH492" s="52">
        <f t="shared" si="209"/>
        <v>3.7935021316576198E-6</v>
      </c>
      <c r="BI492" s="52">
        <f t="shared" si="210"/>
        <v>2.1589801819108416E-6</v>
      </c>
      <c r="BJ492" s="52">
        <f t="shared" si="211"/>
        <v>4.0103171726102026E-5</v>
      </c>
    </row>
    <row r="493" spans="4:62">
      <c r="D493" s="42">
        <f t="shared" si="196"/>
        <v>2.75</v>
      </c>
      <c r="E493" s="52">
        <f t="shared" ref="E493:N508" si="214">E492+E315/$R$192</f>
        <v>1.148698049021853E-5</v>
      </c>
      <c r="F493" s="52">
        <f t="shared" si="214"/>
        <v>8.1977672939794334E-5</v>
      </c>
      <c r="G493" s="52">
        <f t="shared" si="214"/>
        <v>2.4385436645642442E-5</v>
      </c>
      <c r="H493" s="52">
        <f t="shared" si="214"/>
        <v>3.7573223079087498E-5</v>
      </c>
      <c r="I493" s="52">
        <f t="shared" si="214"/>
        <v>4.2515506797461821E-5</v>
      </c>
      <c r="J493" s="52">
        <f t="shared" si="214"/>
        <v>3.9829870546882154E-4</v>
      </c>
      <c r="K493" s="52">
        <f t="shared" si="214"/>
        <v>1.7442843743316306E-4</v>
      </c>
      <c r="L493" s="52">
        <f t="shared" si="214"/>
        <v>1.4134414739762214E-5</v>
      </c>
      <c r="M493" s="52">
        <f t="shared" si="214"/>
        <v>1.8703603878944825E-5</v>
      </c>
      <c r="N493" s="52">
        <f t="shared" si="214"/>
        <v>7.2415389743067549E-5</v>
      </c>
      <c r="Q493" s="52">
        <f t="shared" si="212"/>
        <v>1.0420060960570734E-5</v>
      </c>
      <c r="R493" s="52">
        <f t="shared" si="212"/>
        <v>6.1627566264511299E-5</v>
      </c>
      <c r="S493" s="52">
        <f t="shared" si="212"/>
        <v>2.3650375039600374E-5</v>
      </c>
      <c r="T493" s="52">
        <f t="shared" si="212"/>
        <v>2.6234218382377448E-5</v>
      </c>
      <c r="U493" s="52">
        <f t="shared" si="212"/>
        <v>3.3665174953733355E-5</v>
      </c>
      <c r="V493" s="52">
        <f t="shared" si="212"/>
        <v>2.865995928889787E-4</v>
      </c>
      <c r="W493" s="52">
        <f t="shared" si="212"/>
        <v>1.4529578266644216E-4</v>
      </c>
      <c r="X493" s="52">
        <f t="shared" si="212"/>
        <v>1.0770013424681143E-5</v>
      </c>
      <c r="Y493" s="52">
        <f t="shared" si="212"/>
        <v>1.5522526455044558E-5</v>
      </c>
      <c r="Z493" s="52">
        <f t="shared" si="212"/>
        <v>2.7451845820146041E-5</v>
      </c>
      <c r="AA493" s="96"/>
      <c r="AB493" s="96"/>
      <c r="AC493" s="52">
        <f t="shared" si="213"/>
        <v>1.2553900019866343E-5</v>
      </c>
      <c r="AD493" s="52">
        <f t="shared" si="213"/>
        <v>1.0232777961507735E-4</v>
      </c>
      <c r="AE493" s="52">
        <f t="shared" si="213"/>
        <v>2.7811515410941769E-5</v>
      </c>
      <c r="AF493" s="52">
        <f t="shared" si="213"/>
        <v>5.5700007841087871E-5</v>
      </c>
      <c r="AG493" s="52">
        <f t="shared" si="213"/>
        <v>5.1565142119825435E-5</v>
      </c>
      <c r="AH493" s="52">
        <f t="shared" si="213"/>
        <v>5.0999781804866439E-4</v>
      </c>
      <c r="AI493" s="52">
        <f t="shared" si="213"/>
        <v>2.0379837746726094E-4</v>
      </c>
      <c r="AJ493" s="52">
        <f t="shared" si="213"/>
        <v>1.8755546905886507E-5</v>
      </c>
      <c r="AK493" s="52">
        <f t="shared" si="213"/>
        <v>2.1279986617314801E-5</v>
      </c>
      <c r="AL493" s="52">
        <f t="shared" si="213"/>
        <v>1.1916024456285535E-4</v>
      </c>
      <c r="AO493" s="52">
        <f t="shared" si="202"/>
        <v>1.0669195296477963E-6</v>
      </c>
      <c r="AP493" s="52">
        <f t="shared" si="194"/>
        <v>2.0350106675283034E-5</v>
      </c>
      <c r="AQ493" s="52">
        <f t="shared" si="194"/>
        <v>7.350616060420677E-7</v>
      </c>
      <c r="AR493" s="52">
        <f t="shared" si="194"/>
        <v>1.1339004696710049E-5</v>
      </c>
      <c r="AS493" s="52">
        <f t="shared" si="194"/>
        <v>8.8503318437284655E-6</v>
      </c>
      <c r="AT493" s="52">
        <f t="shared" si="194"/>
        <v>1.1169911257984284E-4</v>
      </c>
      <c r="AU493" s="52">
        <f t="shared" si="194"/>
        <v>2.9132654766720896E-5</v>
      </c>
      <c r="AV493" s="52">
        <f t="shared" si="194"/>
        <v>3.3644013150810714E-6</v>
      </c>
      <c r="AW493" s="52">
        <f t="shared" si="194"/>
        <v>3.1810774239002671E-6</v>
      </c>
      <c r="AX493" s="52">
        <f t="shared" si="194"/>
        <v>4.4963543922921511E-5</v>
      </c>
      <c r="BA493" s="52">
        <f t="shared" si="200"/>
        <v>1.0669195296478132E-6</v>
      </c>
      <c r="BB493" s="52">
        <f t="shared" si="203"/>
        <v>2.0350106675283021E-5</v>
      </c>
      <c r="BC493" s="52">
        <f t="shared" si="204"/>
        <v>3.4260787652993271E-6</v>
      </c>
      <c r="BD493" s="52">
        <f t="shared" si="205"/>
        <v>1.8126784762000374E-5</v>
      </c>
      <c r="BE493" s="52">
        <f t="shared" si="206"/>
        <v>9.049635322363614E-6</v>
      </c>
      <c r="BF493" s="52">
        <f t="shared" si="207"/>
        <v>1.1169911257984284E-4</v>
      </c>
      <c r="BG493" s="52">
        <f t="shared" si="208"/>
        <v>2.9369940034097881E-5</v>
      </c>
      <c r="BH493" s="52">
        <f t="shared" si="209"/>
        <v>4.6211321661242925E-6</v>
      </c>
      <c r="BI493" s="52">
        <f t="shared" si="210"/>
        <v>2.5763827383699758E-6</v>
      </c>
      <c r="BJ493" s="52">
        <f t="shared" si="211"/>
        <v>4.6744854819787802E-5</v>
      </c>
    </row>
    <row r="494" spans="4:62">
      <c r="D494" s="42">
        <f t="shared" si="196"/>
        <v>3</v>
      </c>
      <c r="E494" s="52">
        <f t="shared" si="214"/>
        <v>1.2072812184143985E-5</v>
      </c>
      <c r="F494" s="52">
        <f t="shared" si="214"/>
        <v>9.3671849976532617E-5</v>
      </c>
      <c r="G494" s="52">
        <f t="shared" si="214"/>
        <v>2.7442393994110536E-5</v>
      </c>
      <c r="H494" s="52">
        <f t="shared" si="214"/>
        <v>4.1672450001030908E-5</v>
      </c>
      <c r="I494" s="52">
        <f t="shared" si="214"/>
        <v>4.8303928512892253E-5</v>
      </c>
      <c r="J494" s="52">
        <f t="shared" si="214"/>
        <v>4.7229629121117581E-4</v>
      </c>
      <c r="K494" s="52">
        <f t="shared" si="214"/>
        <v>2.0341057220552822E-4</v>
      </c>
      <c r="L494" s="52">
        <f t="shared" si="214"/>
        <v>1.6191395045648163E-5</v>
      </c>
      <c r="M494" s="52">
        <f t="shared" si="214"/>
        <v>2.1819517321992243E-5</v>
      </c>
      <c r="N494" s="52">
        <f t="shared" si="214"/>
        <v>8.4134581689961218E-5</v>
      </c>
      <c r="Q494" s="52">
        <f t="shared" si="212"/>
        <v>1.0931589970280433E-5</v>
      </c>
      <c r="R494" s="52">
        <f t="shared" si="212"/>
        <v>7.02387106004724E-5</v>
      </c>
      <c r="S494" s="52">
        <f t="shared" si="212"/>
        <v>2.6861731315571759E-5</v>
      </c>
      <c r="T494" s="52">
        <f t="shared" si="212"/>
        <v>2.909356114831663E-5</v>
      </c>
      <c r="U494" s="52">
        <f t="shared" si="212"/>
        <v>3.8561570621962203E-5</v>
      </c>
      <c r="V494" s="52">
        <f t="shared" si="212"/>
        <v>3.4057184960094587E-4</v>
      </c>
      <c r="W494" s="52">
        <f t="shared" si="212"/>
        <v>1.6996533770391263E-4</v>
      </c>
      <c r="X494" s="52">
        <f t="shared" si="212"/>
        <v>1.2304512970555078E-5</v>
      </c>
      <c r="Y494" s="52">
        <f t="shared" si="212"/>
        <v>1.802128161883121E-5</v>
      </c>
      <c r="Z494" s="52">
        <f t="shared" si="212"/>
        <v>3.260395418684616E-5</v>
      </c>
      <c r="AA494" s="96"/>
      <c r="AB494" s="96"/>
      <c r="AC494" s="52">
        <f t="shared" si="213"/>
        <v>1.3214034398007555E-5</v>
      </c>
      <c r="AD494" s="52">
        <f t="shared" si="213"/>
        <v>1.1710498935259278E-4</v>
      </c>
      <c r="AE494" s="52">
        <f t="shared" si="213"/>
        <v>3.1367033788314167E-5</v>
      </c>
      <c r="AF494" s="52">
        <f t="shared" si="213"/>
        <v>6.2916896017105366E-5</v>
      </c>
      <c r="AG494" s="52">
        <f t="shared" si="213"/>
        <v>5.8148745498142317E-5</v>
      </c>
      <c r="AH494" s="52">
        <f t="shared" si="213"/>
        <v>6.040207328214057E-4</v>
      </c>
      <c r="AI494" s="52">
        <f t="shared" si="213"/>
        <v>2.3709309197452079E-4</v>
      </c>
      <c r="AJ494" s="52">
        <f t="shared" si="213"/>
        <v>2.1684421763227825E-5</v>
      </c>
      <c r="AK494" s="52">
        <f t="shared" si="213"/>
        <v>2.4838855814047886E-5</v>
      </c>
      <c r="AL494" s="52">
        <f t="shared" si="213"/>
        <v>1.3774811997612193E-4</v>
      </c>
      <c r="AO494" s="52">
        <f t="shared" si="202"/>
        <v>1.1412222138635528E-6</v>
      </c>
      <c r="AP494" s="52">
        <f t="shared" si="194"/>
        <v>2.3433139376060217E-5</v>
      </c>
      <c r="AQ494" s="52">
        <f t="shared" si="194"/>
        <v>5.8066267853877705E-7</v>
      </c>
      <c r="AR494" s="52">
        <f t="shared" si="194"/>
        <v>1.2578888852714278E-5</v>
      </c>
      <c r="AS494" s="52">
        <f t="shared" si="194"/>
        <v>9.7423578909300494E-6</v>
      </c>
      <c r="AT494" s="52">
        <f t="shared" si="194"/>
        <v>1.3172444161022994E-4</v>
      </c>
      <c r="AU494" s="52">
        <f t="shared" si="194"/>
        <v>3.3445234501615584E-5</v>
      </c>
      <c r="AV494" s="52">
        <f t="shared" si="194"/>
        <v>3.886882075093085E-6</v>
      </c>
      <c r="AW494" s="52">
        <f t="shared" si="194"/>
        <v>3.7982357031610327E-6</v>
      </c>
      <c r="AX494" s="52">
        <f t="shared" si="194"/>
        <v>5.1530627503115058E-5</v>
      </c>
      <c r="BA494" s="52">
        <f t="shared" si="200"/>
        <v>1.1412222138635698E-6</v>
      </c>
      <c r="BB494" s="52">
        <f t="shared" si="203"/>
        <v>2.3433139376060163E-5</v>
      </c>
      <c r="BC494" s="52">
        <f t="shared" si="204"/>
        <v>3.9246397942036308E-6</v>
      </c>
      <c r="BD494" s="52">
        <f t="shared" si="205"/>
        <v>2.1244446016074458E-5</v>
      </c>
      <c r="BE494" s="52">
        <f t="shared" si="206"/>
        <v>9.8448169852500639E-6</v>
      </c>
      <c r="BF494" s="52">
        <f t="shared" si="207"/>
        <v>1.3172444161022989E-4</v>
      </c>
      <c r="BG494" s="52">
        <f t="shared" si="208"/>
        <v>3.368251976899257E-5</v>
      </c>
      <c r="BH494" s="52">
        <f t="shared" si="209"/>
        <v>5.4930267175796628E-6</v>
      </c>
      <c r="BI494" s="52">
        <f t="shared" si="210"/>
        <v>3.0193384920556428E-6</v>
      </c>
      <c r="BJ494" s="52">
        <f t="shared" si="211"/>
        <v>5.3613538286160711E-5</v>
      </c>
    </row>
    <row r="495" spans="4:62">
      <c r="D495" s="42">
        <f t="shared" si="196"/>
        <v>3.25</v>
      </c>
      <c r="E495" s="52">
        <f t="shared" si="214"/>
        <v>1.262788113554322E-5</v>
      </c>
      <c r="F495" s="52">
        <f t="shared" si="214"/>
        <v>1.0514197208671405E-4</v>
      </c>
      <c r="G495" s="52">
        <f t="shared" si="214"/>
        <v>3.0540847912439272E-5</v>
      </c>
      <c r="H495" s="52">
        <f t="shared" si="214"/>
        <v>4.5647828330711319E-5</v>
      </c>
      <c r="I495" s="52">
        <f t="shared" si="214"/>
        <v>5.4290702099660335E-5</v>
      </c>
      <c r="J495" s="52">
        <f t="shared" si="214"/>
        <v>5.5278357492443211E-4</v>
      </c>
      <c r="K495" s="52">
        <f t="shared" si="214"/>
        <v>2.3394960535113075E-4</v>
      </c>
      <c r="L495" s="52">
        <f t="shared" si="214"/>
        <v>1.8326226275024326E-5</v>
      </c>
      <c r="M495" s="52">
        <f t="shared" si="214"/>
        <v>2.5125242478862883E-5</v>
      </c>
      <c r="N495" s="52">
        <f t="shared" si="214"/>
        <v>9.6496362803113702E-5</v>
      </c>
      <c r="Q495" s="52">
        <f t="shared" si="212"/>
        <v>1.1415568477822111E-5</v>
      </c>
      <c r="R495" s="52">
        <f t="shared" si="212"/>
        <v>7.8617416150521252E-5</v>
      </c>
      <c r="S495" s="52">
        <f t="shared" si="212"/>
        <v>3.0083123370684806E-5</v>
      </c>
      <c r="T495" s="52">
        <f t="shared" si="212"/>
        <v>3.1895727333784725E-5</v>
      </c>
      <c r="U495" s="52">
        <f t="shared" si="212"/>
        <v>4.3712764273934169E-5</v>
      </c>
      <c r="V495" s="52">
        <f t="shared" si="212"/>
        <v>3.9953911191265636E-4</v>
      </c>
      <c r="W495" s="52">
        <f t="shared" si="212"/>
        <v>1.9610135675226817E-4</v>
      </c>
      <c r="X495" s="52">
        <f t="shared" si="212"/>
        <v>1.3903037640978483E-5</v>
      </c>
      <c r="Y495" s="52">
        <f t="shared" si="212"/>
        <v>2.0676040442768878E-5</v>
      </c>
      <c r="Z495" s="52">
        <f t="shared" si="212"/>
        <v>3.8230540905158254E-5</v>
      </c>
      <c r="AA495" s="96"/>
      <c r="AB495" s="96"/>
      <c r="AC495" s="52">
        <f t="shared" si="213"/>
        <v>1.3840193793264344E-5</v>
      </c>
      <c r="AD495" s="52">
        <f t="shared" si="213"/>
        <v>1.3166652802290677E-4</v>
      </c>
      <c r="AE495" s="52">
        <f t="shared" si="213"/>
        <v>3.5021818973743906E-5</v>
      </c>
      <c r="AF495" s="52">
        <f t="shared" si="213"/>
        <v>7.0010595166172939E-5</v>
      </c>
      <c r="AG495" s="52">
        <f t="shared" si="213"/>
        <v>6.4847738767099291E-5</v>
      </c>
      <c r="AH495" s="52">
        <f t="shared" si="213"/>
        <v>7.0602803793620782E-4</v>
      </c>
      <c r="AI495" s="52">
        <f t="shared" si="213"/>
        <v>2.7203513921737022E-4</v>
      </c>
      <c r="AJ495" s="52">
        <f t="shared" si="213"/>
        <v>2.4718552167804596E-5</v>
      </c>
      <c r="AK495" s="52">
        <f t="shared" si="213"/>
        <v>2.8610151750353286E-5</v>
      </c>
      <c r="AL495" s="52">
        <f t="shared" si="213"/>
        <v>1.5713664583249384E-4</v>
      </c>
      <c r="AO495" s="52">
        <f t="shared" si="202"/>
        <v>1.2123126577211087E-6</v>
      </c>
      <c r="AP495" s="52">
        <f t="shared" si="194"/>
        <v>2.6524555936192798E-5</v>
      </c>
      <c r="AQ495" s="52">
        <f t="shared" si="194"/>
        <v>4.5772454175446649E-7</v>
      </c>
      <c r="AR495" s="52">
        <f t="shared" si="194"/>
        <v>1.3752100996926595E-5</v>
      </c>
      <c r="AS495" s="52">
        <f t="shared" si="194"/>
        <v>1.0577937825726166E-5</v>
      </c>
      <c r="AT495" s="52">
        <f t="shared" si="194"/>
        <v>1.5324446301177576E-4</v>
      </c>
      <c r="AU495" s="52">
        <f t="shared" si="194"/>
        <v>3.7848248598862573E-5</v>
      </c>
      <c r="AV495" s="52">
        <f t="shared" si="194"/>
        <v>4.4231886340458426E-6</v>
      </c>
      <c r="AW495" s="52">
        <f t="shared" si="194"/>
        <v>4.4492020360940053E-6</v>
      </c>
      <c r="AX495" s="52">
        <f t="shared" si="194"/>
        <v>5.8265821897955448E-5</v>
      </c>
      <c r="BA495" s="52">
        <f t="shared" si="200"/>
        <v>1.2123126577211239E-6</v>
      </c>
      <c r="BB495" s="52">
        <f t="shared" si="203"/>
        <v>2.6524555936192716E-5</v>
      </c>
      <c r="BC495" s="52">
        <f t="shared" si="204"/>
        <v>4.4809710613046336E-6</v>
      </c>
      <c r="BD495" s="52">
        <f t="shared" si="205"/>
        <v>2.436276683546162E-5</v>
      </c>
      <c r="BE495" s="52">
        <f t="shared" si="206"/>
        <v>1.0557036667438956E-5</v>
      </c>
      <c r="BF495" s="52">
        <f t="shared" si="207"/>
        <v>1.532444630117757E-4</v>
      </c>
      <c r="BG495" s="52">
        <f t="shared" si="208"/>
        <v>3.8085533866239477E-5</v>
      </c>
      <c r="BH495" s="52">
        <f t="shared" si="209"/>
        <v>6.3923258927802699E-6</v>
      </c>
      <c r="BI495" s="52">
        <f t="shared" si="210"/>
        <v>3.484909271490403E-6</v>
      </c>
      <c r="BJ495" s="52">
        <f t="shared" si="211"/>
        <v>6.064028302938014E-5</v>
      </c>
    </row>
    <row r="496" spans="4:62">
      <c r="D496" s="42">
        <f t="shared" si="196"/>
        <v>3.5</v>
      </c>
      <c r="E496" s="52">
        <f t="shared" si="214"/>
        <v>1.3147380840634583E-5</v>
      </c>
      <c r="F496" s="52">
        <f t="shared" si="214"/>
        <v>1.1617120389560642E-4</v>
      </c>
      <c r="G496" s="52">
        <f t="shared" si="214"/>
        <v>3.3667381185045268E-5</v>
      </c>
      <c r="H496" s="52">
        <f t="shared" si="214"/>
        <v>4.947108939443224E-5</v>
      </c>
      <c r="I496" s="52">
        <f t="shared" si="214"/>
        <v>6.0457226843198184E-5</v>
      </c>
      <c r="J496" s="52">
        <f t="shared" si="214"/>
        <v>6.3975281347325723E-4</v>
      </c>
      <c r="K496" s="52">
        <f t="shared" si="214"/>
        <v>2.6589288213659207E-4</v>
      </c>
      <c r="L496" s="52">
        <f t="shared" si="214"/>
        <v>2.0529571329746462E-5</v>
      </c>
      <c r="M496" s="52">
        <f t="shared" si="214"/>
        <v>2.8607229020373052E-5</v>
      </c>
      <c r="N496" s="52">
        <f t="shared" si="214"/>
        <v>1.0944473357964458E-4</v>
      </c>
      <c r="Q496" s="52">
        <f t="shared" si="212"/>
        <v>1.1867758993198235E-5</v>
      </c>
      <c r="R496" s="52">
        <f t="shared" si="212"/>
        <v>8.6591108660535781E-5</v>
      </c>
      <c r="S496" s="52">
        <f t="shared" si="212"/>
        <v>3.3277713384072301E-5</v>
      </c>
      <c r="T496" s="52">
        <f t="shared" si="212"/>
        <v>3.4622681130066806E-5</v>
      </c>
      <c r="U496" s="52">
        <f t="shared" si="212"/>
        <v>4.9108030352109523E-5</v>
      </c>
      <c r="V496" s="52">
        <f t="shared" si="212"/>
        <v>4.6351079704604758E-4</v>
      </c>
      <c r="W496" s="52">
        <f t="shared" si="212"/>
        <v>2.2359935805009996E-4</v>
      </c>
      <c r="X496" s="52">
        <f t="shared" si="212"/>
        <v>1.556136326377216E-5</v>
      </c>
      <c r="Y496" s="52">
        <f t="shared" si="212"/>
        <v>2.3481548251364078E-5</v>
      </c>
      <c r="Z496" s="52">
        <f t="shared" si="212"/>
        <v>4.4332370315002074E-5</v>
      </c>
      <c r="AA496" s="96"/>
      <c r="AB496" s="96"/>
      <c r="AC496" s="52">
        <f t="shared" si="213"/>
        <v>1.4427002688070946E-5</v>
      </c>
      <c r="AD496" s="52">
        <f t="shared" si="213"/>
        <v>1.45751299130677E-4</v>
      </c>
      <c r="AE496" s="52">
        <f t="shared" si="213"/>
        <v>3.8763154360551442E-5</v>
      </c>
      <c r="AF496" s="52">
        <f t="shared" si="213"/>
        <v>7.6875676679223124E-5</v>
      </c>
      <c r="AG496" s="52">
        <f t="shared" si="213"/>
        <v>7.1634701292023638E-5</v>
      </c>
      <c r="AH496" s="52">
        <f t="shared" si="213"/>
        <v>8.1599482990046693E-4</v>
      </c>
      <c r="AI496" s="52">
        <f t="shared" si="213"/>
        <v>3.0842369149046108E-4</v>
      </c>
      <c r="AJ496" s="52">
        <f t="shared" si="213"/>
        <v>2.7831234718159224E-5</v>
      </c>
      <c r="AK496" s="52">
        <f t="shared" si="213"/>
        <v>3.2577293534770421E-5</v>
      </c>
      <c r="AL496" s="52">
        <f t="shared" si="213"/>
        <v>1.7720348545677042E-4</v>
      </c>
      <c r="AO496" s="52">
        <f t="shared" si="202"/>
        <v>1.2796218474363479E-6</v>
      </c>
      <c r="AP496" s="52">
        <f t="shared" si="194"/>
        <v>2.9580095235070641E-5</v>
      </c>
      <c r="AQ496" s="52">
        <f t="shared" si="194"/>
        <v>3.8966780097296635E-7</v>
      </c>
      <c r="AR496" s="52">
        <f t="shared" si="194"/>
        <v>1.4848408264365434E-5</v>
      </c>
      <c r="AS496" s="52">
        <f t="shared" si="194"/>
        <v>1.1349196491088661E-5</v>
      </c>
      <c r="AT496" s="52">
        <f t="shared" si="194"/>
        <v>1.7624201642720965E-4</v>
      </c>
      <c r="AU496" s="52">
        <f t="shared" si="194"/>
        <v>4.229352408649211E-5</v>
      </c>
      <c r="AV496" s="52">
        <f t="shared" si="194"/>
        <v>4.9682080659743014E-6</v>
      </c>
      <c r="AW496" s="52">
        <f t="shared" si="194"/>
        <v>5.1256807690089742E-6</v>
      </c>
      <c r="AX496" s="52">
        <f t="shared" si="194"/>
        <v>6.5112363264642511E-5</v>
      </c>
      <c r="BA496" s="52">
        <f t="shared" si="200"/>
        <v>1.2796218474363632E-6</v>
      </c>
      <c r="BB496" s="52">
        <f t="shared" si="203"/>
        <v>2.9580095235070574E-5</v>
      </c>
      <c r="BC496" s="52">
        <f t="shared" si="204"/>
        <v>5.0957731755061744E-6</v>
      </c>
      <c r="BD496" s="52">
        <f t="shared" si="205"/>
        <v>2.7404587284790884E-5</v>
      </c>
      <c r="BE496" s="52">
        <f t="shared" si="206"/>
        <v>1.1177474448825454E-5</v>
      </c>
      <c r="BF496" s="52">
        <f t="shared" si="207"/>
        <v>1.762420164272097E-4</v>
      </c>
      <c r="BG496" s="52">
        <f t="shared" si="208"/>
        <v>4.2530809353869014E-5</v>
      </c>
      <c r="BH496" s="52">
        <f t="shared" si="209"/>
        <v>7.3016633884127622E-6</v>
      </c>
      <c r="BI496" s="52">
        <f t="shared" si="210"/>
        <v>3.9700645143973687E-6</v>
      </c>
      <c r="BJ496" s="52">
        <f t="shared" si="211"/>
        <v>6.7758751877125838E-5</v>
      </c>
    </row>
    <row r="497" spans="4:62">
      <c r="D497" s="42">
        <f t="shared" si="196"/>
        <v>3.75</v>
      </c>
      <c r="E497" s="52">
        <f t="shared" si="214"/>
        <v>1.3627816880253905E-5</v>
      </c>
      <c r="F497" s="52">
        <f t="shared" si="214"/>
        <v>1.2656252370209383E-4</v>
      </c>
      <c r="G497" s="52">
        <f t="shared" si="214"/>
        <v>3.6811701271163823E-5</v>
      </c>
      <c r="H497" s="52">
        <f t="shared" si="214"/>
        <v>5.3122534011624929E-5</v>
      </c>
      <c r="I497" s="52">
        <f t="shared" si="214"/>
        <v>6.6787241336441956E-5</v>
      </c>
      <c r="J497" s="52">
        <f t="shared" si="214"/>
        <v>7.3317512415031782E-4</v>
      </c>
      <c r="K497" s="52">
        <f t="shared" si="214"/>
        <v>2.9909845621257306E-4</v>
      </c>
      <c r="L497" s="52">
        <f t="shared" si="214"/>
        <v>2.2793157473337135E-5</v>
      </c>
      <c r="M497" s="52">
        <f t="shared" si="214"/>
        <v>3.2252129896867814E-5</v>
      </c>
      <c r="N497" s="52">
        <f t="shared" si="214"/>
        <v>1.2292515575574681E-4</v>
      </c>
      <c r="Q497" s="52">
        <f t="shared" si="212"/>
        <v>1.2285072450258593E-5</v>
      </c>
      <c r="R497" s="52">
        <f t="shared" si="212"/>
        <v>9.4002757048836203E-5</v>
      </c>
      <c r="S497" s="52">
        <f t="shared" si="212"/>
        <v>3.6413026558045915E-5</v>
      </c>
      <c r="T497" s="52">
        <f t="shared" si="212"/>
        <v>3.7261775552685157E-5</v>
      </c>
      <c r="U497" s="52">
        <f t="shared" si="212"/>
        <v>5.4736831649063376E-5</v>
      </c>
      <c r="V497" s="52">
        <f t="shared" si="212"/>
        <v>5.3247563256829877E-4</v>
      </c>
      <c r="W497" s="52">
        <f t="shared" si="212"/>
        <v>2.5236128888004282E-4</v>
      </c>
      <c r="X497" s="52">
        <f t="shared" si="212"/>
        <v>1.7276249063978621E-5</v>
      </c>
      <c r="Y497" s="52">
        <f t="shared" si="212"/>
        <v>2.6433016975482925E-5</v>
      </c>
      <c r="Z497" s="52">
        <f t="shared" si="212"/>
        <v>5.0908278852327054E-5</v>
      </c>
      <c r="AA497" s="96"/>
      <c r="AB497" s="96"/>
      <c r="AC497" s="52">
        <f t="shared" si="213"/>
        <v>1.4970561310249234E-5</v>
      </c>
      <c r="AD497" s="52">
        <f t="shared" si="213"/>
        <v>1.591222903553514E-4</v>
      </c>
      <c r="AE497" s="52">
        <f t="shared" si="213"/>
        <v>4.2580324220155005E-5</v>
      </c>
      <c r="AF497" s="52">
        <f t="shared" si="213"/>
        <v>8.3419322183552198E-5</v>
      </c>
      <c r="AG497" s="52">
        <f t="shared" si="213"/>
        <v>7.8488126467957808E-5</v>
      </c>
      <c r="AH497" s="52">
        <f t="shared" si="213"/>
        <v>9.3387461573233698E-4</v>
      </c>
      <c r="AI497" s="52">
        <f t="shared" si="213"/>
        <v>3.4607290881248024E-4</v>
      </c>
      <c r="AJ497" s="52">
        <f t="shared" si="213"/>
        <v>3.099700449141418E-5</v>
      </c>
      <c r="AK497" s="52">
        <f t="shared" si="213"/>
        <v>3.6723875596166014E-5</v>
      </c>
      <c r="AL497" s="52">
        <f t="shared" si="213"/>
        <v>1.9783209146435153E-4</v>
      </c>
      <c r="AO497" s="52">
        <f t="shared" si="202"/>
        <v>1.342744429995312E-6</v>
      </c>
      <c r="AP497" s="52">
        <f t="shared" si="194"/>
        <v>3.2559766653257626E-5</v>
      </c>
      <c r="AQ497" s="52">
        <f t="shared" si="194"/>
        <v>3.98674713117908E-7</v>
      </c>
      <c r="AR497" s="52">
        <f t="shared" si="194"/>
        <v>1.5860758458939772E-5</v>
      </c>
      <c r="AS497" s="52">
        <f t="shared" si="194"/>
        <v>1.205040968737858E-5</v>
      </c>
      <c r="AT497" s="52">
        <f t="shared" si="194"/>
        <v>2.0069949158201905E-4</v>
      </c>
      <c r="AU497" s="52">
        <f t="shared" si="194"/>
        <v>4.6737167332530248E-5</v>
      </c>
      <c r="AV497" s="52">
        <f t="shared" si="194"/>
        <v>5.5169084093585143E-6</v>
      </c>
      <c r="AW497" s="52">
        <f t="shared" si="194"/>
        <v>5.8191129213848889E-6</v>
      </c>
      <c r="AX497" s="52">
        <f t="shared" si="194"/>
        <v>7.2016876903419747E-5</v>
      </c>
      <c r="BA497" s="52">
        <f t="shared" si="200"/>
        <v>1.3427444299953289E-6</v>
      </c>
      <c r="BB497" s="52">
        <f t="shared" si="203"/>
        <v>3.2559766653257572E-5</v>
      </c>
      <c r="BC497" s="52">
        <f t="shared" si="204"/>
        <v>5.7686229489911818E-6</v>
      </c>
      <c r="BD497" s="52">
        <f t="shared" si="205"/>
        <v>3.029678817192727E-5</v>
      </c>
      <c r="BE497" s="52">
        <f t="shared" si="206"/>
        <v>1.1700885131515852E-5</v>
      </c>
      <c r="BF497" s="52">
        <f t="shared" si="207"/>
        <v>2.0069949158201916E-4</v>
      </c>
      <c r="BG497" s="52">
        <f t="shared" si="208"/>
        <v>4.6974452599907179E-5</v>
      </c>
      <c r="BH497" s="52">
        <f t="shared" si="209"/>
        <v>8.2038470180770446E-6</v>
      </c>
      <c r="BI497" s="52">
        <f t="shared" si="210"/>
        <v>4.4717456992982002E-6</v>
      </c>
      <c r="BJ497" s="52">
        <f t="shared" si="211"/>
        <v>7.4906935708604719E-5</v>
      </c>
    </row>
    <row r="498" spans="4:62">
      <c r="D498" s="42">
        <f t="shared" si="196"/>
        <v>4</v>
      </c>
      <c r="E498" s="52">
        <f t="shared" si="214"/>
        <v>1.4066975630367368E-5</v>
      </c>
      <c r="F498" s="52">
        <f t="shared" si="214"/>
        <v>1.3614642428467008E-4</v>
      </c>
      <c r="G498" s="52">
        <f t="shared" si="214"/>
        <v>3.9966552978706611E-5</v>
      </c>
      <c r="H498" s="52">
        <f t="shared" si="214"/>
        <v>5.6591113818894652E-5</v>
      </c>
      <c r="I498" s="52">
        <f t="shared" si="214"/>
        <v>7.3266363353258749E-5</v>
      </c>
      <c r="J498" s="52">
        <f t="shared" si="214"/>
        <v>8.3300149446434684E-4</v>
      </c>
      <c r="K498" s="52">
        <f t="shared" si="214"/>
        <v>3.3344048592240323E-4</v>
      </c>
      <c r="L498" s="52">
        <f t="shared" si="214"/>
        <v>2.5109883957054187E-5</v>
      </c>
      <c r="M498" s="52">
        <f t="shared" si="214"/>
        <v>3.6047167813613417E-5</v>
      </c>
      <c r="N498" s="52">
        <f t="shared" si="214"/>
        <v>1.3688579918585229E-4</v>
      </c>
      <c r="Q498" s="52">
        <f t="shared" si="212"/>
        <v>1.266553816016091E-5</v>
      </c>
      <c r="R498" s="52">
        <f t="shared" si="212"/>
        <v>1.007169466052629E-4</v>
      </c>
      <c r="S498" s="52">
        <f t="shared" si="212"/>
        <v>3.9462120436046352E-5</v>
      </c>
      <c r="T498" s="52">
        <f t="shared" si="212"/>
        <v>3.980580763338764E-5</v>
      </c>
      <c r="U498" s="52">
        <f t="shared" si="212"/>
        <v>6.0588416351526149E-5</v>
      </c>
      <c r="V498" s="52">
        <f t="shared" si="212"/>
        <v>6.0640237917305192E-4</v>
      </c>
      <c r="W498" s="52">
        <f t="shared" si="212"/>
        <v>2.8229918858609836E-4</v>
      </c>
      <c r="X498" s="52">
        <f t="shared" si="212"/>
        <v>1.9045462309302644E-5</v>
      </c>
      <c r="Y498" s="52">
        <f t="shared" si="212"/>
        <v>2.9526214791418929E-5</v>
      </c>
      <c r="Z498" s="52">
        <f t="shared" si="212"/>
        <v>5.7955244167437201E-5</v>
      </c>
      <c r="AA498" s="96"/>
      <c r="AB498" s="96"/>
      <c r="AC498" s="52">
        <f t="shared" si="213"/>
        <v>1.5468413100573844E-5</v>
      </c>
      <c r="AD498" s="52">
        <f t="shared" si="213"/>
        <v>1.7157590196407719E-4</v>
      </c>
      <c r="AE498" s="52">
        <f t="shared" si="213"/>
        <v>4.6464359313127375E-5</v>
      </c>
      <c r="AF498" s="52">
        <f t="shared" si="213"/>
        <v>8.9564718107892024E-5</v>
      </c>
      <c r="AG498" s="52">
        <f t="shared" si="213"/>
        <v>8.5392160128202498E-5</v>
      </c>
      <c r="AH498" s="52">
        <f t="shared" si="213"/>
        <v>1.059600609755642E-3</v>
      </c>
      <c r="AI498" s="52">
        <f t="shared" si="213"/>
        <v>3.8481906852608493E-4</v>
      </c>
      <c r="AJ498" s="52">
        <f t="shared" si="213"/>
        <v>3.4192417935966366E-5</v>
      </c>
      <c r="AK498" s="52">
        <f t="shared" si="213"/>
        <v>4.1034097332212047E-5</v>
      </c>
      <c r="AL498" s="52">
        <f t="shared" si="213"/>
        <v>2.1891462321486558E-4</v>
      </c>
      <c r="AO498" s="52">
        <f t="shared" si="202"/>
        <v>1.4014374702064588E-6</v>
      </c>
      <c r="AP498" s="52">
        <f t="shared" si="194"/>
        <v>3.5429477679407181E-5</v>
      </c>
      <c r="AQ498" s="52">
        <f t="shared" si="194"/>
        <v>5.0443254266025909E-7</v>
      </c>
      <c r="AR498" s="52">
        <f t="shared" si="194"/>
        <v>1.6785306185507012E-5</v>
      </c>
      <c r="AS498" s="52">
        <f t="shared" si="194"/>
        <v>1.26779470017326E-5</v>
      </c>
      <c r="AT498" s="52">
        <f t="shared" si="194"/>
        <v>2.2659911529129492E-4</v>
      </c>
      <c r="AU498" s="52">
        <f t="shared" si="194"/>
        <v>5.1141297336304873E-5</v>
      </c>
      <c r="AV498" s="52">
        <f t="shared" si="194"/>
        <v>6.0644216477515429E-6</v>
      </c>
      <c r="AW498" s="52">
        <f t="shared" si="194"/>
        <v>6.520953022194488E-6</v>
      </c>
      <c r="AX498" s="52">
        <f t="shared" si="194"/>
        <v>7.8930555018415089E-5</v>
      </c>
      <c r="BA498" s="52">
        <f t="shared" si="200"/>
        <v>1.4014374702064757E-6</v>
      </c>
      <c r="BB498" s="52">
        <f t="shared" si="203"/>
        <v>3.5429477679407113E-5</v>
      </c>
      <c r="BC498" s="52">
        <f t="shared" si="204"/>
        <v>6.4978063344207646E-6</v>
      </c>
      <c r="BD498" s="52">
        <f t="shared" si="205"/>
        <v>3.2973604288997372E-5</v>
      </c>
      <c r="BE498" s="52">
        <f t="shared" si="206"/>
        <v>1.2125796774943749E-5</v>
      </c>
      <c r="BF498" s="52">
        <f t="shared" si="207"/>
        <v>2.2659911529129514E-4</v>
      </c>
      <c r="BG498" s="52">
        <f t="shared" si="208"/>
        <v>5.1378582603681697E-5</v>
      </c>
      <c r="BH498" s="52">
        <f t="shared" si="209"/>
        <v>9.0825339789121792E-6</v>
      </c>
      <c r="BI498" s="52">
        <f t="shared" si="210"/>
        <v>4.9869295185986297E-6</v>
      </c>
      <c r="BJ498" s="52">
        <f t="shared" si="211"/>
        <v>8.2028824029013286E-5</v>
      </c>
    </row>
    <row r="499" spans="4:62">
      <c r="D499" s="42">
        <f t="shared" si="196"/>
        <v>4.25</v>
      </c>
      <c r="E499" s="52">
        <f t="shared" si="214"/>
        <v>1.4463882973584541E-5</v>
      </c>
      <c r="F499" s="52">
        <f t="shared" si="214"/>
        <v>1.4478837047361451E-4</v>
      </c>
      <c r="G499" s="52">
        <f t="shared" si="214"/>
        <v>4.3127604580220179E-5</v>
      </c>
      <c r="H499" s="52">
        <f t="shared" si="214"/>
        <v>5.9874446506363705E-5</v>
      </c>
      <c r="I499" s="52">
        <f t="shared" si="214"/>
        <v>7.9881604479752985E-5</v>
      </c>
      <c r="J499" s="52">
        <f t="shared" si="214"/>
        <v>9.39163813849897E-4</v>
      </c>
      <c r="K499" s="52">
        <f t="shared" si="214"/>
        <v>3.6881445176820745E-4</v>
      </c>
      <c r="L499" s="52">
        <f t="shared" si="214"/>
        <v>2.7473917022043647E-5</v>
      </c>
      <c r="M499" s="52">
        <f t="shared" si="214"/>
        <v>3.9980490148185135E-5</v>
      </c>
      <c r="N499" s="52">
        <f t="shared" si="214"/>
        <v>1.5127874011772115E-4</v>
      </c>
      <c r="Q499" s="52">
        <f t="shared" si="212"/>
        <v>1.3008265018143732E-5</v>
      </c>
      <c r="R499" s="52">
        <f t="shared" si="212"/>
        <v>1.0662576114348509E-4</v>
      </c>
      <c r="S499" s="52">
        <f t="shared" si="212"/>
        <v>4.2404706061094217E-5</v>
      </c>
      <c r="T499" s="52">
        <f t="shared" si="212"/>
        <v>4.2253031581254935E-5</v>
      </c>
      <c r="U499" s="52">
        <f t="shared" si="212"/>
        <v>6.6651406113797887E-5</v>
      </c>
      <c r="V499" s="52">
        <f t="shared" si="212"/>
        <v>6.8524060586999257E-4</v>
      </c>
      <c r="W499" s="52">
        <f t="shared" si="212"/>
        <v>3.1333872840467769E-4</v>
      </c>
      <c r="X499" s="52">
        <f t="shared" si="212"/>
        <v>2.0867793586454348E-5</v>
      </c>
      <c r="Y499" s="52">
        <f t="shared" si="212"/>
        <v>3.2757547549126013E-5</v>
      </c>
      <c r="Z499" s="52">
        <f t="shared" si="212"/>
        <v>6.546845892071098E-5</v>
      </c>
      <c r="AA499" s="96"/>
      <c r="AB499" s="96"/>
      <c r="AC499" s="52">
        <f t="shared" si="213"/>
        <v>1.5919500929025366E-5</v>
      </c>
      <c r="AD499" s="52">
        <f t="shared" si="213"/>
        <v>1.8295097980374386E-4</v>
      </c>
      <c r="AE499" s="52">
        <f t="shared" si="213"/>
        <v>5.0407763067857789E-5</v>
      </c>
      <c r="AF499" s="52">
        <f t="shared" si="213"/>
        <v>9.5254314011155233E-5</v>
      </c>
      <c r="AG499" s="52">
        <f t="shared" si="213"/>
        <v>9.2336287472758534E-5</v>
      </c>
      <c r="AH499" s="52">
        <f t="shared" si="213"/>
        <v>1.1930870218298016E-3</v>
      </c>
      <c r="AI499" s="52">
        <f t="shared" si="213"/>
        <v>4.2452746039911392E-4</v>
      </c>
      <c r="AJ499" s="52">
        <f t="shared" si="213"/>
        <v>3.7396811871143555E-5</v>
      </c>
      <c r="AK499" s="52">
        <f t="shared" si="213"/>
        <v>4.5493179478886641E-5</v>
      </c>
      <c r="AL499" s="52">
        <f t="shared" si="213"/>
        <v>2.4035475076501981E-4</v>
      </c>
      <c r="AO499" s="52">
        <f t="shared" si="202"/>
        <v>1.4556179554408096E-6</v>
      </c>
      <c r="AP499" s="52">
        <f t="shared" si="194"/>
        <v>3.8162609330129422E-5</v>
      </c>
      <c r="AQ499" s="52">
        <f t="shared" si="194"/>
        <v>7.2289851912596197E-7</v>
      </c>
      <c r="AR499" s="52">
        <f t="shared" si="194"/>
        <v>1.762141492510877E-5</v>
      </c>
      <c r="AS499" s="52">
        <f t="shared" si="194"/>
        <v>1.3230198365955098E-5</v>
      </c>
      <c r="AT499" s="52">
        <f t="shared" si="194"/>
        <v>2.5392320797990443E-4</v>
      </c>
      <c r="AU499" s="52">
        <f t="shared" si="194"/>
        <v>5.5475723363529754E-5</v>
      </c>
      <c r="AV499" s="52">
        <f t="shared" si="194"/>
        <v>6.6061234355892992E-6</v>
      </c>
      <c r="AW499" s="52">
        <f t="shared" si="194"/>
        <v>7.222942599059122E-6</v>
      </c>
      <c r="AX499" s="52">
        <f t="shared" si="194"/>
        <v>8.5810281197010169E-5</v>
      </c>
      <c r="BA499" s="52">
        <f t="shared" si="200"/>
        <v>1.4556179554408249E-6</v>
      </c>
      <c r="BB499" s="52">
        <f t="shared" si="203"/>
        <v>3.8162609330129354E-5</v>
      </c>
      <c r="BC499" s="52">
        <f t="shared" si="204"/>
        <v>7.28015848763761E-6</v>
      </c>
      <c r="BD499" s="52">
        <f t="shared" si="205"/>
        <v>3.5379867504791527E-5</v>
      </c>
      <c r="BE499" s="52">
        <f t="shared" si="206"/>
        <v>1.2454682993005549E-5</v>
      </c>
      <c r="BF499" s="52">
        <f t="shared" si="207"/>
        <v>2.5392320797990465E-4</v>
      </c>
      <c r="BG499" s="52">
        <f t="shared" si="208"/>
        <v>5.5713008630906469E-5</v>
      </c>
      <c r="BH499" s="52">
        <f t="shared" si="209"/>
        <v>9.9228948490999073E-6</v>
      </c>
      <c r="BI499" s="52">
        <f t="shared" si="210"/>
        <v>5.5126893307015057E-6</v>
      </c>
      <c r="BJ499" s="52">
        <f t="shared" si="211"/>
        <v>8.9076010647298661E-5</v>
      </c>
    </row>
    <row r="500" spans="4:62">
      <c r="D500" s="42">
        <f t="shared" si="196"/>
        <v>4.5</v>
      </c>
      <c r="E500" s="52">
        <f t="shared" si="214"/>
        <v>1.4818754716269805E-5</v>
      </c>
      <c r="F500" s="52">
        <f t="shared" si="214"/>
        <v>1.5239597305038505E-4</v>
      </c>
      <c r="G500" s="52">
        <f t="shared" si="214"/>
        <v>4.6293311937123795E-5</v>
      </c>
      <c r="H500" s="52">
        <f t="shared" si="214"/>
        <v>6.297877344217663E-5</v>
      </c>
      <c r="I500" s="52">
        <f t="shared" si="214"/>
        <v>8.6620867491267413E-5</v>
      </c>
      <c r="J500" s="52">
        <f t="shared" si="214"/>
        <v>1.0515759143373542E-3</v>
      </c>
      <c r="K500" s="52">
        <f t="shared" si="214"/>
        <v>4.0514216784259864E-4</v>
      </c>
      <c r="L500" s="52">
        <f t="shared" si="214"/>
        <v>2.988077300375615E-5</v>
      </c>
      <c r="M500" s="52">
        <f t="shared" si="214"/>
        <v>4.4041510379620905E-5</v>
      </c>
      <c r="N500" s="52">
        <f t="shared" si="214"/>
        <v>1.6606110559703441E-4</v>
      </c>
      <c r="Q500" s="52">
        <f t="shared" si="212"/>
        <v>1.3313395480633787E-5</v>
      </c>
      <c r="R500" s="52">
        <f t="shared" si="212"/>
        <v>1.1165444210667954E-4</v>
      </c>
      <c r="S500" s="52">
        <f t="shared" si="212"/>
        <v>4.5228216406555939E-5</v>
      </c>
      <c r="T500" s="52">
        <f t="shared" si="212"/>
        <v>4.4607135269480812E-5</v>
      </c>
      <c r="U500" s="52">
        <f t="shared" si="212"/>
        <v>7.2913380313796323E-5</v>
      </c>
      <c r="V500" s="52">
        <f t="shared" si="212"/>
        <v>7.6892150315391913E-4</v>
      </c>
      <c r="W500" s="52">
        <f t="shared" si="212"/>
        <v>3.4542260989460738E-4</v>
      </c>
      <c r="X500" s="52">
        <f t="shared" si="212"/>
        <v>2.2743063781589228E-5</v>
      </c>
      <c r="Y500" s="52">
        <f t="shared" si="212"/>
        <v>3.6124132269896467E-5</v>
      </c>
      <c r="Z500" s="52">
        <f t="shared" si="212"/>
        <v>7.3441407922813723E-5</v>
      </c>
      <c r="AA500" s="96"/>
      <c r="AB500" s="96"/>
      <c r="AC500" s="52">
        <f t="shared" si="213"/>
        <v>1.6324113951905839E-5</v>
      </c>
      <c r="AD500" s="52">
        <f t="shared" si="213"/>
        <v>1.9313750399409048E-4</v>
      </c>
      <c r="AE500" s="52">
        <f t="shared" si="213"/>
        <v>5.4404223510679111E-5</v>
      </c>
      <c r="AF500" s="52">
        <f t="shared" si="213"/>
        <v>1.0045293091546739E-4</v>
      </c>
      <c r="AG500" s="52">
        <f t="shared" si="213"/>
        <v>9.9314978260830786E-5</v>
      </c>
      <c r="AH500" s="52">
        <f t="shared" si="213"/>
        <v>1.3342303255207892E-3</v>
      </c>
      <c r="AI500" s="52">
        <f t="shared" si="213"/>
        <v>4.6509901105796657E-4</v>
      </c>
      <c r="AJ500" s="52">
        <f t="shared" si="213"/>
        <v>4.0593034363750488E-5</v>
      </c>
      <c r="AK500" s="52">
        <f t="shared" si="213"/>
        <v>5.008776490025591E-5</v>
      </c>
      <c r="AL500" s="52">
        <f t="shared" si="213"/>
        <v>2.6207033297895836E-4</v>
      </c>
      <c r="AO500" s="52">
        <f t="shared" si="202"/>
        <v>1.505359235636018E-6</v>
      </c>
      <c r="AP500" s="52">
        <f t="shared" si="194"/>
        <v>4.0741530943705514E-5</v>
      </c>
      <c r="AQ500" s="52">
        <f t="shared" si="194"/>
        <v>1.0650955305678558E-6</v>
      </c>
      <c r="AR500" s="52">
        <f t="shared" si="194"/>
        <v>1.8371638172695818E-5</v>
      </c>
      <c r="AS500" s="52">
        <f t="shared" si="194"/>
        <v>1.370748717747109E-5</v>
      </c>
      <c r="AT500" s="52">
        <f t="shared" si="194"/>
        <v>2.8265441118343509E-4</v>
      </c>
      <c r="AU500" s="52">
        <f t="shared" si="194"/>
        <v>5.9719557947991264E-5</v>
      </c>
      <c r="AV500" s="52">
        <f t="shared" si="194"/>
        <v>7.1377092221669223E-6</v>
      </c>
      <c r="AW500" s="52">
        <f t="shared" si="194"/>
        <v>7.9173781097244375E-6</v>
      </c>
      <c r="AX500" s="52">
        <f t="shared" si="194"/>
        <v>9.2619697674220684E-5</v>
      </c>
      <c r="BA500" s="52">
        <f t="shared" si="200"/>
        <v>1.5053592356360333E-6</v>
      </c>
      <c r="BB500" s="52">
        <f t="shared" si="203"/>
        <v>4.0741530943705432E-5</v>
      </c>
      <c r="BC500" s="52">
        <f t="shared" si="204"/>
        <v>8.1109115735553166E-6</v>
      </c>
      <c r="BD500" s="52">
        <f t="shared" si="205"/>
        <v>3.7474157473290756E-5</v>
      </c>
      <c r="BE500" s="52">
        <f t="shared" si="206"/>
        <v>1.2694110769563373E-5</v>
      </c>
      <c r="BF500" s="52">
        <f t="shared" si="207"/>
        <v>2.8265441118343498E-4</v>
      </c>
      <c r="BG500" s="52">
        <f t="shared" si="208"/>
        <v>5.9956843215367925E-5</v>
      </c>
      <c r="BH500" s="52">
        <f t="shared" si="209"/>
        <v>1.0712261359994338E-5</v>
      </c>
      <c r="BI500" s="52">
        <f t="shared" si="210"/>
        <v>6.0462545206350056E-6</v>
      </c>
      <c r="BJ500" s="52">
        <f t="shared" si="211"/>
        <v>9.6009227381923954E-5</v>
      </c>
    </row>
    <row r="501" spans="4:62">
      <c r="D501" s="42">
        <f t="shared" si="196"/>
        <v>4.75</v>
      </c>
      <c r="E501" s="52">
        <f t="shared" si="214"/>
        <v>1.5132940269611461E-5</v>
      </c>
      <c r="F501" s="52">
        <f t="shared" si="214"/>
        <v>1.5892584841454744E-4</v>
      </c>
      <c r="G501" s="52">
        <f t="shared" si="214"/>
        <v>4.9464764809762321E-5</v>
      </c>
      <c r="H501" s="52">
        <f t="shared" si="214"/>
        <v>6.5918867653819683E-5</v>
      </c>
      <c r="I501" s="52">
        <f t="shared" si="214"/>
        <v>9.3472433506029375E-5</v>
      </c>
      <c r="J501" s="52">
        <f t="shared" si="214"/>
        <v>1.1701346093650853E-3</v>
      </c>
      <c r="K501" s="52">
        <f t="shared" si="214"/>
        <v>4.4237656696432805E-4</v>
      </c>
      <c r="L501" s="52">
        <f t="shared" si="214"/>
        <v>3.2327390319624201E-5</v>
      </c>
      <c r="M501" s="52">
        <f t="shared" si="214"/>
        <v>4.8221234580346872E-5</v>
      </c>
      <c r="N501" s="52">
        <f t="shared" si="214"/>
        <v>1.8119616028499443E-4</v>
      </c>
      <c r="Q501" s="52">
        <f t="shared" si="212"/>
        <v>1.3582053697525797E-5</v>
      </c>
      <c r="R501" s="52">
        <f t="shared" si="212"/>
        <v>1.157668004228839E-4</v>
      </c>
      <c r="S501" s="52">
        <f t="shared" si="212"/>
        <v>4.792881890629717E-5</v>
      </c>
      <c r="T501" s="52">
        <f t="shared" si="212"/>
        <v>4.6877185088411061E-5</v>
      </c>
      <c r="U501" s="52">
        <f t="shared" si="212"/>
        <v>7.936046093632295E-5</v>
      </c>
      <c r="V501" s="52">
        <f t="shared" si="212"/>
        <v>8.5735872162642486E-4</v>
      </c>
      <c r="W501" s="52">
        <f t="shared" si="212"/>
        <v>3.785138084596732E-4</v>
      </c>
      <c r="X501" s="52">
        <f t="shared" si="212"/>
        <v>2.4672123791119984E-5</v>
      </c>
      <c r="Y501" s="52">
        <f t="shared" si="212"/>
        <v>3.9623863065744004E-5</v>
      </c>
      <c r="Z501" s="52">
        <f t="shared" si="212"/>
        <v>8.1865947465035007E-5</v>
      </c>
      <c r="AA501" s="96"/>
      <c r="AB501" s="96"/>
      <c r="AC501" s="52">
        <f t="shared" si="213"/>
        <v>1.6683826841697143E-5</v>
      </c>
      <c r="AD501" s="52">
        <f t="shared" si="213"/>
        <v>2.020848964062109E-4</v>
      </c>
      <c r="AE501" s="52">
        <f t="shared" si="213"/>
        <v>5.8448315549613362E-5</v>
      </c>
      <c r="AF501" s="52">
        <f t="shared" si="213"/>
        <v>1.0515070996078507E-4</v>
      </c>
      <c r="AG501" s="52">
        <f t="shared" si="213"/>
        <v>1.063272991141924E-4</v>
      </c>
      <c r="AH501" s="52">
        <f t="shared" si="213"/>
        <v>1.4829104971037456E-3</v>
      </c>
      <c r="AI501" s="52">
        <f t="shared" si="213"/>
        <v>5.0647661073635966E-4</v>
      </c>
      <c r="AJ501" s="52">
        <f t="shared" si="213"/>
        <v>4.3768144271300485E-5</v>
      </c>
      <c r="AK501" s="52">
        <f t="shared" si="213"/>
        <v>5.4806302064209796E-5</v>
      </c>
      <c r="AL501" s="52">
        <f t="shared" si="213"/>
        <v>2.8399596104529732E-4</v>
      </c>
      <c r="AO501" s="52">
        <f t="shared" si="202"/>
        <v>1.5508865720856637E-6</v>
      </c>
      <c r="AP501" s="52">
        <f t="shared" si="194"/>
        <v>4.3159047991663538E-5</v>
      </c>
      <c r="AQ501" s="52">
        <f t="shared" si="194"/>
        <v>1.5359459034651517E-6</v>
      </c>
      <c r="AR501" s="52">
        <f t="shared" si="194"/>
        <v>1.9041682565408623E-5</v>
      </c>
      <c r="AS501" s="52">
        <f t="shared" si="194"/>
        <v>1.4111972569706425E-5</v>
      </c>
      <c r="AT501" s="52">
        <f t="shared" si="194"/>
        <v>3.1277588773866041E-4</v>
      </c>
      <c r="AU501" s="52">
        <f t="shared" si="194"/>
        <v>6.3862758504654843E-5</v>
      </c>
      <c r="AV501" s="52">
        <f t="shared" si="194"/>
        <v>7.6552665285042166E-6</v>
      </c>
      <c r="AW501" s="52">
        <f t="shared" si="194"/>
        <v>8.5973715146028671E-6</v>
      </c>
      <c r="AX501" s="52">
        <f t="shared" si="194"/>
        <v>9.9330212819959422E-5</v>
      </c>
      <c r="BA501" s="52">
        <f t="shared" si="200"/>
        <v>1.5508865720856823E-6</v>
      </c>
      <c r="BB501" s="52">
        <f t="shared" si="203"/>
        <v>4.3159047991663457E-5</v>
      </c>
      <c r="BC501" s="52">
        <f t="shared" si="204"/>
        <v>8.9835507398510411E-6</v>
      </c>
      <c r="BD501" s="52">
        <f t="shared" si="205"/>
        <v>3.9231842306965392E-5</v>
      </c>
      <c r="BE501" s="52">
        <f t="shared" si="206"/>
        <v>1.2854865608163024E-5</v>
      </c>
      <c r="BF501" s="52">
        <f t="shared" si="207"/>
        <v>3.1277588773866031E-4</v>
      </c>
      <c r="BG501" s="52">
        <f t="shared" si="208"/>
        <v>6.4100043772031612E-5</v>
      </c>
      <c r="BH501" s="52">
        <f t="shared" si="209"/>
        <v>1.1440753951676284E-5</v>
      </c>
      <c r="BI501" s="52">
        <f t="shared" si="210"/>
        <v>6.5850674838629247E-6</v>
      </c>
      <c r="BJ501" s="52">
        <f t="shared" si="211"/>
        <v>1.0279980076030289E-4</v>
      </c>
    </row>
    <row r="502" spans="4:62">
      <c r="D502" s="42">
        <f t="shared" si="196"/>
        <v>5</v>
      </c>
      <c r="E502" s="52">
        <f t="shared" si="214"/>
        <v>1.5408861002029858E-5</v>
      </c>
      <c r="F502" s="52">
        <f t="shared" si="214"/>
        <v>1.6439014210956957E-4</v>
      </c>
      <c r="G502" s="52">
        <f t="shared" si="214"/>
        <v>5.2645519118781803E-5</v>
      </c>
      <c r="H502" s="52">
        <f t="shared" si="214"/>
        <v>6.8717899555558148E-5</v>
      </c>
      <c r="I502" s="52">
        <f t="shared" si="214"/>
        <v>1.0042444499662905E-4</v>
      </c>
      <c r="J502" s="52">
        <f t="shared" si="214"/>
        <v>1.2947207213712874E-3</v>
      </c>
      <c r="K502" s="52">
        <f t="shared" si="214"/>
        <v>4.8050624516376284E-4</v>
      </c>
      <c r="L502" s="52">
        <f t="shared" si="214"/>
        <v>3.4812191140239458E-5</v>
      </c>
      <c r="M502" s="52">
        <f t="shared" si="214"/>
        <v>5.2512571925451905E-5</v>
      </c>
      <c r="N502" s="52">
        <f t="shared" si="214"/>
        <v>1.9665433324585487E-4</v>
      </c>
      <c r="Q502" s="52">
        <f t="shared" si="212"/>
        <v>1.381628904851305E-5</v>
      </c>
      <c r="R502" s="52">
        <f t="shared" si="212"/>
        <v>1.1897036373897014E-4</v>
      </c>
      <c r="S502" s="52">
        <f t="shared" si="212"/>
        <v>5.0512370103965372E-5</v>
      </c>
      <c r="T502" s="52">
        <f t="shared" si="212"/>
        <v>4.9077543841198913E-5</v>
      </c>
      <c r="U502" s="52">
        <f t="shared" si="212"/>
        <v>8.5976901832954673E-5</v>
      </c>
      <c r="V502" s="52">
        <f t="shared" si="212"/>
        <v>9.5044922496220806E-4</v>
      </c>
      <c r="W502" s="52">
        <f t="shared" si="212"/>
        <v>4.1259865243249E-4</v>
      </c>
      <c r="X502" s="52">
        <f t="shared" si="212"/>
        <v>2.6656847923027145E-5</v>
      </c>
      <c r="Y502" s="52">
        <f t="shared" si="212"/>
        <v>4.3255469870055853E-5</v>
      </c>
      <c r="Z502" s="52">
        <f t="shared" si="212"/>
        <v>9.0732385817637114E-5</v>
      </c>
      <c r="AA502" s="96"/>
      <c r="AB502" s="96"/>
      <c r="AC502" s="52">
        <f t="shared" si="213"/>
        <v>1.7001432955546684E-5</v>
      </c>
      <c r="AD502" s="52">
        <f t="shared" si="213"/>
        <v>2.098099204801689E-4</v>
      </c>
      <c r="AE502" s="52">
        <f t="shared" si="213"/>
        <v>6.2535197630925592E-5</v>
      </c>
      <c r="AF502" s="52">
        <f t="shared" si="213"/>
        <v>1.0936589520460132E-4</v>
      </c>
      <c r="AG502" s="52">
        <f t="shared" si="213"/>
        <v>1.1337650084305319E-4</v>
      </c>
      <c r="AH502" s="52">
        <f t="shared" si="213"/>
        <v>1.6389922177803666E-3</v>
      </c>
      <c r="AI502" s="52">
        <f t="shared" si="213"/>
        <v>5.4865112316241239E-4</v>
      </c>
      <c r="AJ502" s="52">
        <f t="shared" si="213"/>
        <v>4.691407712425195E-5</v>
      </c>
      <c r="AK502" s="52">
        <f t="shared" si="213"/>
        <v>5.9639409946088858E-5</v>
      </c>
      <c r="AL502" s="52">
        <f t="shared" si="213"/>
        <v>3.0608536166054851E-4</v>
      </c>
      <c r="AO502" s="52">
        <f t="shared" si="202"/>
        <v>1.5925719535168079E-6</v>
      </c>
      <c r="AP502" s="52">
        <f t="shared" si="194"/>
        <v>4.5419778370599427E-5</v>
      </c>
      <c r="AQ502" s="52">
        <f t="shared" si="194"/>
        <v>2.1331490148164314E-6</v>
      </c>
      <c r="AR502" s="52">
        <f t="shared" si="194"/>
        <v>1.9640355714359235E-5</v>
      </c>
      <c r="AS502" s="52">
        <f t="shared" si="194"/>
        <v>1.4447543163674376E-5</v>
      </c>
      <c r="AT502" s="52">
        <f t="shared" si="194"/>
        <v>3.4427149640907937E-4</v>
      </c>
      <c r="AU502" s="52">
        <f t="shared" si="194"/>
        <v>6.7907592731272835E-5</v>
      </c>
      <c r="AV502" s="52">
        <f t="shared" si="194"/>
        <v>8.1553432172123131E-6</v>
      </c>
      <c r="AW502" s="52">
        <f t="shared" si="194"/>
        <v>9.2571020553960516E-6</v>
      </c>
      <c r="AX502" s="52">
        <f t="shared" si="194"/>
        <v>1.0592194742821775E-4</v>
      </c>
      <c r="BA502" s="52">
        <f t="shared" si="200"/>
        <v>1.5925719535168265E-6</v>
      </c>
      <c r="BB502" s="52">
        <f t="shared" si="203"/>
        <v>4.5419778370599332E-5</v>
      </c>
      <c r="BC502" s="52">
        <f t="shared" si="204"/>
        <v>9.8896785121437884E-6</v>
      </c>
      <c r="BD502" s="52">
        <f t="shared" si="205"/>
        <v>4.0647995649043171E-5</v>
      </c>
      <c r="BE502" s="52">
        <f t="shared" si="206"/>
        <v>1.2952055846424145E-5</v>
      </c>
      <c r="BF502" s="52">
        <f t="shared" si="207"/>
        <v>3.4427149640907915E-4</v>
      </c>
      <c r="BG502" s="52">
        <f t="shared" si="208"/>
        <v>6.814487799864955E-5</v>
      </c>
      <c r="BH502" s="52">
        <f t="shared" si="209"/>
        <v>1.2101885984012492E-5</v>
      </c>
      <c r="BI502" s="52">
        <f t="shared" si="210"/>
        <v>7.1268380206369531E-6</v>
      </c>
      <c r="BJ502" s="52">
        <f t="shared" si="211"/>
        <v>1.0943102841469364E-4</v>
      </c>
    </row>
    <row r="503" spans="4:62">
      <c r="D503" s="42">
        <f t="shared" si="196"/>
        <v>5.25</v>
      </c>
      <c r="E503" s="52">
        <f t="shared" si="214"/>
        <v>1.5649944523279446E-5</v>
      </c>
      <c r="F503" s="52">
        <f t="shared" si="214"/>
        <v>1.6886270186572627E-4</v>
      </c>
      <c r="G503" s="52">
        <f t="shared" si="214"/>
        <v>5.5841418528839606E-5</v>
      </c>
      <c r="H503" s="52">
        <f t="shared" si="214"/>
        <v>7.1407267219545688E-5</v>
      </c>
      <c r="I503" s="52">
        <f t="shared" si="214"/>
        <v>1.0746438987151581E-4</v>
      </c>
      <c r="J503" s="52">
        <f t="shared" si="214"/>
        <v>1.425200090445044E-3</v>
      </c>
      <c r="K503" s="52">
        <f t="shared" si="214"/>
        <v>5.1955975639940844E-4</v>
      </c>
      <c r="L503" s="52">
        <f t="shared" si="214"/>
        <v>3.7335133553794767E-5</v>
      </c>
      <c r="M503" s="52">
        <f t="shared" si="214"/>
        <v>5.6910628536785907E-5</v>
      </c>
      <c r="N503" s="52">
        <f t="shared" si="214"/>
        <v>2.1241418339824211E-4</v>
      </c>
      <c r="Q503" s="52">
        <f t="shared" si="212"/>
        <v>1.4019016200206858E-5</v>
      </c>
      <c r="R503" s="52">
        <f t="shared" si="212"/>
        <v>1.213212476373562E-4</v>
      </c>
      <c r="S503" s="52">
        <f t="shared" si="212"/>
        <v>5.299531147222957E-5</v>
      </c>
      <c r="T503" s="52">
        <f t="shared" si="212"/>
        <v>5.1227765986930517E-5</v>
      </c>
      <c r="U503" s="52">
        <f t="shared" si="212"/>
        <v>9.2744685486532437E-5</v>
      </c>
      <c r="V503" s="52">
        <f t="shared" si="212"/>
        <v>1.0480741476790543E-3</v>
      </c>
      <c r="W503" s="52">
        <f t="shared" si="212"/>
        <v>4.4768973172853115E-4</v>
      </c>
      <c r="X503" s="52">
        <f t="shared" si="212"/>
        <v>2.8700121883193916E-5</v>
      </c>
      <c r="Y503" s="52">
        <f t="shared" si="212"/>
        <v>4.7018570402411579E-5</v>
      </c>
      <c r="Z503" s="52">
        <f t="shared" si="212"/>
        <v>1.0002956402038601E-4</v>
      </c>
      <c r="AA503" s="96"/>
      <c r="AB503" s="96"/>
      <c r="AC503" s="52">
        <f t="shared" si="213"/>
        <v>1.7280872846352051E-5</v>
      </c>
      <c r="AD503" s="52">
        <f t="shared" si="213"/>
        <v>2.1640415609409624E-4</v>
      </c>
      <c r="AE503" s="52">
        <f t="shared" si="213"/>
        <v>6.6660306249327603E-5</v>
      </c>
      <c r="AF503" s="52">
        <f t="shared" si="213"/>
        <v>1.1314744741928521E-4</v>
      </c>
      <c r="AG503" s="52">
        <f t="shared" si="213"/>
        <v>1.2046958782039208E-4</v>
      </c>
      <c r="AH503" s="52">
        <f t="shared" si="213"/>
        <v>1.8023260332110339E-3</v>
      </c>
      <c r="AI503" s="52">
        <f t="shared" si="213"/>
        <v>5.916670663376624E-4</v>
      </c>
      <c r="AJ503" s="52">
        <f t="shared" si="213"/>
        <v>5.002827579941172E-5</v>
      </c>
      <c r="AK503" s="52">
        <f t="shared" si="213"/>
        <v>6.4580223530352074E-5</v>
      </c>
      <c r="AL503" s="52">
        <f t="shared" si="213"/>
        <v>3.2831365679213744E-4</v>
      </c>
      <c r="AO503" s="52">
        <f t="shared" si="202"/>
        <v>1.6309283230725876E-6</v>
      </c>
      <c r="AP503" s="52">
        <f t="shared" si="194"/>
        <v>4.754145422837007E-5</v>
      </c>
      <c r="AQ503" s="52">
        <f t="shared" si="194"/>
        <v>2.8461070566100364E-6</v>
      </c>
      <c r="AR503" s="52">
        <f t="shared" si="194"/>
        <v>2.0179501232615171E-5</v>
      </c>
      <c r="AS503" s="52">
        <f t="shared" ref="AS503:AX514" si="215">I503-U503</f>
        <v>1.4719704384983371E-5</v>
      </c>
      <c r="AT503" s="52">
        <f t="shared" si="215"/>
        <v>3.771259427659897E-4</v>
      </c>
      <c r="AU503" s="52">
        <f t="shared" si="215"/>
        <v>7.1870024670877294E-5</v>
      </c>
      <c r="AV503" s="52">
        <f t="shared" si="215"/>
        <v>8.635011670600851E-6</v>
      </c>
      <c r="AW503" s="52">
        <f t="shared" si="215"/>
        <v>9.8920581343743281E-6</v>
      </c>
      <c r="AX503" s="52">
        <f t="shared" si="215"/>
        <v>1.1238461937785611E-4</v>
      </c>
      <c r="BA503" s="52">
        <f t="shared" si="200"/>
        <v>1.6309283230726046E-6</v>
      </c>
      <c r="BB503" s="52">
        <f t="shared" si="203"/>
        <v>4.7541454228369962E-5</v>
      </c>
      <c r="BC503" s="52">
        <f t="shared" si="204"/>
        <v>1.0818887720487997E-5</v>
      </c>
      <c r="BD503" s="52">
        <f t="shared" si="205"/>
        <v>4.174018019973952E-5</v>
      </c>
      <c r="BE503" s="52">
        <f t="shared" si="206"/>
        <v>1.3005197948876273E-5</v>
      </c>
      <c r="BF503" s="52">
        <f t="shared" si="207"/>
        <v>3.7712594276598991E-4</v>
      </c>
      <c r="BG503" s="52">
        <f t="shared" si="208"/>
        <v>7.2107309938253955E-5</v>
      </c>
      <c r="BH503" s="52">
        <f t="shared" si="209"/>
        <v>1.2693142245616953E-5</v>
      </c>
      <c r="BI503" s="52">
        <f t="shared" si="210"/>
        <v>7.6695949935661663E-6</v>
      </c>
      <c r="BJ503" s="52">
        <f t="shared" si="211"/>
        <v>1.1589947339389533E-4</v>
      </c>
    </row>
    <row r="504" spans="4:62">
      <c r="D504" s="42">
        <f t="shared" si="196"/>
        <v>5.5</v>
      </c>
      <c r="E504" s="52">
        <f t="shared" si="214"/>
        <v>1.586055601782378E-5</v>
      </c>
      <c r="F504" s="52">
        <f t="shared" si="214"/>
        <v>1.7248489230586487E-4</v>
      </c>
      <c r="G504" s="52">
        <f t="shared" si="214"/>
        <v>5.9060408341026432E-5</v>
      </c>
      <c r="H504" s="52">
        <f t="shared" si="214"/>
        <v>7.4026397383669128E-5</v>
      </c>
      <c r="I504" s="52">
        <f t="shared" si="214"/>
        <v>1.145785910282349E-4</v>
      </c>
      <c r="J504" s="52">
        <f t="shared" si="214"/>
        <v>1.5614245577149158E-3</v>
      </c>
      <c r="K504" s="52">
        <f t="shared" si="214"/>
        <v>5.5960965283796389E-4</v>
      </c>
      <c r="L504" s="52">
        <f t="shared" si="214"/>
        <v>3.9897755026066287E-5</v>
      </c>
      <c r="M504" s="52">
        <f t="shared" si="214"/>
        <v>6.1412984287480298E-5</v>
      </c>
      <c r="N504" s="52">
        <f t="shared" si="214"/>
        <v>2.2846330327390342E-4</v>
      </c>
      <c r="Q504" s="52">
        <f t="shared" si="212"/>
        <v>1.4193952672738595E-5</v>
      </c>
      <c r="R504" s="52">
        <f t="shared" si="212"/>
        <v>1.2292874456428971E-4</v>
      </c>
      <c r="S504" s="52">
        <f t="shared" si="212"/>
        <v>5.5405506318745715E-5</v>
      </c>
      <c r="T504" s="52">
        <f t="shared" si="212"/>
        <v>5.3352474155637544E-5</v>
      </c>
      <c r="U504" s="52">
        <f t="shared" si="212"/>
        <v>9.9643129837438497E-5</v>
      </c>
      <c r="V504" s="52">
        <f t="shared" si="212"/>
        <v>1.1500996495598438E-3</v>
      </c>
      <c r="W504" s="52">
        <f t="shared" si="212"/>
        <v>4.8382863308031018E-4</v>
      </c>
      <c r="X504" s="52">
        <f t="shared" si="212"/>
        <v>3.0805826170753406E-5</v>
      </c>
      <c r="Y504" s="52">
        <f t="shared" si="212"/>
        <v>5.0913715808387145E-5</v>
      </c>
      <c r="Z504" s="52">
        <f t="shared" si="212"/>
        <v>1.0974493621875986E-4</v>
      </c>
      <c r="AA504" s="96"/>
      <c r="AB504" s="96"/>
      <c r="AC504" s="52">
        <f t="shared" si="213"/>
        <v>1.7527159362908981E-5</v>
      </c>
      <c r="AD504" s="52">
        <f t="shared" si="213"/>
        <v>2.2204104004743989E-4</v>
      </c>
      <c r="AE504" s="52">
        <f t="shared" si="213"/>
        <v>7.0819051286558443E-5</v>
      </c>
      <c r="AF504" s="52">
        <f t="shared" si="213"/>
        <v>1.1657748829185043E-4</v>
      </c>
      <c r="AG504" s="52">
        <f t="shared" si="213"/>
        <v>1.2761687557624345E-4</v>
      </c>
      <c r="AH504" s="52">
        <f t="shared" si="213"/>
        <v>1.9727494658699882E-3</v>
      </c>
      <c r="AI504" s="52">
        <f t="shared" si="213"/>
        <v>6.3562795786299405E-4</v>
      </c>
      <c r="AJ504" s="52">
        <f t="shared" si="213"/>
        <v>5.3114285104459166E-5</v>
      </c>
      <c r="AK504" s="52">
        <f t="shared" si="213"/>
        <v>6.9624719444559506E-5</v>
      </c>
      <c r="AL504" s="52">
        <f t="shared" si="213"/>
        <v>3.5067947916157056E-4</v>
      </c>
      <c r="AO504" s="52">
        <f t="shared" si="202"/>
        <v>1.6666033450851853E-6</v>
      </c>
      <c r="AP504" s="52">
        <f t="shared" si="202"/>
        <v>4.9556147741575157E-5</v>
      </c>
      <c r="AQ504" s="52">
        <f t="shared" si="202"/>
        <v>3.6549020222807172E-6</v>
      </c>
      <c r="AR504" s="52">
        <f t="shared" si="202"/>
        <v>2.0673923228031585E-5</v>
      </c>
      <c r="AS504" s="52">
        <f t="shared" si="215"/>
        <v>1.49354611907964E-5</v>
      </c>
      <c r="AT504" s="52">
        <f t="shared" si="215"/>
        <v>4.11324908155072E-4</v>
      </c>
      <c r="AU504" s="52">
        <f t="shared" si="215"/>
        <v>7.5781019757653709E-5</v>
      </c>
      <c r="AV504" s="52">
        <f t="shared" si="215"/>
        <v>9.0919288553128807E-6</v>
      </c>
      <c r="AW504" s="52">
        <f t="shared" si="215"/>
        <v>1.0499268479093153E-5</v>
      </c>
      <c r="AX504" s="52">
        <f t="shared" si="215"/>
        <v>1.1871836705514356E-4</v>
      </c>
      <c r="BA504" s="52">
        <f t="shared" si="200"/>
        <v>1.6666033450852005E-6</v>
      </c>
      <c r="BB504" s="52">
        <f t="shared" si="203"/>
        <v>4.9556147741575021E-5</v>
      </c>
      <c r="BC504" s="52">
        <f t="shared" si="204"/>
        <v>1.1758642945532011E-5</v>
      </c>
      <c r="BD504" s="52">
        <f t="shared" si="205"/>
        <v>4.2551090908181298E-5</v>
      </c>
      <c r="BE504" s="52">
        <f t="shared" si="206"/>
        <v>1.3038284548008548E-5</v>
      </c>
      <c r="BF504" s="52">
        <f t="shared" si="207"/>
        <v>4.1132490815507243E-4</v>
      </c>
      <c r="BG504" s="52">
        <f t="shared" si="208"/>
        <v>7.6018305025030153E-5</v>
      </c>
      <c r="BH504" s="52">
        <f t="shared" si="209"/>
        <v>1.3216530078392879E-5</v>
      </c>
      <c r="BI504" s="52">
        <f t="shared" si="210"/>
        <v>8.2117351570792078E-6</v>
      </c>
      <c r="BJ504" s="52">
        <f t="shared" si="211"/>
        <v>1.2221617588766714E-4</v>
      </c>
    </row>
    <row r="505" spans="4:62">
      <c r="D505" s="42">
        <f t="shared" si="196"/>
        <v>5.75</v>
      </c>
      <c r="E505" s="52">
        <f t="shared" si="214"/>
        <v>1.6045927609175767E-5</v>
      </c>
      <c r="F505" s="52">
        <f t="shared" si="214"/>
        <v>1.7547104895299892E-4</v>
      </c>
      <c r="G505" s="52">
        <f t="shared" si="214"/>
        <v>6.2312344314850403E-5</v>
      </c>
      <c r="H505" s="52">
        <f t="shared" si="214"/>
        <v>7.6622522790695418E-5</v>
      </c>
      <c r="I505" s="52">
        <f t="shared" si="214"/>
        <v>1.2175170504006268E-4</v>
      </c>
      <c r="J505" s="52">
        <f t="shared" si="214"/>
        <v>1.7032329184193599E-3</v>
      </c>
      <c r="K505" s="52">
        <f t="shared" si="214"/>
        <v>6.0077626979016864E-4</v>
      </c>
      <c r="L505" s="52">
        <f t="shared" si="214"/>
        <v>4.2503207939430001E-5</v>
      </c>
      <c r="M505" s="52">
        <f t="shared" si="214"/>
        <v>6.6019952453691023E-5</v>
      </c>
      <c r="N505" s="52">
        <f t="shared" si="214"/>
        <v>2.4479916152016137E-4</v>
      </c>
      <c r="Q505" s="52">
        <f t="shared" si="212"/>
        <v>1.4345554782887348E-5</v>
      </c>
      <c r="R505" s="52">
        <f t="shared" si="212"/>
        <v>1.2395962853883365E-4</v>
      </c>
      <c r="S505" s="52">
        <f t="shared" si="212"/>
        <v>5.7783018413604685E-5</v>
      </c>
      <c r="T505" s="52">
        <f t="shared" si="212"/>
        <v>5.54812204825523E-5</v>
      </c>
      <c r="U505" s="52">
        <f t="shared" si="212"/>
        <v>1.0664850721641534E-4</v>
      </c>
      <c r="V505" s="52">
        <f t="shared" si="212"/>
        <v>1.2563777598601222E-3</v>
      </c>
      <c r="W505" s="52">
        <f t="shared" si="212"/>
        <v>5.2108850139468202E-4</v>
      </c>
      <c r="X505" s="52">
        <f t="shared" si="212"/>
        <v>3.2978815635093436E-5</v>
      </c>
      <c r="Y505" s="52">
        <f t="shared" si="212"/>
        <v>5.4942430423216E-5</v>
      </c>
      <c r="Z505" s="52">
        <f t="shared" si="212"/>
        <v>1.1986464891877884E-4</v>
      </c>
      <c r="AA505" s="96"/>
      <c r="AB505" s="96"/>
      <c r="AC505" s="52">
        <f t="shared" si="213"/>
        <v>1.7746300435464202E-5</v>
      </c>
      <c r="AD505" s="52">
        <f t="shared" si="213"/>
        <v>2.2698246936716403E-4</v>
      </c>
      <c r="AE505" s="52">
        <f t="shared" si="213"/>
        <v>7.500651468730114E-5</v>
      </c>
      <c r="AF505" s="52">
        <f t="shared" si="213"/>
        <v>1.1977357655247191E-4</v>
      </c>
      <c r="AG505" s="52">
        <f t="shared" si="213"/>
        <v>1.3483154197877644E-4</v>
      </c>
      <c r="AH505" s="52">
        <f t="shared" si="213"/>
        <v>2.1500880769785981E-3</v>
      </c>
      <c r="AI505" s="52">
        <f t="shared" si="213"/>
        <v>6.8070132345303164E-4</v>
      </c>
      <c r="AJ505" s="52">
        <f t="shared" si="213"/>
        <v>5.6182309960327369E-5</v>
      </c>
      <c r="AK505" s="52">
        <f t="shared" si="213"/>
        <v>7.4772021568977664E-5</v>
      </c>
      <c r="AL505" s="52">
        <f t="shared" si="213"/>
        <v>3.7320694444657591E-4</v>
      </c>
      <c r="AO505" s="52">
        <f t="shared" si="202"/>
        <v>1.7003728262884191E-6</v>
      </c>
      <c r="AP505" s="52">
        <f t="shared" si="202"/>
        <v>5.1511420414165275E-5</v>
      </c>
      <c r="AQ505" s="52">
        <f t="shared" si="202"/>
        <v>4.5293259012457181E-6</v>
      </c>
      <c r="AR505" s="52">
        <f t="shared" si="202"/>
        <v>2.1141302308143118E-5</v>
      </c>
      <c r="AS505" s="52">
        <f t="shared" si="215"/>
        <v>1.5103197823647336E-5</v>
      </c>
      <c r="AT505" s="52">
        <f t="shared" si="215"/>
        <v>4.468551585592377E-4</v>
      </c>
      <c r="AU505" s="52">
        <f t="shared" si="215"/>
        <v>7.9687768395486614E-5</v>
      </c>
      <c r="AV505" s="52">
        <f t="shared" si="215"/>
        <v>9.5243923043365642E-6</v>
      </c>
      <c r="AW505" s="52">
        <f t="shared" si="215"/>
        <v>1.1077522030475023E-5</v>
      </c>
      <c r="AX505" s="52">
        <f t="shared" si="215"/>
        <v>1.2493451260138253E-4</v>
      </c>
      <c r="BA505" s="52">
        <f t="shared" si="200"/>
        <v>1.7003728262884344E-6</v>
      </c>
      <c r="BB505" s="52">
        <f t="shared" si="203"/>
        <v>5.1511420414165112E-5</v>
      </c>
      <c r="BC505" s="52">
        <f t="shared" si="204"/>
        <v>1.2694170372450737E-5</v>
      </c>
      <c r="BD505" s="52">
        <f t="shared" si="205"/>
        <v>4.3151053761776492E-5</v>
      </c>
      <c r="BE505" s="52">
        <f t="shared" si="206"/>
        <v>1.3079836938713769E-5</v>
      </c>
      <c r="BF505" s="52">
        <f t="shared" si="207"/>
        <v>4.4685515855923813E-4</v>
      </c>
      <c r="BG505" s="52">
        <f t="shared" si="208"/>
        <v>7.9925053662863003E-5</v>
      </c>
      <c r="BH505" s="52">
        <f t="shared" si="209"/>
        <v>1.3679102020897368E-5</v>
      </c>
      <c r="BI505" s="52">
        <f t="shared" si="210"/>
        <v>8.7520691152866414E-6</v>
      </c>
      <c r="BJ505" s="52">
        <f t="shared" si="211"/>
        <v>1.2840778292641454E-4</v>
      </c>
    </row>
    <row r="506" spans="4:62">
      <c r="D506" s="42">
        <f t="shared" si="196"/>
        <v>6</v>
      </c>
      <c r="E506" s="52">
        <f t="shared" si="214"/>
        <v>1.6212086609325516E-5</v>
      </c>
      <c r="F506" s="52">
        <f t="shared" si="214"/>
        <v>1.7811357375880702E-4</v>
      </c>
      <c r="G506" s="52">
        <f t="shared" si="214"/>
        <v>6.5608798699307049E-5</v>
      </c>
      <c r="H506" s="52">
        <f t="shared" si="214"/>
        <v>7.9250440872617901E-5</v>
      </c>
      <c r="I506" s="52">
        <f t="shared" si="214"/>
        <v>1.289662329725642E-4</v>
      </c>
      <c r="J506" s="52">
        <f t="shared" si="214"/>
        <v>1.8504518408073421E-3</v>
      </c>
      <c r="K506" s="52">
        <f t="shared" si="214"/>
        <v>6.4323125754014087E-4</v>
      </c>
      <c r="L506" s="52">
        <f t="shared" si="214"/>
        <v>4.5156287968078744E-5</v>
      </c>
      <c r="M506" s="52">
        <f t="shared" si="214"/>
        <v>7.0734822320611118E-5</v>
      </c>
      <c r="N506" s="52">
        <f t="shared" si="214"/>
        <v>2.6142988523979659E-4</v>
      </c>
      <c r="Q506" s="52">
        <f t="shared" si="212"/>
        <v>1.4478952716746912E-5</v>
      </c>
      <c r="R506" s="52">
        <f t="shared" si="212"/>
        <v>1.2464217733078534E-4</v>
      </c>
      <c r="S506" s="52">
        <f t="shared" si="212"/>
        <v>6.0180833558047771E-5</v>
      </c>
      <c r="T506" s="52">
        <f t="shared" si="212"/>
        <v>5.7648335943048723E-5</v>
      </c>
      <c r="U506" s="52">
        <f t="shared" si="212"/>
        <v>1.1373367697688753E-4</v>
      </c>
      <c r="V506" s="52">
        <f t="shared" si="212"/>
        <v>1.3667472056633052E-3</v>
      </c>
      <c r="W506" s="52">
        <f t="shared" si="212"/>
        <v>5.5957642889819192E-4</v>
      </c>
      <c r="X506" s="52">
        <f t="shared" si="212"/>
        <v>3.5224895877640166E-5</v>
      </c>
      <c r="Y506" s="52">
        <f t="shared" si="212"/>
        <v>5.9107246110060786E-5</v>
      </c>
      <c r="Z506" s="52">
        <f t="shared" si="212"/>
        <v>1.3037361864754349E-4</v>
      </c>
      <c r="AA506" s="96"/>
      <c r="AB506" s="96"/>
      <c r="AC506" s="52">
        <f t="shared" si="213"/>
        <v>1.7945220501904139E-5</v>
      </c>
      <c r="AD506" s="52">
        <f t="shared" si="213"/>
        <v>2.3158497018682856E-4</v>
      </c>
      <c r="AE506" s="52">
        <f t="shared" si="213"/>
        <v>7.9217154559421032E-5</v>
      </c>
      <c r="AF506" s="52">
        <f t="shared" si="213"/>
        <v>1.2289081929004936E-4</v>
      </c>
      <c r="AG506" s="52">
        <f t="shared" si="213"/>
        <v>1.4212917662392746E-4</v>
      </c>
      <c r="AH506" s="52">
        <f t="shared" si="213"/>
        <v>2.3341564759513794E-3</v>
      </c>
      <c r="AI506" s="52">
        <f t="shared" si="213"/>
        <v>7.2712337144946622E-4</v>
      </c>
      <c r="AJ506" s="52">
        <f t="shared" si="213"/>
        <v>5.9249737343324758E-5</v>
      </c>
      <c r="AK506" s="52">
        <f t="shared" si="213"/>
        <v>8.0024686725875836E-5</v>
      </c>
      <c r="AL506" s="52">
        <f t="shared" si="213"/>
        <v>3.9594748273405256E-4</v>
      </c>
      <c r="AO506" s="52">
        <f t="shared" si="202"/>
        <v>1.7331338925786041E-6</v>
      </c>
      <c r="AP506" s="52">
        <f t="shared" si="202"/>
        <v>5.3471396428021679E-5</v>
      </c>
      <c r="AQ506" s="52">
        <f t="shared" si="202"/>
        <v>5.4279651412592785E-6</v>
      </c>
      <c r="AR506" s="52">
        <f t="shared" si="202"/>
        <v>2.1602104929569178E-5</v>
      </c>
      <c r="AS506" s="52">
        <f t="shared" si="215"/>
        <v>1.5232555995676669E-5</v>
      </c>
      <c r="AT506" s="52">
        <f t="shared" si="215"/>
        <v>4.8370463514403692E-4</v>
      </c>
      <c r="AU506" s="52">
        <f t="shared" si="215"/>
        <v>8.3654828641948958E-5</v>
      </c>
      <c r="AV506" s="52">
        <f t="shared" si="215"/>
        <v>9.9313920904385778E-6</v>
      </c>
      <c r="AW506" s="52">
        <f t="shared" si="215"/>
        <v>1.1627576210550332E-5</v>
      </c>
      <c r="AX506" s="52">
        <f t="shared" si="215"/>
        <v>1.310562665922531E-4</v>
      </c>
      <c r="BA506" s="52">
        <f t="shared" si="200"/>
        <v>1.7331338925786227E-6</v>
      </c>
      <c r="BB506" s="52">
        <f t="shared" si="203"/>
        <v>5.3471396428021544E-5</v>
      </c>
      <c r="BC506" s="52">
        <f t="shared" si="204"/>
        <v>1.3608355860113982E-5</v>
      </c>
      <c r="BD506" s="52">
        <f t="shared" si="205"/>
        <v>4.364037841743146E-5</v>
      </c>
      <c r="BE506" s="52">
        <f t="shared" si="206"/>
        <v>1.3162943651363261E-5</v>
      </c>
      <c r="BF506" s="52">
        <f t="shared" si="207"/>
        <v>4.8370463514403736E-4</v>
      </c>
      <c r="BG506" s="52">
        <f t="shared" si="208"/>
        <v>8.3892113909325348E-5</v>
      </c>
      <c r="BH506" s="52">
        <f t="shared" si="209"/>
        <v>1.4093449375246014E-5</v>
      </c>
      <c r="BI506" s="52">
        <f t="shared" si="210"/>
        <v>9.2898644052647183E-6</v>
      </c>
      <c r="BJ506" s="52">
        <f t="shared" si="211"/>
        <v>1.3451759749425596E-4</v>
      </c>
    </row>
    <row r="507" spans="4:62">
      <c r="D507" s="42">
        <f t="shared" si="196"/>
        <v>6.25</v>
      </c>
      <c r="E507" s="52">
        <f t="shared" si="214"/>
        <v>1.6363908430665607E-5</v>
      </c>
      <c r="F507" s="52">
        <f t="shared" si="214"/>
        <v>1.8067544533149067E-4</v>
      </c>
      <c r="G507" s="52">
        <f t="shared" si="214"/>
        <v>6.8958665449085537E-5</v>
      </c>
      <c r="H507" s="52">
        <f t="shared" si="214"/>
        <v>8.1955490492693821E-5</v>
      </c>
      <c r="I507" s="52">
        <f t="shared" si="214"/>
        <v>1.3620619150642461E-4</v>
      </c>
      <c r="J507" s="52">
        <f t="shared" si="214"/>
        <v>2.0028624843315226E-3</v>
      </c>
      <c r="K507" s="52">
        <f t="shared" si="214"/>
        <v>6.8712795381111131E-4</v>
      </c>
      <c r="L507" s="52">
        <f t="shared" si="214"/>
        <v>4.7860985269896004E-5</v>
      </c>
      <c r="M507" s="52">
        <f t="shared" si="214"/>
        <v>7.5560879782848395E-5</v>
      </c>
      <c r="N507" s="52">
        <f t="shared" si="214"/>
        <v>2.783628277005826E-4</v>
      </c>
      <c r="Q507" s="52">
        <f t="shared" si="212"/>
        <v>1.4598292955587577E-5</v>
      </c>
      <c r="R507" s="52">
        <f t="shared" si="212"/>
        <v>1.2518222861795846E-4</v>
      </c>
      <c r="S507" s="52">
        <f t="shared" si="212"/>
        <v>6.26457571529551E-5</v>
      </c>
      <c r="T507" s="52">
        <f t="shared" si="212"/>
        <v>5.9881980974917276E-5</v>
      </c>
      <c r="U507" s="52">
        <f t="shared" si="212"/>
        <v>1.2087312889733198E-4</v>
      </c>
      <c r="V507" s="52">
        <f t="shared" si="212"/>
        <v>1.4810001623471627E-3</v>
      </c>
      <c r="W507" s="52">
        <f t="shared" si="212"/>
        <v>5.9938681368993285E-4</v>
      </c>
      <c r="X507" s="52">
        <f t="shared" si="212"/>
        <v>3.7548609914179363E-5</v>
      </c>
      <c r="Y507" s="52">
        <f t="shared" si="212"/>
        <v>6.3409879797888814E-5</v>
      </c>
      <c r="Z507" s="52">
        <f t="shared" si="212"/>
        <v>1.4125347007223045E-4</v>
      </c>
      <c r="AA507" s="96"/>
      <c r="AB507" s="96"/>
      <c r="AC507" s="52">
        <f t="shared" si="213"/>
        <v>1.8129523905743653E-5</v>
      </c>
      <c r="AD507" s="52">
        <f t="shared" si="213"/>
        <v>2.3616866204502273E-4</v>
      </c>
      <c r="AE507" s="52">
        <f t="shared" si="213"/>
        <v>8.3445489260204628E-5</v>
      </c>
      <c r="AF507" s="52">
        <f t="shared" si="213"/>
        <v>1.2606727349833265E-4</v>
      </c>
      <c r="AG507" s="52">
        <f t="shared" si="213"/>
        <v>1.4952116071106328E-4</v>
      </c>
      <c r="AH507" s="52">
        <f t="shared" si="213"/>
        <v>2.5247248063158833E-3</v>
      </c>
      <c r="AI507" s="52">
        <f t="shared" si="213"/>
        <v>7.7510637919966615E-4</v>
      </c>
      <c r="AJ507" s="52">
        <f t="shared" si="213"/>
        <v>6.2333070666975677E-5</v>
      </c>
      <c r="AK507" s="52">
        <f t="shared" si="213"/>
        <v>8.5385227373539874E-5</v>
      </c>
      <c r="AL507" s="52">
        <f t="shared" si="213"/>
        <v>4.1895063795485801E-4</v>
      </c>
      <c r="AO507" s="52">
        <f t="shared" si="202"/>
        <v>1.7656154750780304E-6</v>
      </c>
      <c r="AP507" s="52">
        <f t="shared" si="202"/>
        <v>5.5493216713532203E-5</v>
      </c>
      <c r="AQ507" s="52">
        <f t="shared" si="202"/>
        <v>6.3129082961304369E-6</v>
      </c>
      <c r="AR507" s="52">
        <f t="shared" si="202"/>
        <v>2.2073509517776546E-5</v>
      </c>
      <c r="AS507" s="52">
        <f t="shared" si="215"/>
        <v>1.5333062609092631E-5</v>
      </c>
      <c r="AT507" s="52">
        <f t="shared" si="215"/>
        <v>5.2186232198435985E-4</v>
      </c>
      <c r="AU507" s="52">
        <f t="shared" si="215"/>
        <v>8.7741140121178453E-5</v>
      </c>
      <c r="AV507" s="52">
        <f t="shared" si="215"/>
        <v>1.0312375355716641E-5</v>
      </c>
      <c r="AW507" s="52">
        <f t="shared" si="215"/>
        <v>1.2150999984959581E-5</v>
      </c>
      <c r="AX507" s="52">
        <f t="shared" si="215"/>
        <v>1.3710935762835215E-4</v>
      </c>
      <c r="BA507" s="52">
        <f t="shared" si="200"/>
        <v>1.7656154750780456E-6</v>
      </c>
      <c r="BB507" s="52">
        <f t="shared" si="203"/>
        <v>5.5493216713532067E-5</v>
      </c>
      <c r="BC507" s="52">
        <f t="shared" si="204"/>
        <v>1.448682381111909E-5</v>
      </c>
      <c r="BD507" s="52">
        <f t="shared" si="205"/>
        <v>4.4111783005638827E-5</v>
      </c>
      <c r="BE507" s="52">
        <f t="shared" si="206"/>
        <v>1.3314969204638666E-5</v>
      </c>
      <c r="BF507" s="52">
        <f t="shared" si="207"/>
        <v>5.2186232198436072E-4</v>
      </c>
      <c r="BG507" s="52">
        <f t="shared" si="208"/>
        <v>8.7978425388554843E-5</v>
      </c>
      <c r="BH507" s="52">
        <f t="shared" si="209"/>
        <v>1.4472085397079673E-5</v>
      </c>
      <c r="BI507" s="52">
        <f t="shared" si="210"/>
        <v>9.8243475906914789E-6</v>
      </c>
      <c r="BJ507" s="52">
        <f t="shared" si="211"/>
        <v>1.4058781025427542E-4</v>
      </c>
    </row>
    <row r="508" spans="4:62">
      <c r="D508" s="42">
        <f t="shared" si="196"/>
        <v>6.5</v>
      </c>
      <c r="E508" s="52">
        <f t="shared" si="214"/>
        <v>1.6503021044974253E-5</v>
      </c>
      <c r="F508" s="52">
        <f t="shared" si="214"/>
        <v>1.8325246645984339E-4</v>
      </c>
      <c r="G508" s="52">
        <f t="shared" si="214"/>
        <v>7.2363529100635197E-5</v>
      </c>
      <c r="H508" s="52">
        <f t="shared" si="214"/>
        <v>8.4754324529543276E-5</v>
      </c>
      <c r="I508" s="52">
        <f t="shared" si="214"/>
        <v>1.4346257363599107E-4</v>
      </c>
      <c r="J508" s="52">
        <f t="shared" si="214"/>
        <v>2.1601658270231131E-3</v>
      </c>
      <c r="K508" s="52">
        <f t="shared" si="214"/>
        <v>7.3251186914863396E-4</v>
      </c>
      <c r="L508" s="52">
        <f t="shared" si="214"/>
        <v>5.0617571822710419E-5</v>
      </c>
      <c r="M508" s="52">
        <f t="shared" si="214"/>
        <v>8.0497361742287789E-5</v>
      </c>
      <c r="N508" s="52">
        <f t="shared" si="214"/>
        <v>2.9558942537734903E-4</v>
      </c>
      <c r="Q508" s="52">
        <f t="shared" ref="Q508:Z523" si="216">Q507+Q330/$R$192</f>
        <v>1.4704963161218147E-5</v>
      </c>
      <c r="R508" s="52">
        <f t="shared" si="216"/>
        <v>1.2565547302744874E-4</v>
      </c>
      <c r="S508" s="52">
        <f t="shared" si="216"/>
        <v>6.5194402814692029E-5</v>
      </c>
      <c r="T508" s="52">
        <f t="shared" si="216"/>
        <v>6.2191777724967057E-5</v>
      </c>
      <c r="U508" s="52">
        <f t="shared" si="216"/>
        <v>1.2804980971200494E-4</v>
      </c>
      <c r="V508" s="52">
        <f t="shared" si="216"/>
        <v>1.5988477357629081E-3</v>
      </c>
      <c r="W508" s="52">
        <f t="shared" si="216"/>
        <v>6.4054144351596842E-4</v>
      </c>
      <c r="X508" s="52">
        <f t="shared" si="216"/>
        <v>3.9950736669494484E-5</v>
      </c>
      <c r="Y508" s="52">
        <f t="shared" si="216"/>
        <v>6.7849060963607352E-5</v>
      </c>
      <c r="Z508" s="52">
        <f t="shared" si="216"/>
        <v>1.5248040246963892E-4</v>
      </c>
      <c r="AA508" s="96"/>
      <c r="AB508" s="96"/>
      <c r="AC508" s="52">
        <f t="shared" ref="AC508:AL523" si="217">AC507+AC330/$R$192</f>
        <v>1.8301078928730376E-5</v>
      </c>
      <c r="AD508" s="52">
        <f t="shared" si="217"/>
        <v>2.4084945989223791E-4</v>
      </c>
      <c r="AE508" s="52">
        <f t="shared" si="217"/>
        <v>8.7687613284145787E-5</v>
      </c>
      <c r="AF508" s="52">
        <f t="shared" si="217"/>
        <v>1.2935514482198177E-4</v>
      </c>
      <c r="AG508" s="52">
        <f t="shared" si="217"/>
        <v>1.5700807745313132E-4</v>
      </c>
      <c r="AH508" s="52">
        <f t="shared" si="217"/>
        <v>2.7214839182833194E-3</v>
      </c>
      <c r="AI508" s="52">
        <f t="shared" si="217"/>
        <v>8.2471958004867599E-4</v>
      </c>
      <c r="AJ508" s="52">
        <f t="shared" si="217"/>
        <v>6.5437244933547501E-5</v>
      </c>
      <c r="AK508" s="52">
        <f t="shared" si="217"/>
        <v>9.085138904284098E-5</v>
      </c>
      <c r="AL508" s="52">
        <f t="shared" si="217"/>
        <v>4.4222555598694808E-4</v>
      </c>
      <c r="AO508" s="52">
        <f t="shared" si="202"/>
        <v>1.7980578837561061E-6</v>
      </c>
      <c r="AP508" s="52">
        <f t="shared" si="202"/>
        <v>5.7596993432394651E-5</v>
      </c>
      <c r="AQ508" s="52">
        <f t="shared" si="202"/>
        <v>7.1691262859431679E-6</v>
      </c>
      <c r="AR508" s="52">
        <f t="shared" si="202"/>
        <v>2.2562546804576219E-5</v>
      </c>
      <c r="AS508" s="52">
        <f t="shared" si="215"/>
        <v>1.5412763923986129E-5</v>
      </c>
      <c r="AT508" s="52">
        <f t="shared" si="215"/>
        <v>5.6131809126020501E-4</v>
      </c>
      <c r="AU508" s="52">
        <f t="shared" si="215"/>
        <v>9.1970425632665535E-5</v>
      </c>
      <c r="AV508" s="52">
        <f t="shared" si="215"/>
        <v>1.0666835153215934E-5</v>
      </c>
      <c r="AW508" s="52">
        <f t="shared" si="215"/>
        <v>1.2648300778680437E-5</v>
      </c>
      <c r="AX508" s="52">
        <f t="shared" si="215"/>
        <v>1.4310902290771011E-4</v>
      </c>
      <c r="BA508" s="52">
        <f t="shared" si="200"/>
        <v>1.798057883756123E-6</v>
      </c>
      <c r="BB508" s="52">
        <f t="shared" si="203"/>
        <v>5.7596993432394516E-5</v>
      </c>
      <c r="BC508" s="52">
        <f t="shared" si="204"/>
        <v>1.532408418351059E-5</v>
      </c>
      <c r="BD508" s="52">
        <f t="shared" si="205"/>
        <v>4.4600820292438494E-5</v>
      </c>
      <c r="BE508" s="52">
        <f t="shared" si="206"/>
        <v>1.3545503817140249E-5</v>
      </c>
      <c r="BF508" s="52">
        <f t="shared" si="207"/>
        <v>5.6131809126020631E-4</v>
      </c>
      <c r="BG508" s="52">
        <f t="shared" si="208"/>
        <v>9.2207710900042033E-5</v>
      </c>
      <c r="BH508" s="52">
        <f t="shared" si="209"/>
        <v>1.4819673110837083E-5</v>
      </c>
      <c r="BI508" s="52">
        <f t="shared" si="210"/>
        <v>1.0354027300553192E-5</v>
      </c>
      <c r="BJ508" s="52">
        <f t="shared" si="211"/>
        <v>1.4663613060959905E-4</v>
      </c>
    </row>
    <row r="509" spans="4:62">
      <c r="D509" s="42">
        <f t="shared" si="196"/>
        <v>6.75</v>
      </c>
      <c r="E509" s="52">
        <f t="shared" ref="E509:N524" si="218">E508+E331/$R$192</f>
        <v>1.6629410673286162E-5</v>
      </c>
      <c r="F509" s="52">
        <f t="shared" si="218"/>
        <v>1.8584324145039699E-4</v>
      </c>
      <c r="G509" s="52">
        <f t="shared" si="218"/>
        <v>7.582138640578941E-5</v>
      </c>
      <c r="H509" s="52">
        <f t="shared" si="218"/>
        <v>8.764821614506811E-5</v>
      </c>
      <c r="I509" s="52">
        <f t="shared" si="218"/>
        <v>1.5073156876141644E-4</v>
      </c>
      <c r="J509" s="52">
        <f t="shared" si="218"/>
        <v>2.3220165130450878E-3</v>
      </c>
      <c r="K509" s="52">
        <f t="shared" si="218"/>
        <v>7.793659711507184E-4</v>
      </c>
      <c r="L509" s="52">
        <f t="shared" si="218"/>
        <v>5.3424392278720434E-5</v>
      </c>
      <c r="M509" s="52">
        <f t="shared" si="218"/>
        <v>8.5541211740858747E-5</v>
      </c>
      <c r="N509" s="52">
        <f t="shared" si="218"/>
        <v>3.130922717068596E-4</v>
      </c>
      <c r="Q509" s="52">
        <f t="shared" si="216"/>
        <v>1.4798966078939307E-5</v>
      </c>
      <c r="R509" s="52">
        <f t="shared" si="216"/>
        <v>1.260619709628399E-4</v>
      </c>
      <c r="S509" s="52">
        <f t="shared" si="216"/>
        <v>6.7826042892918964E-5</v>
      </c>
      <c r="T509" s="52">
        <f t="shared" si="216"/>
        <v>6.4577376657421333E-5</v>
      </c>
      <c r="U509" s="52">
        <f t="shared" si="216"/>
        <v>1.3525217317985212E-4</v>
      </c>
      <c r="V509" s="52">
        <f t="shared" si="216"/>
        <v>1.7199535654707856E-3</v>
      </c>
      <c r="W509" s="52">
        <f t="shared" si="216"/>
        <v>6.8301994878657154E-4</v>
      </c>
      <c r="X509" s="52">
        <f t="shared" si="216"/>
        <v>4.2430032570193062E-5</v>
      </c>
      <c r="Y509" s="52">
        <f t="shared" si="216"/>
        <v>7.2421882706248309E-5</v>
      </c>
      <c r="Z509" s="52">
        <f t="shared" si="216"/>
        <v>1.640273363481364E-4</v>
      </c>
      <c r="AA509" s="96"/>
      <c r="AB509" s="96"/>
      <c r="AC509" s="52">
        <f t="shared" si="217"/>
        <v>1.8459855267633032E-5</v>
      </c>
      <c r="AD509" s="52">
        <f t="shared" si="217"/>
        <v>2.4562451193795395E-4</v>
      </c>
      <c r="AE509" s="52">
        <f t="shared" si="217"/>
        <v>9.1941279871849525E-5</v>
      </c>
      <c r="AF509" s="52">
        <f t="shared" si="217"/>
        <v>1.3275732912057715E-4</v>
      </c>
      <c r="AG509" s="52">
        <f t="shared" si="217"/>
        <v>1.6458564025700027E-4</v>
      </c>
      <c r="AH509" s="52">
        <f t="shared" si="217"/>
        <v>2.9240794606193912E-3</v>
      </c>
      <c r="AI509" s="52">
        <f t="shared" si="217"/>
        <v>8.7594927878224165E-4</v>
      </c>
      <c r="AJ509" s="52">
        <f t="shared" si="217"/>
        <v>6.8560567149359412E-5</v>
      </c>
      <c r="AK509" s="52">
        <f t="shared" si="217"/>
        <v>9.6418202952500831E-5</v>
      </c>
      <c r="AL509" s="52">
        <f t="shared" si="217"/>
        <v>4.6575901721202027E-4</v>
      </c>
      <c r="AO509" s="52">
        <f t="shared" si="202"/>
        <v>1.830444594346855E-6</v>
      </c>
      <c r="AP509" s="52">
        <f t="shared" si="202"/>
        <v>5.9781270487557092E-5</v>
      </c>
      <c r="AQ509" s="52">
        <f t="shared" si="202"/>
        <v>7.9953435128704456E-6</v>
      </c>
      <c r="AR509" s="52">
        <f t="shared" si="202"/>
        <v>2.3070839487646777E-5</v>
      </c>
      <c r="AS509" s="52">
        <f t="shared" si="215"/>
        <v>1.5479395581564323E-5</v>
      </c>
      <c r="AT509" s="52">
        <f t="shared" si="215"/>
        <v>6.0206294757430222E-4</v>
      </c>
      <c r="AU509" s="52">
        <f t="shared" si="215"/>
        <v>9.6346022364146859E-5</v>
      </c>
      <c r="AV509" s="52">
        <f t="shared" si="215"/>
        <v>1.0994359708527372E-5</v>
      </c>
      <c r="AW509" s="52">
        <f t="shared" si="215"/>
        <v>1.3119329034610438E-5</v>
      </c>
      <c r="AX509" s="52">
        <f t="shared" si="215"/>
        <v>1.490649353587232E-4</v>
      </c>
      <c r="BA509" s="52">
        <f t="shared" si="200"/>
        <v>1.8304445943468702E-6</v>
      </c>
      <c r="BB509" s="52">
        <f t="shared" si="203"/>
        <v>5.9781270487556956E-5</v>
      </c>
      <c r="BC509" s="52">
        <f t="shared" si="204"/>
        <v>1.6119893466060115E-5</v>
      </c>
      <c r="BD509" s="52">
        <f t="shared" si="205"/>
        <v>4.5109112975509039E-5</v>
      </c>
      <c r="BE509" s="52">
        <f t="shared" si="206"/>
        <v>1.3854071495583833E-5</v>
      </c>
      <c r="BF509" s="52">
        <f t="shared" si="207"/>
        <v>6.0206294757430331E-4</v>
      </c>
      <c r="BG509" s="52">
        <f t="shared" si="208"/>
        <v>9.6583307631523249E-5</v>
      </c>
      <c r="BH509" s="52">
        <f t="shared" si="209"/>
        <v>1.5136174870638978E-5</v>
      </c>
      <c r="BI509" s="52">
        <f t="shared" si="210"/>
        <v>1.0876991211642085E-5</v>
      </c>
      <c r="BJ509" s="52">
        <f t="shared" si="211"/>
        <v>1.5266674550516067E-4</v>
      </c>
    </row>
    <row r="510" spans="4:62">
      <c r="D510" s="42">
        <f t="shared" si="196"/>
        <v>7</v>
      </c>
      <c r="E510" s="52">
        <f t="shared" si="218"/>
        <v>1.6743209869479226E-5</v>
      </c>
      <c r="F510" s="52">
        <f t="shared" si="218"/>
        <v>1.8844695146546243E-4</v>
      </c>
      <c r="G510" s="52">
        <f t="shared" si="218"/>
        <v>7.9330698393389074E-5</v>
      </c>
      <c r="H510" s="52">
        <f t="shared" si="218"/>
        <v>9.063869154150968E-5</v>
      </c>
      <c r="I510" s="52">
        <f t="shared" si="218"/>
        <v>1.5801121400245451E-4</v>
      </c>
      <c r="J510" s="52">
        <f t="shared" si="218"/>
        <v>2.4880587653330747E-3</v>
      </c>
      <c r="K510" s="52">
        <f t="shared" si="218"/>
        <v>8.2767418265595712E-4</v>
      </c>
      <c r="L510" s="52">
        <f t="shared" si="218"/>
        <v>5.628010446307948E-5</v>
      </c>
      <c r="M510" s="52">
        <f t="shared" si="218"/>
        <v>9.0689783983390385E-5</v>
      </c>
      <c r="N510" s="52">
        <f t="shared" si="218"/>
        <v>3.308555243518179E-4</v>
      </c>
      <c r="Q510" s="52">
        <f t="shared" si="216"/>
        <v>1.4880441567071929E-5</v>
      </c>
      <c r="R510" s="52">
        <f t="shared" si="216"/>
        <v>1.2640248136574564E-4</v>
      </c>
      <c r="S510" s="52">
        <f t="shared" si="216"/>
        <v>7.0540022501051206E-5</v>
      </c>
      <c r="T510" s="52">
        <f t="shared" si="216"/>
        <v>6.7038520074801114E-5</v>
      </c>
      <c r="U510" s="52">
        <f t="shared" si="216"/>
        <v>1.4246962457130458E-4</v>
      </c>
      <c r="V510" s="52">
        <f t="shared" si="216"/>
        <v>1.8439694924203968E-3</v>
      </c>
      <c r="W510" s="52">
        <f t="shared" si="216"/>
        <v>7.2680241470421327E-4</v>
      </c>
      <c r="X510" s="52">
        <f t="shared" si="216"/>
        <v>4.4985276023677145E-5</v>
      </c>
      <c r="Y510" s="52">
        <f t="shared" si="216"/>
        <v>7.7125491242621469E-5</v>
      </c>
      <c r="Z510" s="52">
        <f t="shared" si="216"/>
        <v>1.7586618145640023E-4</v>
      </c>
      <c r="AA510" s="96"/>
      <c r="AB510" s="96"/>
      <c r="AC510" s="52">
        <f t="shared" si="217"/>
        <v>1.8605978171886537E-5</v>
      </c>
      <c r="AD510" s="52">
        <f t="shared" si="217"/>
        <v>2.5049142156517907E-4</v>
      </c>
      <c r="AE510" s="52">
        <f t="shared" si="217"/>
        <v>9.6205286787737917E-5</v>
      </c>
      <c r="AF510" s="52">
        <f t="shared" si="217"/>
        <v>1.3627713649608052E-4</v>
      </c>
      <c r="AG510" s="52">
        <f t="shared" si="217"/>
        <v>1.7225080482843061E-4</v>
      </c>
      <c r="AH510" s="52">
        <f t="shared" si="217"/>
        <v>3.1321480382457537E-3</v>
      </c>
      <c r="AI510" s="52">
        <f t="shared" si="217"/>
        <v>9.2878323587507726E-4</v>
      </c>
      <c r="AJ510" s="52">
        <f t="shared" si="217"/>
        <v>7.1702017101237038E-5</v>
      </c>
      <c r="AK510" s="52">
        <f t="shared" si="217"/>
        <v>1.0208114617926055E-4</v>
      </c>
      <c r="AL510" s="52">
        <f t="shared" si="217"/>
        <v>4.8954186291983153E-4</v>
      </c>
      <c r="AO510" s="52">
        <f t="shared" si="202"/>
        <v>1.8627683024072973E-6</v>
      </c>
      <c r="AP510" s="52">
        <f t="shared" si="202"/>
        <v>6.2044470099716781E-5</v>
      </c>
      <c r="AQ510" s="52">
        <f t="shared" si="202"/>
        <v>8.7906758923378685E-6</v>
      </c>
      <c r="AR510" s="52">
        <f t="shared" si="202"/>
        <v>2.3600171466708566E-5</v>
      </c>
      <c r="AS510" s="52">
        <f t="shared" si="215"/>
        <v>1.5541589431149931E-5</v>
      </c>
      <c r="AT510" s="52">
        <f t="shared" si="215"/>
        <v>6.4408927291267795E-4</v>
      </c>
      <c r="AU510" s="52">
        <f t="shared" si="215"/>
        <v>1.0087176795174385E-4</v>
      </c>
      <c r="AV510" s="52">
        <f t="shared" si="215"/>
        <v>1.1294828439402335E-5</v>
      </c>
      <c r="AW510" s="52">
        <f t="shared" si="215"/>
        <v>1.3564292740768916E-5</v>
      </c>
      <c r="AX510" s="52">
        <f t="shared" si="215"/>
        <v>1.5498934289541767E-4</v>
      </c>
      <c r="BA510" s="52">
        <f t="shared" si="200"/>
        <v>1.8627683024073108E-6</v>
      </c>
      <c r="BB510" s="52">
        <f t="shared" si="203"/>
        <v>6.2044470099716645E-5</v>
      </c>
      <c r="BC510" s="52">
        <f t="shared" si="204"/>
        <v>1.6874588394348843E-5</v>
      </c>
      <c r="BD510" s="52">
        <f t="shared" si="205"/>
        <v>4.5638444954570841E-5</v>
      </c>
      <c r="BE510" s="52">
        <f t="shared" si="206"/>
        <v>1.4239590825976099E-5</v>
      </c>
      <c r="BF510" s="52">
        <f t="shared" si="207"/>
        <v>6.4408927291267903E-4</v>
      </c>
      <c r="BG510" s="52">
        <f t="shared" si="208"/>
        <v>1.0110905321912013E-4</v>
      </c>
      <c r="BH510" s="52">
        <f t="shared" si="209"/>
        <v>1.5421912638157558E-5</v>
      </c>
      <c r="BI510" s="52">
        <f t="shared" si="210"/>
        <v>1.1391362195870166E-5</v>
      </c>
      <c r="BJ510" s="52">
        <f t="shared" si="211"/>
        <v>1.5868633856801364E-4</v>
      </c>
    </row>
    <row r="511" spans="4:62">
      <c r="D511" s="42">
        <f t="shared" si="196"/>
        <v>7.25</v>
      </c>
      <c r="E511" s="52">
        <f t="shared" si="218"/>
        <v>1.684469317515454E-5</v>
      </c>
      <c r="F511" s="52">
        <f t="shared" si="218"/>
        <v>1.9106334175538514E-4</v>
      </c>
      <c r="G511" s="52">
        <f t="shared" si="218"/>
        <v>8.2890382954124467E-5</v>
      </c>
      <c r="H511" s="52">
        <f t="shared" si="218"/>
        <v>9.3727524817987861E-5</v>
      </c>
      <c r="I511" s="52">
        <f t="shared" si="218"/>
        <v>1.6530135115670245E-4</v>
      </c>
      <c r="J511" s="52">
        <f t="shared" si="218"/>
        <v>2.6579287822203717E-3</v>
      </c>
      <c r="K511" s="52">
        <f t="shared" si="218"/>
        <v>8.7742143593768729E-4</v>
      </c>
      <c r="L511" s="52">
        <f t="shared" si="218"/>
        <v>5.918367536070013E-5</v>
      </c>
      <c r="M511" s="52">
        <f t="shared" si="218"/>
        <v>9.5940840928995444E-5</v>
      </c>
      <c r="N511" s="52">
        <f t="shared" si="218"/>
        <v>3.4886489976500773E-4</v>
      </c>
      <c r="Q511" s="52">
        <f t="shared" si="216"/>
        <v>1.4949662474704023E-5</v>
      </c>
      <c r="R511" s="52">
        <f t="shared" si="216"/>
        <v>1.2667844056360648E-4</v>
      </c>
      <c r="S511" s="52">
        <f t="shared" si="216"/>
        <v>7.3335761723918562E-5</v>
      </c>
      <c r="T511" s="52">
        <f t="shared" si="216"/>
        <v>6.9575042986855216E-5</v>
      </c>
      <c r="U511" s="52">
        <f t="shared" si="216"/>
        <v>1.496925135523037E-4</v>
      </c>
      <c r="V511" s="52">
        <f t="shared" si="216"/>
        <v>1.9705379226875588E-3</v>
      </c>
      <c r="W511" s="52">
        <f t="shared" si="216"/>
        <v>7.7186944839142632E-4</v>
      </c>
      <c r="X511" s="52">
        <f t="shared" si="216"/>
        <v>4.7615271535809893E-5</v>
      </c>
      <c r="Y511" s="52">
        <f t="shared" si="216"/>
        <v>8.1957093764690458E-5</v>
      </c>
      <c r="Z511" s="52">
        <f t="shared" si="216"/>
        <v>1.8796800942034753E-4</v>
      </c>
      <c r="AA511" s="96"/>
      <c r="AB511" s="96"/>
      <c r="AC511" s="52">
        <f t="shared" si="217"/>
        <v>1.8739723875605072E-5</v>
      </c>
      <c r="AD511" s="52">
        <f t="shared" si="217"/>
        <v>2.5544824294716366E-4</v>
      </c>
      <c r="AE511" s="52">
        <f t="shared" si="217"/>
        <v>1.0047945228945561E-4</v>
      </c>
      <c r="AF511" s="52">
        <f t="shared" si="217"/>
        <v>1.3991828013698281E-4</v>
      </c>
      <c r="AG511" s="52">
        <f t="shared" si="217"/>
        <v>1.8000174584020421E-4</v>
      </c>
      <c r="AH511" s="52">
        <f t="shared" si="217"/>
        <v>3.3453196417531856E-3</v>
      </c>
      <c r="AI511" s="52">
        <f t="shared" si="217"/>
        <v>9.8321070875132498E-4</v>
      </c>
      <c r="AJ511" s="52">
        <f t="shared" si="217"/>
        <v>7.4861232677649297E-5</v>
      </c>
      <c r="AK511" s="52">
        <f t="shared" si="217"/>
        <v>1.0783614092640926E-4</v>
      </c>
      <c r="AL511" s="52">
        <f t="shared" si="217"/>
        <v>5.1356891646230345E-4</v>
      </c>
      <c r="AO511" s="52">
        <f t="shared" si="202"/>
        <v>1.8950307004505178E-6</v>
      </c>
      <c r="AP511" s="52">
        <f t="shared" si="202"/>
        <v>6.4384901191778658E-5</v>
      </c>
      <c r="AQ511" s="52">
        <f t="shared" si="202"/>
        <v>9.5546212302059053E-6</v>
      </c>
      <c r="AR511" s="52">
        <f t="shared" si="202"/>
        <v>2.4152481831132646E-5</v>
      </c>
      <c r="AS511" s="52">
        <f t="shared" si="215"/>
        <v>1.5608837604398753E-5</v>
      </c>
      <c r="AT511" s="52">
        <f t="shared" si="215"/>
        <v>6.8739085953281294E-4</v>
      </c>
      <c r="AU511" s="52">
        <f t="shared" si="215"/>
        <v>1.0555198754626097E-4</v>
      </c>
      <c r="AV511" s="52">
        <f t="shared" si="215"/>
        <v>1.1568403824890236E-5</v>
      </c>
      <c r="AW511" s="52">
        <f t="shared" si="215"/>
        <v>1.3983747164304986E-5</v>
      </c>
      <c r="AX511" s="52">
        <f t="shared" si="215"/>
        <v>1.6089689034466019E-4</v>
      </c>
      <c r="BA511" s="52">
        <f t="shared" si="200"/>
        <v>1.8950307004505314E-6</v>
      </c>
      <c r="BB511" s="52">
        <f t="shared" si="203"/>
        <v>6.4384901191778522E-5</v>
      </c>
      <c r="BC511" s="52">
        <f t="shared" si="204"/>
        <v>1.7589069335331148E-5</v>
      </c>
      <c r="BD511" s="52">
        <f t="shared" si="205"/>
        <v>4.6190755318994948E-5</v>
      </c>
      <c r="BE511" s="52">
        <f t="shared" si="206"/>
        <v>1.470039468350176E-5</v>
      </c>
      <c r="BF511" s="52">
        <f t="shared" si="207"/>
        <v>6.8739085953281381E-4</v>
      </c>
      <c r="BG511" s="52">
        <f t="shared" si="208"/>
        <v>1.0578927281363769E-4</v>
      </c>
      <c r="BH511" s="52">
        <f t="shared" si="209"/>
        <v>1.5677557316949168E-5</v>
      </c>
      <c r="BI511" s="52">
        <f t="shared" si="210"/>
        <v>1.1895299997413813E-5</v>
      </c>
      <c r="BJ511" s="52">
        <f t="shared" si="211"/>
        <v>1.6470401669729573E-4</v>
      </c>
    </row>
    <row r="512" spans="4:62">
      <c r="D512" s="42">
        <f t="shared" si="196"/>
        <v>7.5</v>
      </c>
      <c r="E512" s="52">
        <f t="shared" si="218"/>
        <v>1.6934272572271561E-5</v>
      </c>
      <c r="F512" s="52">
        <f t="shared" si="218"/>
        <v>1.936927075844067E-4</v>
      </c>
      <c r="G512" s="52">
        <f t="shared" si="218"/>
        <v>8.6499806039952245E-5</v>
      </c>
      <c r="H512" s="52">
        <f t="shared" si="218"/>
        <v>9.6916732198659524E-5</v>
      </c>
      <c r="I512" s="52">
        <f t="shared" si="218"/>
        <v>1.7260357972383018E-4</v>
      </c>
      <c r="J512" s="52">
        <f t="shared" si="218"/>
        <v>2.8312570266496922E-3</v>
      </c>
      <c r="K512" s="52">
        <f t="shared" si="218"/>
        <v>9.2859371593156795E-4</v>
      </c>
      <c r="L512" s="52">
        <f t="shared" si="218"/>
        <v>6.2134376053119835E-5</v>
      </c>
      <c r="M512" s="52">
        <f t="shared" si="218"/>
        <v>1.0129254917250744E-4</v>
      </c>
      <c r="N512" s="52">
        <f t="shared" si="218"/>
        <v>3.6710766080818804E-4</v>
      </c>
      <c r="Q512" s="52">
        <f t="shared" si="216"/>
        <v>1.5007030335877818E-5</v>
      </c>
      <c r="R512" s="52">
        <f t="shared" si="216"/>
        <v>1.2689194019993772E-4</v>
      </c>
      <c r="S512" s="52">
        <f t="shared" si="216"/>
        <v>7.6212757214290098E-5</v>
      </c>
      <c r="T512" s="52">
        <f t="shared" si="216"/>
        <v>7.2186873432021658E-5</v>
      </c>
      <c r="U512" s="52">
        <f t="shared" si="216"/>
        <v>1.5691212329033911E-4</v>
      </c>
      <c r="V512" s="52">
        <f t="shared" si="216"/>
        <v>2.0992940935941882E-3</v>
      </c>
      <c r="W512" s="52">
        <f t="shared" si="216"/>
        <v>8.1820223597246691E-4</v>
      </c>
      <c r="X512" s="52">
        <f t="shared" si="216"/>
        <v>5.0318853241075194E-5</v>
      </c>
      <c r="Y512" s="52">
        <f t="shared" si="216"/>
        <v>8.6913965122099575E-5</v>
      </c>
      <c r="Z512" s="52">
        <f t="shared" si="216"/>
        <v>2.0030321906173138E-4</v>
      </c>
      <c r="AA512" s="96"/>
      <c r="AB512" s="96"/>
      <c r="AC512" s="52">
        <f t="shared" si="217"/>
        <v>1.8861514808665317E-5</v>
      </c>
      <c r="AD512" s="52">
        <f t="shared" si="217"/>
        <v>2.6049347496887558E-4</v>
      </c>
      <c r="AE512" s="52">
        <f t="shared" si="217"/>
        <v>1.0476458883820979E-4</v>
      </c>
      <c r="AF512" s="52">
        <f t="shared" si="217"/>
        <v>1.4368486445315968E-4</v>
      </c>
      <c r="AG512" s="52">
        <f t="shared" si="217"/>
        <v>1.8783783030068132E-4</v>
      </c>
      <c r="AH512" s="52">
        <f t="shared" si="217"/>
        <v>3.5632199597051975E-3</v>
      </c>
      <c r="AI512" s="52">
        <f t="shared" si="217"/>
        <v>1.0392224811580457E-3</v>
      </c>
      <c r="AJ512" s="52">
        <f t="shared" si="217"/>
        <v>7.8038493641461096E-5</v>
      </c>
      <c r="AK512" s="52">
        <f t="shared" si="217"/>
        <v>1.1367955171695521E-4</v>
      </c>
      <c r="AL512" s="52">
        <f t="shared" si="217"/>
        <v>5.3783889392263471E-4</v>
      </c>
      <c r="AO512" s="52">
        <f t="shared" si="202"/>
        <v>1.9272422363937435E-6</v>
      </c>
      <c r="AP512" s="52">
        <f t="shared" si="202"/>
        <v>6.6800767384468982E-5</v>
      </c>
      <c r="AQ512" s="52">
        <f t="shared" si="202"/>
        <v>1.0287048825662146E-5</v>
      </c>
      <c r="AR512" s="52">
        <f t="shared" si="202"/>
        <v>2.4729858766637866E-5</v>
      </c>
      <c r="AS512" s="52">
        <f t="shared" si="215"/>
        <v>1.5691456433491069E-5</v>
      </c>
      <c r="AT512" s="52">
        <f t="shared" si="215"/>
        <v>7.3196293305550402E-4</v>
      </c>
      <c r="AU512" s="52">
        <f t="shared" si="215"/>
        <v>1.1039147995910105E-4</v>
      </c>
      <c r="AV512" s="52">
        <f t="shared" si="215"/>
        <v>1.1815522812044641E-5</v>
      </c>
      <c r="AW512" s="52">
        <f t="shared" si="215"/>
        <v>1.4378584050407867E-5</v>
      </c>
      <c r="AX512" s="52">
        <f t="shared" si="215"/>
        <v>1.6680444174645666E-4</v>
      </c>
      <c r="BA512" s="52">
        <f t="shared" si="200"/>
        <v>1.9272422363937554E-6</v>
      </c>
      <c r="BB512" s="52">
        <f t="shared" si="203"/>
        <v>6.6800767384468874E-5</v>
      </c>
      <c r="BC512" s="52">
        <f t="shared" si="204"/>
        <v>1.8264782798257543E-5</v>
      </c>
      <c r="BD512" s="52">
        <f t="shared" si="205"/>
        <v>4.6768132254500154E-5</v>
      </c>
      <c r="BE512" s="52">
        <f t="shared" si="206"/>
        <v>1.5234250576851135E-5</v>
      </c>
      <c r="BF512" s="52">
        <f t="shared" si="207"/>
        <v>7.3196293305550532E-4</v>
      </c>
      <c r="BG512" s="52">
        <f t="shared" si="208"/>
        <v>1.1062876522647776E-4</v>
      </c>
      <c r="BH512" s="52">
        <f t="shared" si="209"/>
        <v>1.5904117588341261E-5</v>
      </c>
      <c r="BI512" s="52">
        <f t="shared" si="210"/>
        <v>1.2387002544447768E-5</v>
      </c>
      <c r="BJ512" s="52">
        <f t="shared" si="211"/>
        <v>1.7073123311444667E-4</v>
      </c>
    </row>
    <row r="513" spans="4:62">
      <c r="D513" s="42">
        <f t="shared" si="196"/>
        <v>7.75</v>
      </c>
      <c r="E513" s="52">
        <f t="shared" si="218"/>
        <v>1.701249279246089E-5</v>
      </c>
      <c r="F513" s="52">
        <f t="shared" si="218"/>
        <v>1.9633587912166594E-4</v>
      </c>
      <c r="G513" s="52">
        <f t="shared" si="218"/>
        <v>9.0158771722380159E-5</v>
      </c>
      <c r="H513" s="52">
        <f t="shared" si="218"/>
        <v>1.0020856575523308E-4</v>
      </c>
      <c r="I513" s="52">
        <f t="shared" si="218"/>
        <v>1.7992120684622812E-4</v>
      </c>
      <c r="J513" s="52">
        <f t="shared" si="218"/>
        <v>3.0076704058962997E-3</v>
      </c>
      <c r="K513" s="52">
        <f t="shared" si="218"/>
        <v>9.8117809362232135E-4</v>
      </c>
      <c r="L513" s="52">
        <f t="shared" si="218"/>
        <v>6.5131775779112374E-5</v>
      </c>
      <c r="M513" s="52">
        <f t="shared" si="218"/>
        <v>1.0674347386941329E-4</v>
      </c>
      <c r="N513" s="52">
        <f t="shared" si="218"/>
        <v>3.8557259842587568E-4</v>
      </c>
      <c r="Q513" s="52">
        <f t="shared" si="216"/>
        <v>1.5053070934968828E-5</v>
      </c>
      <c r="R513" s="52">
        <f t="shared" si="216"/>
        <v>1.2704570452460988E-4</v>
      </c>
      <c r="S513" s="52">
        <f t="shared" si="216"/>
        <v>7.917058324673379E-5</v>
      </c>
      <c r="T513" s="52">
        <f t="shared" si="216"/>
        <v>7.4874032320584402E-5</v>
      </c>
      <c r="U513" s="52">
        <f t="shared" si="216"/>
        <v>1.6412065635709939E-4</v>
      </c>
      <c r="V513" s="52">
        <f t="shared" si="216"/>
        <v>2.2298682390202449E-3</v>
      </c>
      <c r="W513" s="52">
        <f t="shared" si="216"/>
        <v>8.6578259051663402E-4</v>
      </c>
      <c r="X513" s="52">
        <f t="shared" si="216"/>
        <v>5.3094887896966986E-5</v>
      </c>
      <c r="Y513" s="52">
        <f t="shared" si="216"/>
        <v>9.1993453436165485E-5</v>
      </c>
      <c r="Z513" s="52">
        <f t="shared" si="216"/>
        <v>2.128416941907946E-4</v>
      </c>
      <c r="AA513" s="96"/>
      <c r="AB513" s="96"/>
      <c r="AC513" s="52">
        <f t="shared" si="217"/>
        <v>1.8971914649952967E-5</v>
      </c>
      <c r="AD513" s="52">
        <f t="shared" si="217"/>
        <v>2.6562605371872189E-4</v>
      </c>
      <c r="AE513" s="52">
        <f t="shared" si="217"/>
        <v>1.0906247503350738E-4</v>
      </c>
      <c r="AF513" s="52">
        <f t="shared" si="217"/>
        <v>1.4758137267774403E-4</v>
      </c>
      <c r="AG513" s="52">
        <f t="shared" si="217"/>
        <v>1.9575958824503595E-4</v>
      </c>
      <c r="AH513" s="52">
        <f t="shared" si="217"/>
        <v>3.7854725727723562E-3</v>
      </c>
      <c r="AI513" s="52">
        <f t="shared" si="217"/>
        <v>1.0968108819953853E-3</v>
      </c>
      <c r="AJ513" s="52">
        <f t="shared" si="217"/>
        <v>8.123470417289663E-5</v>
      </c>
      <c r="AK513" s="52">
        <f t="shared" si="217"/>
        <v>1.1960818080381524E-4</v>
      </c>
      <c r="AL513" s="52">
        <f t="shared" si="217"/>
        <v>5.6235430631027753E-4</v>
      </c>
      <c r="AO513" s="52">
        <f t="shared" si="202"/>
        <v>1.959421857492062E-6</v>
      </c>
      <c r="AP513" s="52">
        <f t="shared" si="202"/>
        <v>6.929017459705606E-5</v>
      </c>
      <c r="AQ513" s="52">
        <f t="shared" si="202"/>
        <v>1.0988188475646369E-5</v>
      </c>
      <c r="AR513" s="52">
        <f t="shared" si="202"/>
        <v>2.5334533434648678E-5</v>
      </c>
      <c r="AS513" s="52">
        <f t="shared" si="215"/>
        <v>1.5800550489128732E-5</v>
      </c>
      <c r="AT513" s="52">
        <f t="shared" si="215"/>
        <v>7.7780216687605482E-4</v>
      </c>
      <c r="AU513" s="52">
        <f t="shared" si="215"/>
        <v>1.1539550310568733E-4</v>
      </c>
      <c r="AV513" s="52">
        <f t="shared" si="215"/>
        <v>1.2036887882145388E-5</v>
      </c>
      <c r="AW513" s="52">
        <f t="shared" si="215"/>
        <v>1.4750020433247806E-5</v>
      </c>
      <c r="AX513" s="52">
        <f t="shared" si="215"/>
        <v>1.7273090423508108E-4</v>
      </c>
      <c r="BA513" s="52">
        <f t="shared" si="200"/>
        <v>1.9594218574920772E-6</v>
      </c>
      <c r="BB513" s="52">
        <f t="shared" si="203"/>
        <v>6.9290174597055952E-5</v>
      </c>
      <c r="BC513" s="52">
        <f t="shared" si="204"/>
        <v>1.8903703311127224E-5</v>
      </c>
      <c r="BD513" s="52">
        <f t="shared" si="205"/>
        <v>4.7372806922510953E-5</v>
      </c>
      <c r="BE513" s="52">
        <f t="shared" si="206"/>
        <v>1.5838381398807833E-5</v>
      </c>
      <c r="BF513" s="52">
        <f t="shared" si="207"/>
        <v>7.7780216687605656E-4</v>
      </c>
      <c r="BG513" s="52">
        <f t="shared" si="208"/>
        <v>1.1563278837306394E-4</v>
      </c>
      <c r="BH513" s="52">
        <f t="shared" si="209"/>
        <v>1.6102928393784256E-5</v>
      </c>
      <c r="BI513" s="52">
        <f t="shared" si="210"/>
        <v>1.2864706934401945E-5</v>
      </c>
      <c r="BJ513" s="52">
        <f t="shared" si="211"/>
        <v>1.7678170788440185E-4</v>
      </c>
    </row>
    <row r="514" spans="4:62">
      <c r="D514" s="42">
        <f t="shared" si="196"/>
        <v>8</v>
      </c>
      <c r="E514" s="52">
        <f t="shared" si="218"/>
        <v>1.7080026534442404E-5</v>
      </c>
      <c r="F514" s="52">
        <f t="shared" si="218"/>
        <v>1.9899420553985952E-4</v>
      </c>
      <c r="G514" s="52">
        <f t="shared" si="218"/>
        <v>9.3867511330910123E-5</v>
      </c>
      <c r="H514" s="52">
        <f t="shared" si="218"/>
        <v>1.036055067354594E-4</v>
      </c>
      <c r="I514" s="52">
        <f t="shared" si="218"/>
        <v>1.8725919492331136E-4</v>
      </c>
      <c r="J514" s="52">
        <f t="shared" si="218"/>
        <v>3.1867943412567214E-3</v>
      </c>
      <c r="K514" s="52">
        <f t="shared" si="218"/>
        <v>1.0351627506830212E-3</v>
      </c>
      <c r="L514" s="52">
        <f t="shared" si="218"/>
        <v>6.8175735277333665E-5</v>
      </c>
      <c r="M514" s="52">
        <f t="shared" si="218"/>
        <v>1.1229257193787819E-4</v>
      </c>
      <c r="N514" s="52">
        <f t="shared" si="218"/>
        <v>4.0425000829547112E-4</v>
      </c>
      <c r="Q514" s="52">
        <f t="shared" si="216"/>
        <v>1.5088429790979948E-5</v>
      </c>
      <c r="R514" s="52">
        <f t="shared" si="216"/>
        <v>1.2714306728591507E-4</v>
      </c>
      <c r="S514" s="52">
        <f t="shared" si="216"/>
        <v>8.2208892294565096E-5</v>
      </c>
      <c r="T514" s="52">
        <f t="shared" si="216"/>
        <v>7.7636632865011373E-5</v>
      </c>
      <c r="U514" s="52">
        <f t="shared" si="216"/>
        <v>1.7131121795237623E-4</v>
      </c>
      <c r="V514" s="52">
        <f t="shared" si="216"/>
        <v>2.3618876522941523E-3</v>
      </c>
      <c r="W514" s="52">
        <f t="shared" si="216"/>
        <v>9.1459299174107694E-4</v>
      </c>
      <c r="X514" s="52">
        <f t="shared" si="216"/>
        <v>5.5942277393974091E-5</v>
      </c>
      <c r="Y514" s="52">
        <f t="shared" si="216"/>
        <v>9.7192984750077842E-5</v>
      </c>
      <c r="Z514" s="52">
        <f t="shared" si="216"/>
        <v>2.2555295378083376E-4</v>
      </c>
      <c r="AA514" s="96"/>
      <c r="AB514" s="96"/>
      <c r="AC514" s="52">
        <f t="shared" si="217"/>
        <v>1.9071623277904878E-5</v>
      </c>
      <c r="AD514" s="52">
        <f t="shared" si="217"/>
        <v>2.7084534379380389E-4</v>
      </c>
      <c r="AE514" s="52">
        <f t="shared" si="217"/>
        <v>1.133758262031065E-4</v>
      </c>
      <c r="AF514" s="52">
        <f t="shared" si="217"/>
        <v>1.5161265409376968E-4</v>
      </c>
      <c r="AG514" s="52">
        <f t="shared" si="217"/>
        <v>2.0376868130944647E-4</v>
      </c>
      <c r="AH514" s="52">
        <f t="shared" si="217"/>
        <v>4.0117010302192918E-3</v>
      </c>
      <c r="AI514" s="52">
        <f t="shared" si="217"/>
        <v>1.155969794892342E-3</v>
      </c>
      <c r="AJ514" s="52">
        <f t="shared" si="217"/>
        <v>8.4451374467495811E-5</v>
      </c>
      <c r="AK514" s="52">
        <f t="shared" si="217"/>
        <v>1.2561926206726006E-4</v>
      </c>
      <c r="AL514" s="52">
        <f t="shared" si="217"/>
        <v>5.8712135508973487E-4</v>
      </c>
      <c r="AO514" s="52">
        <f t="shared" si="202"/>
        <v>1.9915967434624565E-6</v>
      </c>
      <c r="AP514" s="52">
        <f t="shared" si="202"/>
        <v>7.1851138253944453E-5</v>
      </c>
      <c r="AQ514" s="52">
        <f t="shared" si="202"/>
        <v>1.1658619036345028E-5</v>
      </c>
      <c r="AR514" s="52">
        <f t="shared" si="202"/>
        <v>2.5968873870448029E-5</v>
      </c>
      <c r="AS514" s="52">
        <f t="shared" si="215"/>
        <v>1.5947976970935129E-5</v>
      </c>
      <c r="AT514" s="52">
        <f t="shared" si="215"/>
        <v>8.249066889625691E-4</v>
      </c>
      <c r="AU514" s="52">
        <f t="shared" si="215"/>
        <v>1.2056975894194429E-4</v>
      </c>
      <c r="AV514" s="52">
        <f t="shared" si="215"/>
        <v>1.2233457883359574E-5</v>
      </c>
      <c r="AW514" s="52">
        <f t="shared" si="215"/>
        <v>1.5099587187800348E-5</v>
      </c>
      <c r="AX514" s="52">
        <f t="shared" si="215"/>
        <v>1.7869705451463737E-4</v>
      </c>
      <c r="BA514" s="52">
        <f t="shared" si="200"/>
        <v>1.9915967434624735E-6</v>
      </c>
      <c r="BB514" s="52">
        <f t="shared" si="203"/>
        <v>7.1851138253944372E-5</v>
      </c>
      <c r="BC514" s="52">
        <f t="shared" si="204"/>
        <v>1.9508314872196381E-5</v>
      </c>
      <c r="BD514" s="52">
        <f t="shared" si="205"/>
        <v>4.8007147358310277E-5</v>
      </c>
      <c r="BE514" s="52">
        <f t="shared" si="206"/>
        <v>1.6509486386135117E-5</v>
      </c>
      <c r="BF514" s="52">
        <f t="shared" si="207"/>
        <v>8.249066889625704E-4</v>
      </c>
      <c r="BG514" s="52">
        <f t="shared" si="208"/>
        <v>1.2080704420932079E-4</v>
      </c>
      <c r="BH514" s="52">
        <f t="shared" si="209"/>
        <v>1.6275639190162146E-5</v>
      </c>
      <c r="BI514" s="52">
        <f t="shared" si="210"/>
        <v>1.3326690129381865E-5</v>
      </c>
      <c r="BJ514" s="52">
        <f t="shared" si="211"/>
        <v>1.8287134679426375E-4</v>
      </c>
    </row>
    <row r="515" spans="4:62">
      <c r="D515" s="42">
        <f t="shared" si="196"/>
        <v>8.25</v>
      </c>
      <c r="E515" s="52">
        <f t="shared" si="218"/>
        <v>1.7137669633926849E-5</v>
      </c>
      <c r="F515" s="52">
        <f t="shared" si="218"/>
        <v>2.0166953853292086E-4</v>
      </c>
      <c r="G515" s="52">
        <f t="shared" si="218"/>
        <v>9.7626671865639109E-5</v>
      </c>
      <c r="H515" s="52">
        <f t="shared" si="218"/>
        <v>1.0711025859403336E-4</v>
      </c>
      <c r="I515" s="52">
        <f t="shared" si="218"/>
        <v>1.9462410755856466E-4</v>
      </c>
      <c r="J515" s="52">
        <f t="shared" si="218"/>
        <v>3.368254728174036E-3</v>
      </c>
      <c r="K515" s="52">
        <f t="shared" si="218"/>
        <v>1.0905369963456132E-3</v>
      </c>
      <c r="L515" s="52">
        <f t="shared" si="218"/>
        <v>7.1266399550117335E-5</v>
      </c>
      <c r="M515" s="52">
        <f t="shared" si="218"/>
        <v>1.1793918424411566E-4</v>
      </c>
      <c r="N515" s="52">
        <f t="shared" si="218"/>
        <v>4.2313166327078924E-4</v>
      </c>
      <c r="Q515" s="52">
        <f t="shared" si="216"/>
        <v>1.5113867601907615E-5</v>
      </c>
      <c r="R515" s="52">
        <f t="shared" si="216"/>
        <v>1.271879484328386E-4</v>
      </c>
      <c r="S515" s="52">
        <f t="shared" si="216"/>
        <v>8.5327415188398261E-5</v>
      </c>
      <c r="T515" s="52">
        <f t="shared" si="216"/>
        <v>8.0474879655316405E-5</v>
      </c>
      <c r="U515" s="52">
        <f t="shared" si="216"/>
        <v>1.7847779691452939E-4</v>
      </c>
      <c r="V515" s="52">
        <f t="shared" si="216"/>
        <v>2.4949786461824137E-3</v>
      </c>
      <c r="W515" s="52">
        <f t="shared" si="216"/>
        <v>9.6461661828411223E-4</v>
      </c>
      <c r="X515" s="52">
        <f t="shared" si="216"/>
        <v>5.885996082765019E-5</v>
      </c>
      <c r="Y515" s="52">
        <f t="shared" si="216"/>
        <v>1.0251006681020044E-4</v>
      </c>
      <c r="Z515" s="52">
        <f t="shared" si="216"/>
        <v>2.384062945109837E-4</v>
      </c>
      <c r="AA515" s="96"/>
      <c r="AB515" s="96"/>
      <c r="AC515" s="52">
        <f t="shared" si="217"/>
        <v>1.9161471665946099E-5</v>
      </c>
      <c r="AD515" s="52">
        <f t="shared" si="217"/>
        <v>2.7615112863300305E-4</v>
      </c>
      <c r="AE515" s="52">
        <f t="shared" si="217"/>
        <v>1.1770826402327959E-4</v>
      </c>
      <c r="AF515" s="52">
        <f t="shared" si="217"/>
        <v>1.5578391102061254E-4</v>
      </c>
      <c r="AG515" s="52">
        <f t="shared" si="217"/>
        <v>2.1186786967819095E-4</v>
      </c>
      <c r="AH515" s="52">
        <f t="shared" si="217"/>
        <v>4.2415308101656597E-3</v>
      </c>
      <c r="AI515" s="52">
        <f t="shared" si="217"/>
        <v>1.2166946596744905E-3</v>
      </c>
      <c r="AJ515" s="52">
        <f t="shared" si="217"/>
        <v>8.7690601637339729E-5</v>
      </c>
      <c r="AK515" s="52">
        <f t="shared" si="217"/>
        <v>1.3171045363932451E-4</v>
      </c>
      <c r="AL515" s="52">
        <f t="shared" si="217"/>
        <v>6.1214982262323861E-4</v>
      </c>
      <c r="AO515" s="52">
        <f t="shared" si="202"/>
        <v>2.0238020320192342E-6</v>
      </c>
      <c r="AP515" s="52">
        <f t="shared" si="202"/>
        <v>7.4481590100082263E-5</v>
      </c>
      <c r="AQ515" s="52">
        <f t="shared" si="202"/>
        <v>1.2299256677240848E-5</v>
      </c>
      <c r="AR515" s="52">
        <f t="shared" si="202"/>
        <v>2.6635378938716958E-5</v>
      </c>
      <c r="AS515" s="52">
        <f t="shared" si="202"/>
        <v>1.6146310644035266E-5</v>
      </c>
      <c r="AT515" s="52">
        <f t="shared" si="202"/>
        <v>8.7327608199162235E-4</v>
      </c>
      <c r="AU515" s="52">
        <f t="shared" si="202"/>
        <v>1.2592037806150101E-4</v>
      </c>
      <c r="AV515" s="52">
        <f t="shared" si="202"/>
        <v>1.2406438722467145E-5</v>
      </c>
      <c r="AW515" s="52">
        <f t="shared" si="202"/>
        <v>1.5429117433915217E-5</v>
      </c>
      <c r="AX515" s="52">
        <f t="shared" si="202"/>
        <v>1.8472536875980555E-4</v>
      </c>
      <c r="BA515" s="52">
        <f t="shared" si="200"/>
        <v>2.0238020320192494E-6</v>
      </c>
      <c r="BB515" s="52">
        <f t="shared" si="203"/>
        <v>7.4481590100082182E-5</v>
      </c>
      <c r="BC515" s="52">
        <f t="shared" si="204"/>
        <v>2.0081592157640481E-5</v>
      </c>
      <c r="BD515" s="52">
        <f t="shared" si="205"/>
        <v>4.8673652426579179E-5</v>
      </c>
      <c r="BE515" s="52">
        <f t="shared" si="206"/>
        <v>1.7243762119626289E-5</v>
      </c>
      <c r="BF515" s="52">
        <f t="shared" si="207"/>
        <v>8.7327608199162365E-4</v>
      </c>
      <c r="BG515" s="52">
        <f t="shared" si="208"/>
        <v>1.2615766332887729E-4</v>
      </c>
      <c r="BH515" s="52">
        <f t="shared" si="209"/>
        <v>1.6424202087222394E-5</v>
      </c>
      <c r="BI515" s="52">
        <f t="shared" si="210"/>
        <v>1.3771269395208846E-5</v>
      </c>
      <c r="BJ515" s="52">
        <f t="shared" si="211"/>
        <v>1.8901815935244937E-4</v>
      </c>
    </row>
    <row r="516" spans="4:62">
      <c r="D516" s="42">
        <f t="shared" si="196"/>
        <v>8.5</v>
      </c>
      <c r="E516" s="52">
        <f t="shared" si="218"/>
        <v>1.7186336224101855E-5</v>
      </c>
      <c r="F516" s="52">
        <f t="shared" si="218"/>
        <v>2.0436421543792649E-4</v>
      </c>
      <c r="G516" s="52">
        <f t="shared" si="218"/>
        <v>1.0143730385604955E-4</v>
      </c>
      <c r="H516" s="52">
        <f t="shared" si="218"/>
        <v>1.1072573981111952E-4</v>
      </c>
      <c r="I516" s="52">
        <f t="shared" si="218"/>
        <v>2.0202405441534463E-4</v>
      </c>
      <c r="J516" s="52">
        <f t="shared" si="218"/>
        <v>3.5516797882487712E-3</v>
      </c>
      <c r="K516" s="52">
        <f t="shared" si="218"/>
        <v>1.1472912774154473E-3</v>
      </c>
      <c r="L516" s="52">
        <f t="shared" si="218"/>
        <v>7.4404190172399463E-5</v>
      </c>
      <c r="M516" s="52">
        <f t="shared" si="218"/>
        <v>1.2368302695658727E-4</v>
      </c>
      <c r="N516" s="52">
        <f t="shared" si="218"/>
        <v>4.4221078235484167E-4</v>
      </c>
      <c r="Q516" s="52">
        <f t="shared" si="216"/>
        <v>1.5130255684471749E-5</v>
      </c>
      <c r="R516" s="52">
        <f t="shared" si="216"/>
        <v>1.2718483080612181E-4</v>
      </c>
      <c r="S516" s="52">
        <f t="shared" si="216"/>
        <v>8.8525960910408355E-5</v>
      </c>
      <c r="T516" s="52">
        <f t="shared" si="216"/>
        <v>8.338906743234001E-5</v>
      </c>
      <c r="U516" s="52">
        <f t="shared" si="216"/>
        <v>1.8561524493422558E-4</v>
      </c>
      <c r="V516" s="52">
        <f t="shared" si="216"/>
        <v>2.6287684105504336E-3</v>
      </c>
      <c r="W516" s="52">
        <f t="shared" si="216"/>
        <v>1.0158373733154735E-3</v>
      </c>
      <c r="X516" s="52">
        <f t="shared" si="216"/>
        <v>6.1846916176823687E-5</v>
      </c>
      <c r="Y516" s="52">
        <f t="shared" si="216"/>
        <v>1.0794229206804801E-4</v>
      </c>
      <c r="Z516" s="52">
        <f t="shared" si="216"/>
        <v>2.5137092573879091E-4</v>
      </c>
      <c r="AA516" s="96"/>
      <c r="AB516" s="96"/>
      <c r="AC516" s="52">
        <f t="shared" si="217"/>
        <v>1.9242416763731978E-5</v>
      </c>
      <c r="AD516" s="52">
        <f t="shared" si="217"/>
        <v>2.8154360006973109E-4</v>
      </c>
      <c r="AE516" s="52">
        <f t="shared" si="217"/>
        <v>1.2206428549743005E-4</v>
      </c>
      <c r="AF516" s="52">
        <f t="shared" si="217"/>
        <v>1.6010068567776125E-4</v>
      </c>
      <c r="AG516" s="52">
        <f t="shared" si="217"/>
        <v>2.2006097783594143E-4</v>
      </c>
      <c r="AH516" s="52">
        <f t="shared" si="217"/>
        <v>4.4745911659471102E-3</v>
      </c>
      <c r="AI516" s="52">
        <f t="shared" si="217"/>
        <v>1.2789824667827974E-3</v>
      </c>
      <c r="AJ516" s="52">
        <f t="shared" si="217"/>
        <v>9.0955050133254806E-5</v>
      </c>
      <c r="AK516" s="52">
        <f t="shared" si="217"/>
        <v>1.3787982947152699E-4</v>
      </c>
      <c r="AL516" s="52">
        <f t="shared" si="217"/>
        <v>6.3745295891972828E-4</v>
      </c>
      <c r="AO516" s="52">
        <f t="shared" si="202"/>
        <v>2.0560805396301056E-6</v>
      </c>
      <c r="AP516" s="52">
        <f t="shared" si="202"/>
        <v>7.7179384631804679E-5</v>
      </c>
      <c r="AQ516" s="52">
        <f t="shared" si="202"/>
        <v>1.291134294564119E-5</v>
      </c>
      <c r="AR516" s="52">
        <f t="shared" si="202"/>
        <v>2.7336672378779509E-5</v>
      </c>
      <c r="AS516" s="52">
        <f t="shared" si="202"/>
        <v>1.6408809481119053E-5</v>
      </c>
      <c r="AT516" s="52">
        <f t="shared" si="202"/>
        <v>9.2291137769833767E-4</v>
      </c>
      <c r="AU516" s="52">
        <f t="shared" si="202"/>
        <v>1.3145390409997383E-4</v>
      </c>
      <c r="AV516" s="52">
        <f t="shared" si="202"/>
        <v>1.2557273995575776E-5</v>
      </c>
      <c r="AW516" s="52">
        <f t="shared" si="202"/>
        <v>1.5740734888539259E-5</v>
      </c>
      <c r="AX516" s="52">
        <f t="shared" si="202"/>
        <v>1.9083985661605076E-4</v>
      </c>
      <c r="BA516" s="52">
        <f t="shared" si="200"/>
        <v>2.0560805396301225E-6</v>
      </c>
      <c r="BB516" s="52">
        <f t="shared" si="203"/>
        <v>7.7179384631804597E-5</v>
      </c>
      <c r="BC516" s="52">
        <f t="shared" si="204"/>
        <v>2.0626981641380502E-5</v>
      </c>
      <c r="BD516" s="52">
        <f t="shared" si="205"/>
        <v>4.937494586664173E-5</v>
      </c>
      <c r="BE516" s="52">
        <f t="shared" si="206"/>
        <v>1.8036923420596798E-5</v>
      </c>
      <c r="BF516" s="52">
        <f t="shared" si="207"/>
        <v>9.2291137769833897E-4</v>
      </c>
      <c r="BG516" s="52">
        <f t="shared" si="208"/>
        <v>1.3169118936735011E-4</v>
      </c>
      <c r="BH516" s="52">
        <f t="shared" si="209"/>
        <v>1.6550859960855343E-5</v>
      </c>
      <c r="BI516" s="52">
        <f t="shared" si="210"/>
        <v>1.4196802514939713E-5</v>
      </c>
      <c r="BJ516" s="52">
        <f t="shared" si="211"/>
        <v>1.9524217656488661E-4</v>
      </c>
    </row>
    <row r="517" spans="4:62">
      <c r="D517" s="42">
        <f t="shared" si="196"/>
        <v>8.75</v>
      </c>
      <c r="E517" s="52">
        <f t="shared" si="218"/>
        <v>1.7227053919111705E-5</v>
      </c>
      <c r="F517" s="52">
        <f t="shared" si="218"/>
        <v>2.0708104212184214E-4</v>
      </c>
      <c r="G517" s="52">
        <f t="shared" si="218"/>
        <v>1.0530084881680726E-4</v>
      </c>
      <c r="H517" s="52">
        <f t="shared" si="218"/>
        <v>1.1445507657259501E-4</v>
      </c>
      <c r="I517" s="52">
        <f t="shared" si="218"/>
        <v>2.0946863547973115E-4</v>
      </c>
      <c r="J517" s="52">
        <f t="shared" si="218"/>
        <v>3.736701815333027E-3</v>
      </c>
      <c r="K517" s="52">
        <f t="shared" si="218"/>
        <v>1.2054171822641221E-3</v>
      </c>
      <c r="L517" s="52">
        <f t="shared" si="218"/>
        <v>7.7589797254952152E-5</v>
      </c>
      <c r="M517" s="52">
        <f t="shared" si="218"/>
        <v>1.2952418223369694E-4</v>
      </c>
      <c r="N517" s="52">
        <f t="shared" si="218"/>
        <v>4.6148199685680058E-4</v>
      </c>
      <c r="Q517" s="52">
        <f t="shared" si="216"/>
        <v>1.5138571439193353E-5</v>
      </c>
      <c r="R517" s="52">
        <f t="shared" si="216"/>
        <v>1.2713873696973562E-4</v>
      </c>
      <c r="S517" s="52">
        <f t="shared" si="216"/>
        <v>9.1804416073386035E-5</v>
      </c>
      <c r="T517" s="52">
        <f t="shared" si="216"/>
        <v>8.6379579606451058E-5</v>
      </c>
      <c r="U517" s="52">
        <f t="shared" si="216"/>
        <v>1.9271925434094004E-4</v>
      </c>
      <c r="V517" s="52">
        <f t="shared" si="216"/>
        <v>2.7628867690975981E-3</v>
      </c>
      <c r="W517" s="52">
        <f t="shared" si="216"/>
        <v>1.0682399041920579E-3</v>
      </c>
      <c r="X517" s="52">
        <f t="shared" si="216"/>
        <v>6.4902161628772903E-5</v>
      </c>
      <c r="Y517" s="52">
        <f t="shared" si="216"/>
        <v>1.1348733998577444E-4</v>
      </c>
      <c r="Z517" s="52">
        <f t="shared" si="216"/>
        <v>2.6441609702259434E-4</v>
      </c>
      <c r="AA517" s="96"/>
      <c r="AB517" s="96"/>
      <c r="AC517" s="52">
        <f t="shared" si="217"/>
        <v>1.9315536399030076E-5</v>
      </c>
      <c r="AD517" s="52">
        <f t="shared" si="217"/>
        <v>2.8702334727394855E-4</v>
      </c>
      <c r="AE517" s="52">
        <f t="shared" si="217"/>
        <v>1.2644923157701732E-4</v>
      </c>
      <c r="AF517" s="52">
        <f t="shared" si="217"/>
        <v>1.645688470266012E-4</v>
      </c>
      <c r="AG517" s="52">
        <f t="shared" si="217"/>
        <v>2.2835285950251668E-4</v>
      </c>
      <c r="AH517" s="52">
        <f t="shared" si="217"/>
        <v>4.7105168615684569E-3</v>
      </c>
      <c r="AI517" s="52">
        <f t="shared" si="217"/>
        <v>1.3428317456035627E-3</v>
      </c>
      <c r="AJ517" s="52">
        <f t="shared" si="217"/>
        <v>9.4247931876912977E-5</v>
      </c>
      <c r="AK517" s="52">
        <f t="shared" si="217"/>
        <v>1.4412587003876086E-4</v>
      </c>
      <c r="AL517" s="52">
        <f t="shared" si="217"/>
        <v>6.6304736590392841E-4</v>
      </c>
      <c r="AO517" s="52">
        <f t="shared" ref="AO517:AX542" si="219">E517-Q517</f>
        <v>2.0884824799183523E-6</v>
      </c>
      <c r="AP517" s="52">
        <f t="shared" si="219"/>
        <v>7.994230515210652E-5</v>
      </c>
      <c r="AQ517" s="52">
        <f t="shared" si="219"/>
        <v>1.3496432743421223E-5</v>
      </c>
      <c r="AR517" s="52">
        <f t="shared" si="219"/>
        <v>2.8075496966143955E-5</v>
      </c>
      <c r="AS517" s="52">
        <f t="shared" si="219"/>
        <v>1.6749381138791113E-5</v>
      </c>
      <c r="AT517" s="52">
        <f t="shared" si="219"/>
        <v>9.7381504623542895E-4</v>
      </c>
      <c r="AU517" s="52">
        <f t="shared" si="219"/>
        <v>1.3717727807206412E-4</v>
      </c>
      <c r="AV517" s="52">
        <f t="shared" si="219"/>
        <v>1.268763562617925E-5</v>
      </c>
      <c r="AW517" s="52">
        <f t="shared" si="219"/>
        <v>1.6036842247922495E-5</v>
      </c>
      <c r="AX517" s="52">
        <f t="shared" si="219"/>
        <v>1.9706589983420624E-4</v>
      </c>
      <c r="BA517" s="52">
        <f t="shared" si="200"/>
        <v>2.088482479918371E-6</v>
      </c>
      <c r="BB517" s="52">
        <f t="shared" si="203"/>
        <v>7.9942305152106411E-5</v>
      </c>
      <c r="BC517" s="52">
        <f t="shared" si="204"/>
        <v>2.1148382760210064E-5</v>
      </c>
      <c r="BD517" s="52">
        <f t="shared" si="205"/>
        <v>5.0113770454006189E-5</v>
      </c>
      <c r="BE517" s="52">
        <f t="shared" si="206"/>
        <v>1.8884224022785529E-5</v>
      </c>
      <c r="BF517" s="52">
        <f t="shared" si="207"/>
        <v>9.7381504623542982E-4</v>
      </c>
      <c r="BG517" s="52">
        <f t="shared" si="208"/>
        <v>1.3741456333944062E-4</v>
      </c>
      <c r="BH517" s="52">
        <f t="shared" si="209"/>
        <v>1.6658134621960825E-5</v>
      </c>
      <c r="BI517" s="52">
        <f t="shared" si="210"/>
        <v>1.4601687805063926E-5</v>
      </c>
      <c r="BJ517" s="52">
        <f t="shared" si="211"/>
        <v>2.0156536904712783E-4</v>
      </c>
    </row>
    <row r="518" spans="4:62">
      <c r="D518" s="42">
        <f t="shared" si="196"/>
        <v>9</v>
      </c>
      <c r="E518" s="52">
        <f t="shared" si="218"/>
        <v>1.7260959047844555E-5</v>
      </c>
      <c r="F518" s="52">
        <f t="shared" si="218"/>
        <v>2.098232757715181E-4</v>
      </c>
      <c r="G518" s="52">
        <f t="shared" si="218"/>
        <v>1.0921912643212791E-4</v>
      </c>
      <c r="H518" s="52">
        <f t="shared" si="218"/>
        <v>1.18301595376094E-4</v>
      </c>
      <c r="I518" s="52">
        <f t="shared" si="218"/>
        <v>2.1696888515864424E-4</v>
      </c>
      <c r="J518" s="52">
        <f t="shared" si="218"/>
        <v>3.9229588185052573E-3</v>
      </c>
      <c r="K518" s="52">
        <f t="shared" si="218"/>
        <v>1.2649074395614257E-3</v>
      </c>
      <c r="L518" s="52">
        <f t="shared" si="218"/>
        <v>8.0824171157636645E-5</v>
      </c>
      <c r="M518" s="52">
        <f t="shared" si="218"/>
        <v>1.3546308839059828E-4</v>
      </c>
      <c r="N518" s="52">
        <f t="shared" si="218"/>
        <v>4.8094131431382023E-4</v>
      </c>
      <c r="Q518" s="52">
        <f t="shared" si="216"/>
        <v>1.5139893866053848E-5</v>
      </c>
      <c r="R518" s="52">
        <f t="shared" si="216"/>
        <v>1.2705520631025924E-4</v>
      </c>
      <c r="S518" s="52">
        <f t="shared" si="216"/>
        <v>9.5162744128999733E-5</v>
      </c>
      <c r="T518" s="52">
        <f t="shared" si="216"/>
        <v>8.94468865642115E-5</v>
      </c>
      <c r="U518" s="52">
        <f t="shared" si="216"/>
        <v>1.997863347884397E-4</v>
      </c>
      <c r="V518" s="52">
        <f t="shared" si="216"/>
        <v>2.896967837245992E-3</v>
      </c>
      <c r="W518" s="52">
        <f t="shared" si="216"/>
        <v>1.1218096168126785E-3</v>
      </c>
      <c r="X518" s="52">
        <f t="shared" si="216"/>
        <v>6.8024756589106928E-5</v>
      </c>
      <c r="Y518" s="52">
        <f t="shared" si="216"/>
        <v>1.1914297872158168E-4</v>
      </c>
      <c r="Z518" s="52">
        <f t="shared" si="216"/>
        <v>2.7751121836114327E-4</v>
      </c>
      <c r="AA518" s="96"/>
      <c r="AB518" s="96"/>
      <c r="AC518" s="52">
        <f t="shared" si="217"/>
        <v>1.9382024229635281E-5</v>
      </c>
      <c r="AD518" s="52">
        <f t="shared" si="217"/>
        <v>2.9259134523277686E-4</v>
      </c>
      <c r="AE518" s="52">
        <f t="shared" si="217"/>
        <v>1.3086925566898477E-4</v>
      </c>
      <c r="AF518" s="52">
        <f t="shared" si="217"/>
        <v>1.6919457767583876E-4</v>
      </c>
      <c r="AG518" s="52">
        <f t="shared" si="217"/>
        <v>2.36749362077518E-4</v>
      </c>
      <c r="AH518" s="52">
        <f t="shared" si="217"/>
        <v>4.9489497997645231E-3</v>
      </c>
      <c r="AI518" s="52">
        <f t="shared" si="217"/>
        <v>1.4082425475775494E-3</v>
      </c>
      <c r="AJ518" s="52">
        <f t="shared" si="217"/>
        <v>9.7572986265747559E-5</v>
      </c>
      <c r="AK518" s="52">
        <f t="shared" si="217"/>
        <v>1.5044745235065309E-4</v>
      </c>
      <c r="AL518" s="52">
        <f t="shared" si="217"/>
        <v>6.8895288025766781E-4</v>
      </c>
      <c r="AO518" s="52">
        <f t="shared" si="219"/>
        <v>2.1210651817907075E-6</v>
      </c>
      <c r="AP518" s="52">
        <f t="shared" si="219"/>
        <v>8.2768069461258866E-5</v>
      </c>
      <c r="AQ518" s="52">
        <f t="shared" si="219"/>
        <v>1.4056382303128176E-5</v>
      </c>
      <c r="AR518" s="52">
        <f t="shared" si="219"/>
        <v>2.8854708811882498E-5</v>
      </c>
      <c r="AS518" s="52">
        <f t="shared" si="219"/>
        <v>1.7182550370204542E-5</v>
      </c>
      <c r="AT518" s="52">
        <f t="shared" si="219"/>
        <v>1.0259909812592653E-3</v>
      </c>
      <c r="AU518" s="52">
        <f t="shared" si="219"/>
        <v>1.4309782274874719E-4</v>
      </c>
      <c r="AV518" s="52">
        <f t="shared" si="219"/>
        <v>1.2799414568529717E-5</v>
      </c>
      <c r="AW518" s="52">
        <f t="shared" si="219"/>
        <v>1.6320109669016604E-5</v>
      </c>
      <c r="AX518" s="52">
        <f t="shared" si="219"/>
        <v>2.0343009595267695E-4</v>
      </c>
      <c r="BA518" s="52">
        <f t="shared" si="200"/>
        <v>2.1210651817907261E-6</v>
      </c>
      <c r="BB518" s="52">
        <f t="shared" si="203"/>
        <v>8.2768069461258757E-5</v>
      </c>
      <c r="BC518" s="52">
        <f t="shared" si="204"/>
        <v>2.1650129236856864E-5</v>
      </c>
      <c r="BD518" s="52">
        <f t="shared" si="205"/>
        <v>5.089298229974476E-5</v>
      </c>
      <c r="BE518" s="52">
        <f t="shared" si="206"/>
        <v>1.9780476918873754E-5</v>
      </c>
      <c r="BF518" s="52">
        <f t="shared" si="207"/>
        <v>1.0259909812592657E-3</v>
      </c>
      <c r="BG518" s="52">
        <f t="shared" si="208"/>
        <v>1.4333510801612368E-4</v>
      </c>
      <c r="BH518" s="52">
        <f t="shared" si="209"/>
        <v>1.6748815108110914E-5</v>
      </c>
      <c r="BI518" s="52">
        <f t="shared" si="210"/>
        <v>1.4984363960054807E-5</v>
      </c>
      <c r="BJ518" s="52">
        <f t="shared" si="211"/>
        <v>2.0801156594384758E-4</v>
      </c>
    </row>
    <row r="519" spans="4:62">
      <c r="D519" s="42">
        <f t="shared" si="196"/>
        <v>9.25</v>
      </c>
      <c r="E519" s="52">
        <f t="shared" si="218"/>
        <v>1.7289282305109773E-5</v>
      </c>
      <c r="F519" s="52">
        <f t="shared" si="218"/>
        <v>2.1259356752603869E-4</v>
      </c>
      <c r="G519" s="52">
        <f t="shared" si="218"/>
        <v>1.1319282702007065E-4</v>
      </c>
      <c r="H519" s="52">
        <f t="shared" si="218"/>
        <v>1.2226731201165706E-4</v>
      </c>
      <c r="I519" s="52">
        <f t="shared" si="218"/>
        <v>2.245343778128562E-4</v>
      </c>
      <c r="J519" s="52">
        <f t="shared" si="218"/>
        <v>4.110026085680815E-3</v>
      </c>
      <c r="K519" s="52">
        <f t="shared" si="218"/>
        <v>1.3257329481216268E-3</v>
      </c>
      <c r="L519" s="52">
        <f t="shared" si="218"/>
        <v>8.4107278723902519E-5</v>
      </c>
      <c r="M519" s="52">
        <f t="shared" si="218"/>
        <v>1.4149825775312683E-4</v>
      </c>
      <c r="N519" s="52">
        <f t="shared" si="218"/>
        <v>5.0057871396485393E-4</v>
      </c>
      <c r="Q519" s="52">
        <f t="shared" si="216"/>
        <v>1.5135401800791757E-5</v>
      </c>
      <c r="R519" s="52">
        <f t="shared" si="216"/>
        <v>1.2694032068356925E-4</v>
      </c>
      <c r="S519" s="52">
        <f t="shared" si="216"/>
        <v>9.859968612022301E-5</v>
      </c>
      <c r="T519" s="52">
        <f t="shared" si="216"/>
        <v>9.259035558364191E-5</v>
      </c>
      <c r="U519" s="52">
        <f t="shared" si="216"/>
        <v>2.0681117377697487E-4</v>
      </c>
      <c r="V519" s="52">
        <f t="shared" si="216"/>
        <v>3.0306017945021268E-3</v>
      </c>
      <c r="W519" s="52">
        <f t="shared" si="216"/>
        <v>1.176512046195908E-3</v>
      </c>
      <c r="X519" s="52">
        <f t="shared" si="216"/>
        <v>7.1212599797718635E-5</v>
      </c>
      <c r="Y519" s="52">
        <f t="shared" si="216"/>
        <v>1.2490489480754242E-4</v>
      </c>
      <c r="Z519" s="52">
        <f t="shared" si="216"/>
        <v>2.9062107749362178E-4</v>
      </c>
      <c r="AA519" s="96"/>
      <c r="AB519" s="96"/>
      <c r="AC519" s="52">
        <f t="shared" si="217"/>
        <v>1.9443162809427805E-5</v>
      </c>
      <c r="AD519" s="52">
        <f t="shared" si="217"/>
        <v>2.9824681436850802E-4</v>
      </c>
      <c r="AE519" s="52">
        <f t="shared" si="217"/>
        <v>1.3532961828391132E-4</v>
      </c>
      <c r="AF519" s="52">
        <f t="shared" si="217"/>
        <v>1.7398254192753449E-4</v>
      </c>
      <c r="AG519" s="52">
        <f t="shared" si="217"/>
        <v>2.4525409386541108E-4</v>
      </c>
      <c r="AH519" s="52">
        <f t="shared" si="217"/>
        <v>5.1894503768595045E-3</v>
      </c>
      <c r="AI519" s="52">
        <f t="shared" si="217"/>
        <v>1.4751911353147219E-3</v>
      </c>
      <c r="AJ519" s="52">
        <f t="shared" si="217"/>
        <v>1.0093319832206633E-4</v>
      </c>
      <c r="AK519" s="52">
        <f t="shared" si="217"/>
        <v>1.5684143809582834E-4</v>
      </c>
      <c r="AL519" s="52">
        <f t="shared" si="217"/>
        <v>7.1518259733240616E-4</v>
      </c>
      <c r="AO519" s="52">
        <f t="shared" si="219"/>
        <v>2.1538805043180162E-6</v>
      </c>
      <c r="AP519" s="52">
        <f t="shared" si="219"/>
        <v>8.565324684246944E-5</v>
      </c>
      <c r="AQ519" s="52">
        <f t="shared" si="219"/>
        <v>1.4593140899847644E-5</v>
      </c>
      <c r="AR519" s="52">
        <f t="shared" si="219"/>
        <v>2.9676956428015147E-5</v>
      </c>
      <c r="AS519" s="52">
        <f t="shared" si="219"/>
        <v>1.7723204035881323E-5</v>
      </c>
      <c r="AT519" s="52">
        <f t="shared" si="219"/>
        <v>1.0794242911786882E-3</v>
      </c>
      <c r="AU519" s="52">
        <f t="shared" si="219"/>
        <v>1.4922090192571883E-4</v>
      </c>
      <c r="AV519" s="52">
        <f t="shared" si="219"/>
        <v>1.2894678926183884E-5</v>
      </c>
      <c r="AW519" s="52">
        <f t="shared" si="219"/>
        <v>1.6593362945584416E-5</v>
      </c>
      <c r="AX519" s="52">
        <f t="shared" si="219"/>
        <v>2.0995763647123215E-4</v>
      </c>
      <c r="BA519" s="52">
        <f t="shared" si="200"/>
        <v>2.1538805043180315E-6</v>
      </c>
      <c r="BB519" s="52">
        <f t="shared" si="203"/>
        <v>8.5653246842469331E-5</v>
      </c>
      <c r="BC519" s="52">
        <f t="shared" si="204"/>
        <v>2.213679126384067E-5</v>
      </c>
      <c r="BD519" s="52">
        <f t="shared" si="205"/>
        <v>5.1715229915877436E-5</v>
      </c>
      <c r="BE519" s="52">
        <f t="shared" si="206"/>
        <v>2.0719716052554886E-5</v>
      </c>
      <c r="BF519" s="52">
        <f t="shared" si="207"/>
        <v>1.0794242911786895E-3</v>
      </c>
      <c r="BG519" s="52">
        <f t="shared" si="208"/>
        <v>1.4945818719309511E-4</v>
      </c>
      <c r="BH519" s="52">
        <f t="shared" si="209"/>
        <v>1.6825919598163815E-5</v>
      </c>
      <c r="BI519" s="52">
        <f t="shared" si="210"/>
        <v>1.5343180342701512E-5</v>
      </c>
      <c r="BJ519" s="52">
        <f t="shared" si="211"/>
        <v>2.1460388336755223E-4</v>
      </c>
    </row>
    <row r="520" spans="4:62">
      <c r="D520" s="42">
        <f t="shared" si="196"/>
        <v>9.5</v>
      </c>
      <c r="E520" s="52">
        <f t="shared" si="218"/>
        <v>1.7313373117412819E-5</v>
      </c>
      <c r="F520" s="52">
        <f t="shared" si="218"/>
        <v>2.1539706595013629E-4</v>
      </c>
      <c r="G520" s="52">
        <f t="shared" si="218"/>
        <v>1.172259821911727E-4</v>
      </c>
      <c r="H520" s="52">
        <f t="shared" si="218"/>
        <v>1.2635743499771345E-4</v>
      </c>
      <c r="I520" s="52">
        <f t="shared" si="218"/>
        <v>2.3218168886610449E-4</v>
      </c>
      <c r="J520" s="52">
        <f t="shared" si="218"/>
        <v>4.2976275691318407E-3</v>
      </c>
      <c r="K520" s="52">
        <f t="shared" si="218"/>
        <v>1.3879116601083323E-3</v>
      </c>
      <c r="L520" s="52">
        <f t="shared" si="218"/>
        <v>8.7441800672019752E-5</v>
      </c>
      <c r="M520" s="52">
        <f t="shared" si="218"/>
        <v>1.4763308191563439E-4</v>
      </c>
      <c r="N520" s="52">
        <f t="shared" si="218"/>
        <v>5.2040020786544249E-4</v>
      </c>
      <c r="Q520" s="52">
        <f t="shared" si="216"/>
        <v>1.5126361643822523E-5</v>
      </c>
      <c r="R520" s="52">
        <f t="shared" si="216"/>
        <v>1.2680053782876657E-4</v>
      </c>
      <c r="S520" s="52">
        <f t="shared" si="216"/>
        <v>1.021166541414904E-4</v>
      </c>
      <c r="T520" s="52">
        <f t="shared" si="216"/>
        <v>9.5811813480335361E-5</v>
      </c>
      <c r="U520" s="52">
        <f t="shared" si="216"/>
        <v>2.1379445801132695E-4</v>
      </c>
      <c r="V520" s="52">
        <f t="shared" si="216"/>
        <v>3.1634857208979262E-3</v>
      </c>
      <c r="W520" s="52">
        <f t="shared" si="216"/>
        <v>1.2323547792473769E-3</v>
      </c>
      <c r="X520" s="52">
        <f t="shared" si="216"/>
        <v>7.4466037651672702E-5</v>
      </c>
      <c r="Y520" s="52">
        <f t="shared" si="216"/>
        <v>1.3077320817638907E-4</v>
      </c>
      <c r="Z520" s="52">
        <f t="shared" si="216"/>
        <v>3.0372063381054582E-4</v>
      </c>
      <c r="AA520" s="96"/>
      <c r="AB520" s="96"/>
      <c r="AC520" s="52">
        <f t="shared" si="217"/>
        <v>1.9500384591003134E-5</v>
      </c>
      <c r="AD520" s="52">
        <f t="shared" si="217"/>
        <v>3.0399359407150587E-4</v>
      </c>
      <c r="AE520" s="52">
        <f t="shared" si="217"/>
        <v>1.3983967777500545E-4</v>
      </c>
      <c r="AF520" s="52">
        <f t="shared" si="217"/>
        <v>1.7894133000295382E-4</v>
      </c>
      <c r="AG520" s="52">
        <f t="shared" si="217"/>
        <v>2.5387797938702451E-4</v>
      </c>
      <c r="AH520" s="52">
        <f t="shared" si="217"/>
        <v>5.431769417365756E-3</v>
      </c>
      <c r="AI520" s="52">
        <f t="shared" si="217"/>
        <v>1.5437058262366642E-3</v>
      </c>
      <c r="AJ520" s="52">
        <f t="shared" si="217"/>
        <v>1.0433456444746801E-4</v>
      </c>
      <c r="AK520" s="52">
        <f t="shared" si="217"/>
        <v>1.6330986668644398E-4</v>
      </c>
      <c r="AL520" s="52">
        <f t="shared" si="217"/>
        <v>7.4177232895917785E-4</v>
      </c>
      <c r="AO520" s="52">
        <f t="shared" si="219"/>
        <v>2.1870114735902964E-6</v>
      </c>
      <c r="AP520" s="52">
        <f t="shared" si="219"/>
        <v>8.8596528121369719E-5</v>
      </c>
      <c r="AQ520" s="52">
        <f t="shared" si="219"/>
        <v>1.5109328049682302E-5</v>
      </c>
      <c r="AR520" s="52">
        <f t="shared" si="219"/>
        <v>3.054562151737809E-5</v>
      </c>
      <c r="AS520" s="52">
        <f t="shared" si="219"/>
        <v>1.838723085477754E-5</v>
      </c>
      <c r="AT520" s="52">
        <f t="shared" si="219"/>
        <v>1.1341418482339145E-3</v>
      </c>
      <c r="AU520" s="52">
        <f t="shared" si="219"/>
        <v>1.5555688086095541E-4</v>
      </c>
      <c r="AV520" s="52">
        <f t="shared" si="219"/>
        <v>1.297576302034705E-5</v>
      </c>
      <c r="AW520" s="52">
        <f t="shared" si="219"/>
        <v>1.6859873739245325E-5</v>
      </c>
      <c r="AX520" s="52">
        <f t="shared" si="219"/>
        <v>2.1667957405489667E-4</v>
      </c>
      <c r="BA520" s="52">
        <f t="shared" si="200"/>
        <v>2.187011473590315E-6</v>
      </c>
      <c r="BB520" s="52">
        <f t="shared" si="203"/>
        <v>8.8596528121369584E-5</v>
      </c>
      <c r="BC520" s="52">
        <f t="shared" si="204"/>
        <v>2.2613695583832742E-5</v>
      </c>
      <c r="BD520" s="52">
        <f t="shared" si="205"/>
        <v>5.2583895005240365E-5</v>
      </c>
      <c r="BE520" s="52">
        <f t="shared" si="206"/>
        <v>2.1696290520920015E-5</v>
      </c>
      <c r="BF520" s="52">
        <f t="shared" si="207"/>
        <v>1.1341418482339154E-3</v>
      </c>
      <c r="BG520" s="52">
        <f t="shared" si="208"/>
        <v>1.5579416612833191E-4</v>
      </c>
      <c r="BH520" s="52">
        <f t="shared" si="209"/>
        <v>1.6892763775448256E-5</v>
      </c>
      <c r="BI520" s="52">
        <f t="shared" si="210"/>
        <v>1.5676784770809592E-5</v>
      </c>
      <c r="BJ520" s="52">
        <f t="shared" si="211"/>
        <v>2.2137212109373536E-4</v>
      </c>
    </row>
    <row r="521" spans="4:62">
      <c r="D521" s="42">
        <f t="shared" si="196"/>
        <v>9.75</v>
      </c>
      <c r="E521" s="52">
        <f t="shared" si="218"/>
        <v>1.7334675837276951E-5</v>
      </c>
      <c r="F521" s="52">
        <f t="shared" si="218"/>
        <v>2.1823931981537002E-4</v>
      </c>
      <c r="G521" s="52">
        <f t="shared" si="218"/>
        <v>1.2132296271518119E-4</v>
      </c>
      <c r="H521" s="52">
        <f t="shared" si="218"/>
        <v>1.3057735104999029E-4</v>
      </c>
      <c r="I521" s="52">
        <f t="shared" si="218"/>
        <v>2.3992866284777624E-4</v>
      </c>
      <c r="J521" s="52">
        <f t="shared" si="218"/>
        <v>4.4854972809321905E-3</v>
      </c>
      <c r="K521" s="52">
        <f t="shared" si="218"/>
        <v>1.4514626392292916E-3</v>
      </c>
      <c r="L521" s="52">
        <f t="shared" si="218"/>
        <v>9.083065239055878E-5</v>
      </c>
      <c r="M521" s="52">
        <f t="shared" si="218"/>
        <v>1.5387127721030379E-4</v>
      </c>
      <c r="N521" s="52">
        <f t="shared" si="218"/>
        <v>5.4041306748015753E-4</v>
      </c>
      <c r="Q521" s="52">
        <f t="shared" si="216"/>
        <v>1.5114128437212481E-5</v>
      </c>
      <c r="R521" s="52">
        <f t="shared" si="216"/>
        <v>1.2664276618028274E-4</v>
      </c>
      <c r="S521" s="52">
        <f t="shared" si="216"/>
        <v>1.0571513350796071E-4</v>
      </c>
      <c r="T521" s="52">
        <f t="shared" si="216"/>
        <v>9.9113168053837852E-5</v>
      </c>
      <c r="U521" s="52">
        <f t="shared" si="216"/>
        <v>2.207376176623987E-4</v>
      </c>
      <c r="V521" s="52">
        <f t="shared" si="216"/>
        <v>3.2953253969835901E-3</v>
      </c>
      <c r="W521" s="52">
        <f t="shared" si="216"/>
        <v>1.289346178450247E-3</v>
      </c>
      <c r="X521" s="52">
        <f t="shared" si="216"/>
        <v>7.77854592389951E-5</v>
      </c>
      <c r="Y521" s="52">
        <f t="shared" si="216"/>
        <v>1.3674812946796091E-4</v>
      </c>
      <c r="Z521" s="52">
        <f t="shared" si="216"/>
        <v>3.1678532635597641E-4</v>
      </c>
      <c r="AA521" s="96"/>
      <c r="AB521" s="96"/>
      <c r="AC521" s="52">
        <f t="shared" si="217"/>
        <v>1.9555223237341439E-5</v>
      </c>
      <c r="AD521" s="52">
        <f t="shared" si="217"/>
        <v>3.0983587345045715E-4</v>
      </c>
      <c r="AE521" s="52">
        <f t="shared" si="217"/>
        <v>1.4440951172148977E-4</v>
      </c>
      <c r="AF521" s="52">
        <f t="shared" si="217"/>
        <v>1.8407980753400497E-4</v>
      </c>
      <c r="AG521" s="52">
        <f t="shared" si="217"/>
        <v>2.6263282986437107E-4</v>
      </c>
      <c r="AH521" s="52">
        <f t="shared" si="217"/>
        <v>5.6756691648807917E-3</v>
      </c>
      <c r="AI521" s="52">
        <f t="shared" si="217"/>
        <v>1.6138163852757131E-3</v>
      </c>
      <c r="AJ521" s="52">
        <f t="shared" si="217"/>
        <v>1.0778354906438992E-4</v>
      </c>
      <c r="AK521" s="52">
        <f t="shared" si="217"/>
        <v>1.6985514137622486E-4</v>
      </c>
      <c r="AL521" s="52">
        <f t="shared" si="217"/>
        <v>7.6876077011091336E-4</v>
      </c>
      <c r="AO521" s="52">
        <f t="shared" si="219"/>
        <v>2.2205474000644695E-6</v>
      </c>
      <c r="AP521" s="52">
        <f t="shared" si="219"/>
        <v>9.1596553635087287E-5</v>
      </c>
      <c r="AQ521" s="52">
        <f t="shared" si="219"/>
        <v>1.5607829207220481E-5</v>
      </c>
      <c r="AR521" s="52">
        <f t="shared" si="219"/>
        <v>3.1464182996152434E-5</v>
      </c>
      <c r="AS521" s="52">
        <f t="shared" si="219"/>
        <v>1.9191045185377548E-5</v>
      </c>
      <c r="AT521" s="52">
        <f t="shared" si="219"/>
        <v>1.1901718839486004E-3</v>
      </c>
      <c r="AU521" s="52">
        <f t="shared" si="219"/>
        <v>1.621164607790446E-4</v>
      </c>
      <c r="AV521" s="52">
        <f t="shared" si="219"/>
        <v>1.304519315156368E-5</v>
      </c>
      <c r="AW521" s="52">
        <f t="shared" si="219"/>
        <v>1.7123147742342874E-5</v>
      </c>
      <c r="AX521" s="52">
        <f t="shared" si="219"/>
        <v>2.2362774112418113E-4</v>
      </c>
      <c r="BA521" s="52">
        <f t="shared" si="200"/>
        <v>2.2205474000644882E-6</v>
      </c>
      <c r="BB521" s="52">
        <f t="shared" si="203"/>
        <v>9.1596553635087124E-5</v>
      </c>
      <c r="BC521" s="52">
        <f t="shared" si="204"/>
        <v>2.3086549006308583E-5</v>
      </c>
      <c r="BD521" s="52">
        <f t="shared" si="205"/>
        <v>5.3502456484014682E-5</v>
      </c>
      <c r="BE521" s="52">
        <f t="shared" si="206"/>
        <v>2.2704167016594827E-5</v>
      </c>
      <c r="BF521" s="52">
        <f t="shared" si="207"/>
        <v>1.1901718839486012E-3</v>
      </c>
      <c r="BG521" s="52">
        <f t="shared" si="208"/>
        <v>1.6235374604642154E-4</v>
      </c>
      <c r="BH521" s="52">
        <f t="shared" si="209"/>
        <v>1.6952896673831143E-5</v>
      </c>
      <c r="BI521" s="52">
        <f t="shared" si="210"/>
        <v>1.5983864165921072E-5</v>
      </c>
      <c r="BJ521" s="52">
        <f t="shared" si="211"/>
        <v>2.2834770263075582E-4</v>
      </c>
    </row>
    <row r="522" spans="4:62">
      <c r="D522" s="42">
        <f t="shared" si="196"/>
        <v>10</v>
      </c>
      <c r="E522" s="52">
        <f t="shared" si="218"/>
        <v>1.7354706056664615E-5</v>
      </c>
      <c r="F522" s="52">
        <f t="shared" si="218"/>
        <v>2.2112418115887762E-4</v>
      </c>
      <c r="G522" s="52">
        <f t="shared" si="218"/>
        <v>1.2548547648528384E-4</v>
      </c>
      <c r="H522" s="52">
        <f t="shared" si="218"/>
        <v>1.3492961065223998E-4</v>
      </c>
      <c r="I522" s="52">
        <f t="shared" si="218"/>
        <v>2.4778868241910867E-4</v>
      </c>
      <c r="J522" s="52">
        <f t="shared" si="218"/>
        <v>4.673240600110715E-3</v>
      </c>
      <c r="K522" s="52">
        <f t="shared" si="218"/>
        <v>1.5163601160760756E-3</v>
      </c>
      <c r="L522" s="52">
        <f t="shared" si="218"/>
        <v>9.4274504756128942E-5</v>
      </c>
      <c r="M522" s="52">
        <f t="shared" si="218"/>
        <v>1.6021233008005321E-4</v>
      </c>
      <c r="N522" s="52">
        <f t="shared" si="218"/>
        <v>5.6061104974287359E-4</v>
      </c>
      <c r="Q522" s="52">
        <f t="shared" si="216"/>
        <v>1.5100147055488686E-5</v>
      </c>
      <c r="R522" s="52">
        <f t="shared" si="216"/>
        <v>1.2647444026657735E-4</v>
      </c>
      <c r="S522" s="52">
        <f t="shared" si="216"/>
        <v>1.0939408479181343E-4</v>
      </c>
      <c r="T522" s="52">
        <f t="shared" si="216"/>
        <v>1.0249402945058932E-4</v>
      </c>
      <c r="U522" s="52">
        <f t="shared" si="216"/>
        <v>2.2763757047254636E-4</v>
      </c>
      <c r="V522" s="52">
        <f t="shared" si="216"/>
        <v>3.4257370175815351E-3</v>
      </c>
      <c r="W522" s="52">
        <f t="shared" si="216"/>
        <v>1.3474541023776722E-3</v>
      </c>
      <c r="X522" s="52">
        <f t="shared" si="216"/>
        <v>8.1168891180433004E-5</v>
      </c>
      <c r="Y522" s="52">
        <f t="shared" si="216"/>
        <v>1.4282561696367298E-4</v>
      </c>
      <c r="Z522" s="52">
        <f t="shared" si="216"/>
        <v>3.2978137551427166E-4</v>
      </c>
      <c r="AA522" s="96"/>
      <c r="AB522" s="96"/>
      <c r="AC522" s="52">
        <f t="shared" si="217"/>
        <v>1.9609265057840566E-5</v>
      </c>
      <c r="AD522" s="52">
        <f t="shared" si="217"/>
        <v>3.1577392205117775E-4</v>
      </c>
      <c r="AE522" s="52">
        <f t="shared" si="217"/>
        <v>1.4904653885472035E-4</v>
      </c>
      <c r="AF522" s="52">
        <f t="shared" si="217"/>
        <v>1.8940346534175286E-4</v>
      </c>
      <c r="AG522" s="52">
        <f t="shared" si="217"/>
        <v>2.7152491411997263E-4</v>
      </c>
      <c r="AH522" s="52">
        <f t="shared" si="217"/>
        <v>5.9207441826398966E-3</v>
      </c>
      <c r="AI522" s="52">
        <f t="shared" si="217"/>
        <v>1.6855034150418562E-3</v>
      </c>
      <c r="AJ522" s="52">
        <f t="shared" si="217"/>
        <v>1.1128454157205567E-4</v>
      </c>
      <c r="AK522" s="52">
        <f t="shared" si="217"/>
        <v>1.7647521519083606E-4</v>
      </c>
      <c r="AL522" s="52">
        <f t="shared" si="217"/>
        <v>7.9616966703313413E-4</v>
      </c>
      <c r="AO522" s="52">
        <f t="shared" si="219"/>
        <v>2.254559001175929E-6</v>
      </c>
      <c r="AP522" s="52">
        <f t="shared" si="219"/>
        <v>9.4649740892300264E-5</v>
      </c>
      <c r="AQ522" s="52">
        <f t="shared" si="219"/>
        <v>1.6091391693470416E-5</v>
      </c>
      <c r="AR522" s="52">
        <f t="shared" si="219"/>
        <v>3.243558120165066E-5</v>
      </c>
      <c r="AS522" s="52">
        <f t="shared" si="219"/>
        <v>2.0151111946562308E-5</v>
      </c>
      <c r="AT522" s="52">
        <f t="shared" si="219"/>
        <v>1.2475035825291799E-3</v>
      </c>
      <c r="AU522" s="52">
        <f t="shared" si="219"/>
        <v>1.6890601369840344E-4</v>
      </c>
      <c r="AV522" s="52">
        <f t="shared" si="219"/>
        <v>1.3105613575695939E-5</v>
      </c>
      <c r="AW522" s="52">
        <f t="shared" si="219"/>
        <v>1.7386713116380223E-5</v>
      </c>
      <c r="AX522" s="52">
        <f t="shared" si="219"/>
        <v>2.3082967422860193E-4</v>
      </c>
      <c r="BA522" s="52">
        <f t="shared" si="200"/>
        <v>2.254559001175951E-6</v>
      </c>
      <c r="BB522" s="52">
        <f t="shared" si="203"/>
        <v>9.4649740892300128E-5</v>
      </c>
      <c r="BC522" s="52">
        <f t="shared" si="204"/>
        <v>2.3561062369436506E-5</v>
      </c>
      <c r="BD522" s="52">
        <f t="shared" si="205"/>
        <v>5.4473854689512881E-5</v>
      </c>
      <c r="BE522" s="52">
        <f t="shared" si="206"/>
        <v>2.3736231700863958E-5</v>
      </c>
      <c r="BF522" s="52">
        <f t="shared" si="207"/>
        <v>1.2475035825291816E-3</v>
      </c>
      <c r="BG522" s="52">
        <f t="shared" si="208"/>
        <v>1.6914329896578059E-4</v>
      </c>
      <c r="BH522" s="52">
        <f t="shared" si="209"/>
        <v>1.7010036815926733E-5</v>
      </c>
      <c r="BI522" s="52">
        <f t="shared" si="210"/>
        <v>1.6262885110782859E-5</v>
      </c>
      <c r="BJ522" s="52">
        <f t="shared" si="211"/>
        <v>2.3555861729026054E-4</v>
      </c>
    </row>
    <row r="523" spans="4:62">
      <c r="D523" s="42">
        <f t="shared" si="196"/>
        <v>10.25</v>
      </c>
      <c r="E523" s="52">
        <f t="shared" si="218"/>
        <v>1.7374803929254435E-5</v>
      </c>
      <c r="F523" s="52">
        <f t="shared" si="218"/>
        <v>2.2407739473697679E-4</v>
      </c>
      <c r="G523" s="52">
        <f t="shared" si="218"/>
        <v>1.2974766676669016E-4</v>
      </c>
      <c r="H523" s="52">
        <f t="shared" si="218"/>
        <v>1.394186624105982E-4</v>
      </c>
      <c r="I523" s="52">
        <f t="shared" si="218"/>
        <v>2.5583414353318022E-4</v>
      </c>
      <c r="J523" s="52">
        <f t="shared" si="218"/>
        <v>4.8637948852580104E-3</v>
      </c>
      <c r="K523" s="52">
        <f t="shared" si="218"/>
        <v>1.5829626999673298E-3</v>
      </c>
      <c r="L523" s="52">
        <f t="shared" si="218"/>
        <v>9.7801027245449231E-5</v>
      </c>
      <c r="M523" s="52">
        <f t="shared" si="218"/>
        <v>1.6670594913722201E-4</v>
      </c>
      <c r="N523" s="52">
        <f t="shared" si="218"/>
        <v>5.8122151208797623E-4</v>
      </c>
      <c r="Q523" s="52">
        <f t="shared" si="216"/>
        <v>1.5085434391628891E-5</v>
      </c>
      <c r="R523" s="52">
        <f t="shared" si="216"/>
        <v>1.2630003270122645E-4</v>
      </c>
      <c r="S523" s="52">
        <f t="shared" si="216"/>
        <v>1.1317190657540571E-4</v>
      </c>
      <c r="T523" s="52">
        <f t="shared" si="216"/>
        <v>1.0596871555102475E-4</v>
      </c>
      <c r="U523" s="52">
        <f t="shared" si="216"/>
        <v>2.3462419275133134E-4</v>
      </c>
      <c r="V523" s="52">
        <f t="shared" si="216"/>
        <v>3.5573932707879613E-3</v>
      </c>
      <c r="W523" s="52">
        <f t="shared" si="216"/>
        <v>1.4070411842003459E-3</v>
      </c>
      <c r="X523" s="52">
        <f t="shared" si="216"/>
        <v>8.4637915174644491E-5</v>
      </c>
      <c r="Y523" s="52">
        <f t="shared" si="216"/>
        <v>1.4905042360723237E-4</v>
      </c>
      <c r="Z523" s="52">
        <f t="shared" si="216"/>
        <v>3.4293993347355887E-4</v>
      </c>
      <c r="AA523" s="96"/>
      <c r="AB523" s="96"/>
      <c r="AC523" s="52">
        <f t="shared" si="217"/>
        <v>1.966417346688E-5</v>
      </c>
      <c r="AD523" s="52">
        <f t="shared" si="217"/>
        <v>3.21854756772727E-4</v>
      </c>
      <c r="AE523" s="52">
        <f t="shared" si="217"/>
        <v>1.5379309763394072E-4</v>
      </c>
      <c r="AF523" s="52">
        <f t="shared" si="217"/>
        <v>1.9490688275803389E-4</v>
      </c>
      <c r="AG523" s="52">
        <f t="shared" si="217"/>
        <v>2.806292140693308E-4</v>
      </c>
      <c r="AH523" s="52">
        <f t="shared" si="217"/>
        <v>6.1701964997280612E-3</v>
      </c>
      <c r="AI523" s="52">
        <f t="shared" si="217"/>
        <v>1.7591215010016909E-3</v>
      </c>
      <c r="AJ523" s="52">
        <f t="shared" si="217"/>
        <v>1.1486856255648481E-4</v>
      </c>
      <c r="AK523" s="52">
        <f t="shared" si="217"/>
        <v>1.8323764666161433E-4</v>
      </c>
      <c r="AL523" s="52">
        <f t="shared" si="217"/>
        <v>8.2423203376405226E-4</v>
      </c>
      <c r="AO523" s="52">
        <f t="shared" si="219"/>
        <v>2.2893695376255444E-6</v>
      </c>
      <c r="AP523" s="52">
        <f t="shared" si="219"/>
        <v>9.7777362035750346E-5</v>
      </c>
      <c r="AQ523" s="52">
        <f t="shared" si="219"/>
        <v>1.6575760191284456E-5</v>
      </c>
      <c r="AR523" s="52">
        <f t="shared" si="219"/>
        <v>3.3449946859573452E-5</v>
      </c>
      <c r="AS523" s="52">
        <f t="shared" si="219"/>
        <v>2.1209950781848875E-5</v>
      </c>
      <c r="AT523" s="52">
        <f t="shared" si="219"/>
        <v>1.3064016144700491E-3</v>
      </c>
      <c r="AU523" s="52">
        <f t="shared" si="219"/>
        <v>1.7592151576698392E-4</v>
      </c>
      <c r="AV523" s="52">
        <f t="shared" si="219"/>
        <v>1.316311207080474E-5</v>
      </c>
      <c r="AW523" s="52">
        <f t="shared" si="219"/>
        <v>1.7655525529989636E-5</v>
      </c>
      <c r="AX523" s="52">
        <f t="shared" si="219"/>
        <v>2.3828157861441736E-4</v>
      </c>
      <c r="BA523" s="52">
        <f t="shared" si="200"/>
        <v>2.2893695376255647E-6</v>
      </c>
      <c r="BB523" s="52">
        <f t="shared" si="203"/>
        <v>9.7777362035750211E-5</v>
      </c>
      <c r="BC523" s="52">
        <f t="shared" si="204"/>
        <v>2.404543086725056E-5</v>
      </c>
      <c r="BD523" s="52">
        <f t="shared" si="205"/>
        <v>5.5488220347435686E-5</v>
      </c>
      <c r="BE523" s="52">
        <f t="shared" si="206"/>
        <v>2.4795070536150579E-5</v>
      </c>
      <c r="BF523" s="52">
        <f t="shared" si="207"/>
        <v>1.3064016144700508E-3</v>
      </c>
      <c r="BG523" s="52">
        <f t="shared" si="208"/>
        <v>1.7615880103436106E-4</v>
      </c>
      <c r="BH523" s="52">
        <f t="shared" si="209"/>
        <v>1.7067535311035575E-5</v>
      </c>
      <c r="BI523" s="52">
        <f t="shared" si="210"/>
        <v>1.6531697524392326E-5</v>
      </c>
      <c r="BJ523" s="52">
        <f t="shared" si="211"/>
        <v>2.4301052167607603E-4</v>
      </c>
    </row>
    <row r="524" spans="4:62">
      <c r="D524" s="42">
        <f t="shared" si="196"/>
        <v>10.5</v>
      </c>
      <c r="E524" s="52">
        <f t="shared" si="218"/>
        <v>1.739552669752156E-5</v>
      </c>
      <c r="F524" s="52">
        <f t="shared" si="218"/>
        <v>2.2712243148645191E-4</v>
      </c>
      <c r="G524" s="52">
        <f t="shared" si="218"/>
        <v>1.3414237974525216E-4</v>
      </c>
      <c r="H524" s="52">
        <f t="shared" si="218"/>
        <v>1.4404729058563692E-4</v>
      </c>
      <c r="I524" s="52">
        <f t="shared" si="218"/>
        <v>2.6412975917727106E-4</v>
      </c>
      <c r="J524" s="52">
        <f t="shared" si="218"/>
        <v>5.0602740039192989E-3</v>
      </c>
      <c r="K524" s="52">
        <f t="shared" si="218"/>
        <v>1.6516361332275836E-3</v>
      </c>
      <c r="L524" s="52">
        <f t="shared" si="218"/>
        <v>1.0143719858688757E-4</v>
      </c>
      <c r="M524" s="52">
        <f t="shared" si="218"/>
        <v>1.734014718765215E-4</v>
      </c>
      <c r="N524" s="52">
        <f t="shared" si="218"/>
        <v>6.0247280787299219E-4</v>
      </c>
      <c r="Q524" s="52">
        <f t="shared" ref="Q524:Z539" si="220">Q523+Q346/$R$192</f>
        <v>1.507026427238388E-5</v>
      </c>
      <c r="R524" s="52">
        <f t="shared" si="220"/>
        <v>1.2612020234631461E-4</v>
      </c>
      <c r="S524" s="52">
        <f t="shared" si="220"/>
        <v>1.1706719076660544E-4</v>
      </c>
      <c r="T524" s="52">
        <f t="shared" si="220"/>
        <v>1.0955143877401847E-4</v>
      </c>
      <c r="U524" s="52">
        <f t="shared" si="220"/>
        <v>2.4182804747805084E-4</v>
      </c>
      <c r="V524" s="52">
        <f t="shared" si="220"/>
        <v>3.6931430629075705E-3</v>
      </c>
      <c r="W524" s="52">
        <f t="shared" si="220"/>
        <v>1.4684809849955221E-3</v>
      </c>
      <c r="X524" s="52">
        <f t="shared" si="220"/>
        <v>8.8214800241651393E-5</v>
      </c>
      <c r="Y524" s="52">
        <f t="shared" si="220"/>
        <v>1.5546877584852724E-4</v>
      </c>
      <c r="Z524" s="52">
        <f t="shared" si="220"/>
        <v>3.5650762558132637E-4</v>
      </c>
      <c r="AA524" s="96"/>
      <c r="AB524" s="96"/>
      <c r="AC524" s="52">
        <f t="shared" ref="AC524:AL539" si="221">AC523+AC346/$R$192</f>
        <v>1.9720789122659257E-5</v>
      </c>
      <c r="AD524" s="52">
        <f t="shared" si="221"/>
        <v>3.2812466062658908E-4</v>
      </c>
      <c r="AE524" s="52">
        <f t="shared" si="221"/>
        <v>1.58687239399865E-4</v>
      </c>
      <c r="AF524" s="52">
        <f t="shared" si="221"/>
        <v>2.005814158851176E-4</v>
      </c>
      <c r="AG524" s="52">
        <f t="shared" si="221"/>
        <v>2.9001659063079301E-4</v>
      </c>
      <c r="AH524" s="52">
        <f t="shared" si="221"/>
        <v>6.4274049449310295E-3</v>
      </c>
      <c r="AI524" s="52">
        <f t="shared" si="221"/>
        <v>1.8350285667270223E-3</v>
      </c>
      <c r="AJ524" s="52">
        <f t="shared" si="221"/>
        <v>1.1856402017235462E-4</v>
      </c>
      <c r="AK524" s="52">
        <f t="shared" si="221"/>
        <v>1.9021033989891848E-4</v>
      </c>
      <c r="AL524" s="52">
        <f t="shared" si="221"/>
        <v>8.5316693322631668E-4</v>
      </c>
      <c r="AO524" s="52">
        <f t="shared" si="219"/>
        <v>2.3252624251376801E-6</v>
      </c>
      <c r="AP524" s="52">
        <f t="shared" si="219"/>
        <v>1.010022291401373E-4</v>
      </c>
      <c r="AQ524" s="52">
        <f t="shared" si="219"/>
        <v>1.7075188978646718E-5</v>
      </c>
      <c r="AR524" s="52">
        <f t="shared" si="219"/>
        <v>3.4495851811618448E-5</v>
      </c>
      <c r="AS524" s="52">
        <f t="shared" si="219"/>
        <v>2.2301711699220216E-5</v>
      </c>
      <c r="AT524" s="52">
        <f t="shared" si="219"/>
        <v>1.3671309410117284E-3</v>
      </c>
      <c r="AU524" s="52">
        <f t="shared" si="219"/>
        <v>1.8315514823206156E-4</v>
      </c>
      <c r="AV524" s="52">
        <f t="shared" si="219"/>
        <v>1.3222398345236181E-5</v>
      </c>
      <c r="AW524" s="52">
        <f t="shared" si="219"/>
        <v>1.7932696027994264E-5</v>
      </c>
      <c r="AX524" s="52">
        <f t="shared" si="219"/>
        <v>2.4596518229166582E-4</v>
      </c>
      <c r="BA524" s="52">
        <f t="shared" si="200"/>
        <v>2.325262425137697E-6</v>
      </c>
      <c r="BB524" s="52">
        <f t="shared" si="203"/>
        <v>1.0100222914013717E-4</v>
      </c>
      <c r="BC524" s="52">
        <f t="shared" si="204"/>
        <v>2.4544859654612836E-5</v>
      </c>
      <c r="BD524" s="52">
        <f t="shared" si="205"/>
        <v>5.6534125299480682E-5</v>
      </c>
      <c r="BE524" s="52">
        <f t="shared" si="206"/>
        <v>2.5886831453521947E-5</v>
      </c>
      <c r="BF524" s="52">
        <f t="shared" si="207"/>
        <v>1.3671309410117306E-3</v>
      </c>
      <c r="BG524" s="52">
        <f t="shared" si="208"/>
        <v>1.8339243349943871E-4</v>
      </c>
      <c r="BH524" s="52">
        <f t="shared" si="209"/>
        <v>1.7126821585467043E-5</v>
      </c>
      <c r="BI524" s="52">
        <f t="shared" si="210"/>
        <v>1.6808868022396981E-5</v>
      </c>
      <c r="BJ524" s="52">
        <f t="shared" si="211"/>
        <v>2.5069412535332449E-4</v>
      </c>
    </row>
    <row r="525" spans="4:62">
      <c r="D525" s="42">
        <f t="shared" si="196"/>
        <v>10.75</v>
      </c>
      <c r="E525" s="52">
        <f t="shared" ref="E525:N540" si="222">E524+E347/$R$192</f>
        <v>1.7416877896553698E-5</v>
      </c>
      <c r="F525" s="52">
        <f t="shared" si="222"/>
        <v>2.3025981085875155E-4</v>
      </c>
      <c r="G525" s="52">
        <f t="shared" si="222"/>
        <v>1.386703651130789E-4</v>
      </c>
      <c r="H525" s="52">
        <f t="shared" si="222"/>
        <v>1.4881628477295326E-4</v>
      </c>
      <c r="I525" s="52">
        <f t="shared" si="222"/>
        <v>2.7267694449672022E-4</v>
      </c>
      <c r="J525" s="52">
        <f t="shared" si="222"/>
        <v>5.2627114733790024E-3</v>
      </c>
      <c r="K525" s="52">
        <f t="shared" si="222"/>
        <v>1.7223921308269087E-3</v>
      </c>
      <c r="L525" s="52">
        <f t="shared" si="222"/>
        <v>1.0518363907327654E-4</v>
      </c>
      <c r="M525" s="52">
        <f t="shared" si="222"/>
        <v>1.8030004048416229E-4</v>
      </c>
      <c r="N525" s="52">
        <f t="shared" si="222"/>
        <v>6.2436856234690476E-4</v>
      </c>
      <c r="Q525" s="52">
        <f t="shared" si="220"/>
        <v>1.5054634109889839E-5</v>
      </c>
      <c r="R525" s="52">
        <f t="shared" si="220"/>
        <v>1.2593491852466254E-4</v>
      </c>
      <c r="S525" s="52">
        <f t="shared" si="220"/>
        <v>1.2108060186018966E-4</v>
      </c>
      <c r="T525" s="52">
        <f t="shared" si="220"/>
        <v>1.1324281029471261E-4</v>
      </c>
      <c r="U525" s="52">
        <f t="shared" si="220"/>
        <v>2.4925036355504042E-4</v>
      </c>
      <c r="V525" s="52">
        <f t="shared" si="220"/>
        <v>3.8330095514363025E-3</v>
      </c>
      <c r="W525" s="52">
        <f t="shared" si="220"/>
        <v>1.5317839857511657E-3</v>
      </c>
      <c r="X525" s="52">
        <f t="shared" si="220"/>
        <v>9.1900156560667423E-5</v>
      </c>
      <c r="Y525" s="52">
        <f t="shared" si="220"/>
        <v>1.6208176859137767E-4</v>
      </c>
      <c r="Z525" s="52">
        <f t="shared" si="220"/>
        <v>3.7048676634406427E-4</v>
      </c>
      <c r="AA525" s="96"/>
      <c r="AB525" s="96"/>
      <c r="AC525" s="52">
        <f t="shared" si="221"/>
        <v>1.9779121683217574E-5</v>
      </c>
      <c r="AD525" s="52">
        <f t="shared" si="221"/>
        <v>3.3458470319284046E-4</v>
      </c>
      <c r="AE525" s="52">
        <f t="shared" si="221"/>
        <v>1.6372979904193428E-4</v>
      </c>
      <c r="AF525" s="52">
        <f t="shared" si="221"/>
        <v>2.0642803273905616E-4</v>
      </c>
      <c r="AG525" s="52">
        <f t="shared" si="221"/>
        <v>2.9968864519270183E-4</v>
      </c>
      <c r="AH525" s="52">
        <f t="shared" si="221"/>
        <v>6.6924133953217054E-3</v>
      </c>
      <c r="AI525" s="52">
        <f t="shared" si="221"/>
        <v>1.9132375611700288E-3</v>
      </c>
      <c r="AJ525" s="52">
        <f t="shared" si="221"/>
        <v>1.2237154482611657E-4</v>
      </c>
      <c r="AK525" s="52">
        <f t="shared" si="221"/>
        <v>1.9739448437134963E-4</v>
      </c>
      <c r="AL525" s="52">
        <f t="shared" si="221"/>
        <v>8.8297930141140386E-4</v>
      </c>
      <c r="AO525" s="52">
        <f t="shared" si="219"/>
        <v>2.3622437866638589E-6</v>
      </c>
      <c r="AP525" s="52">
        <f t="shared" si="219"/>
        <v>1.0432489233408901E-4</v>
      </c>
      <c r="AQ525" s="52">
        <f t="shared" si="219"/>
        <v>1.7589763252889246E-5</v>
      </c>
      <c r="AR525" s="52">
        <f t="shared" si="219"/>
        <v>3.5573474478240653E-5</v>
      </c>
      <c r="AS525" s="52">
        <f t="shared" si="219"/>
        <v>2.3426580941679801E-5</v>
      </c>
      <c r="AT525" s="52">
        <f t="shared" si="219"/>
        <v>1.4297019219426999E-3</v>
      </c>
      <c r="AU525" s="52">
        <f t="shared" si="219"/>
        <v>1.9060814507574297E-4</v>
      </c>
      <c r="AV525" s="52">
        <f t="shared" si="219"/>
        <v>1.328348251260912E-5</v>
      </c>
      <c r="AW525" s="52">
        <f t="shared" si="219"/>
        <v>1.8218271892784621E-5</v>
      </c>
      <c r="AX525" s="52">
        <f t="shared" si="219"/>
        <v>2.5388179600284048E-4</v>
      </c>
      <c r="BA525" s="52">
        <f t="shared" si="200"/>
        <v>2.3622437866638759E-6</v>
      </c>
      <c r="BB525" s="52">
        <f t="shared" si="203"/>
        <v>1.043248923340889E-4</v>
      </c>
      <c r="BC525" s="52">
        <f t="shared" si="204"/>
        <v>2.5059433928855377E-5</v>
      </c>
      <c r="BD525" s="52">
        <f t="shared" si="205"/>
        <v>5.7611747966102901E-5</v>
      </c>
      <c r="BE525" s="52">
        <f t="shared" si="206"/>
        <v>2.7011700695981614E-5</v>
      </c>
      <c r="BF525" s="52">
        <f t="shared" si="207"/>
        <v>1.429701921942703E-3</v>
      </c>
      <c r="BG525" s="52">
        <f t="shared" si="208"/>
        <v>1.9084543034312011E-4</v>
      </c>
      <c r="BH525" s="52">
        <f t="shared" si="209"/>
        <v>1.7187905752840023E-5</v>
      </c>
      <c r="BI525" s="52">
        <f t="shared" si="210"/>
        <v>1.7094443887187338E-5</v>
      </c>
      <c r="BJ525" s="52">
        <f t="shared" si="211"/>
        <v>2.586107390644991E-4</v>
      </c>
    </row>
    <row r="526" spans="4:62">
      <c r="D526" s="42">
        <f t="shared" si="196"/>
        <v>11</v>
      </c>
      <c r="E526" s="52">
        <f t="shared" si="222"/>
        <v>1.7438860888484491E-5</v>
      </c>
      <c r="F526" s="52">
        <f t="shared" si="222"/>
        <v>2.3349002689117588E-4</v>
      </c>
      <c r="G526" s="52">
        <f t="shared" si="222"/>
        <v>1.433323358836127E-4</v>
      </c>
      <c r="H526" s="52">
        <f t="shared" si="222"/>
        <v>1.5372639593720056E-4</v>
      </c>
      <c r="I526" s="52">
        <f t="shared" si="222"/>
        <v>2.814770454009183E-4</v>
      </c>
      <c r="J526" s="52">
        <f t="shared" si="222"/>
        <v>5.4711391710892841E-3</v>
      </c>
      <c r="K526" s="52">
        <f t="shared" si="222"/>
        <v>1.7952418345807738E-3</v>
      </c>
      <c r="L526" s="52">
        <f t="shared" si="222"/>
        <v>1.0904093864963819E-4</v>
      </c>
      <c r="M526" s="52">
        <f t="shared" si="222"/>
        <v>1.8740274126492464E-4</v>
      </c>
      <c r="N526" s="52">
        <f t="shared" si="222"/>
        <v>6.4691222339348592E-4</v>
      </c>
      <c r="Q526" s="52">
        <f t="shared" si="220"/>
        <v>1.5038541442894123E-5</v>
      </c>
      <c r="R526" s="52">
        <f t="shared" si="220"/>
        <v>1.2574415205997112E-4</v>
      </c>
      <c r="S526" s="52">
        <f t="shared" si="220"/>
        <v>1.2521277184054586E-4</v>
      </c>
      <c r="T526" s="52">
        <f t="shared" si="220"/>
        <v>1.170434113865215E-4</v>
      </c>
      <c r="U526" s="52">
        <f t="shared" si="220"/>
        <v>2.5689230976062112E-4</v>
      </c>
      <c r="V526" s="52">
        <f t="shared" si="220"/>
        <v>3.9770147608902172E-3</v>
      </c>
      <c r="W526" s="52">
        <f t="shared" si="220"/>
        <v>1.5969601546731813E-3</v>
      </c>
      <c r="X526" s="52">
        <f t="shared" si="220"/>
        <v>9.5694564457904295E-5</v>
      </c>
      <c r="Y526" s="52">
        <f t="shared" si="220"/>
        <v>1.6889044317146314E-4</v>
      </c>
      <c r="Z526" s="52">
        <f t="shared" si="220"/>
        <v>3.8487955703109364E-4</v>
      </c>
      <c r="AA526" s="96"/>
      <c r="AB526" s="96"/>
      <c r="AC526" s="52">
        <f t="shared" si="221"/>
        <v>1.9839180334074873E-5</v>
      </c>
      <c r="AD526" s="52">
        <f t="shared" si="221"/>
        <v>3.4123590172238053E-4</v>
      </c>
      <c r="AE526" s="52">
        <f t="shared" si="221"/>
        <v>1.6892157060264572E-4</v>
      </c>
      <c r="AF526" s="52">
        <f t="shared" si="221"/>
        <v>2.1244765397574185E-4</v>
      </c>
      <c r="AG526" s="52">
        <f t="shared" si="221"/>
        <v>3.0964690079551729E-4</v>
      </c>
      <c r="AH526" s="52">
        <f t="shared" si="221"/>
        <v>6.9652635812883536E-3</v>
      </c>
      <c r="AI526" s="52">
        <f t="shared" si="221"/>
        <v>1.9937607997557432E-3</v>
      </c>
      <c r="AJ526" s="52">
        <f t="shared" si="221"/>
        <v>1.2629173608160303E-4</v>
      </c>
      <c r="AK526" s="52">
        <f t="shared" si="221"/>
        <v>2.0479121135278885E-4</v>
      </c>
      <c r="AL526" s="52">
        <f t="shared" si="221"/>
        <v>9.1367383281753677E-4</v>
      </c>
      <c r="AO526" s="52">
        <f t="shared" si="219"/>
        <v>2.4003194455903674E-6</v>
      </c>
      <c r="AP526" s="52">
        <f t="shared" si="219"/>
        <v>1.0774587483120476E-4</v>
      </c>
      <c r="AQ526" s="52">
        <f t="shared" si="219"/>
        <v>1.8119564043066845E-5</v>
      </c>
      <c r="AR526" s="52">
        <f t="shared" si="219"/>
        <v>3.6682984550679061E-5</v>
      </c>
      <c r="AS526" s="52">
        <f t="shared" si="219"/>
        <v>2.458473564029718E-5</v>
      </c>
      <c r="AT526" s="52">
        <f t="shared" si="219"/>
        <v>1.4941244101990669E-3</v>
      </c>
      <c r="AU526" s="52">
        <f t="shared" si="219"/>
        <v>1.9828167990759249E-4</v>
      </c>
      <c r="AV526" s="52">
        <f t="shared" si="219"/>
        <v>1.334637419173389E-5</v>
      </c>
      <c r="AW526" s="52">
        <f t="shared" si="219"/>
        <v>1.8512298093461497E-5</v>
      </c>
      <c r="AX526" s="52">
        <f t="shared" si="219"/>
        <v>2.6203266636239228E-4</v>
      </c>
      <c r="BA526" s="52">
        <f t="shared" si="200"/>
        <v>2.4003194455903826E-6</v>
      </c>
      <c r="BB526" s="52">
        <f t="shared" si="203"/>
        <v>1.0774587483120465E-4</v>
      </c>
      <c r="BC526" s="52">
        <f t="shared" si="204"/>
        <v>2.5589234719033016E-5</v>
      </c>
      <c r="BD526" s="52">
        <f t="shared" si="205"/>
        <v>5.8721258038541295E-5</v>
      </c>
      <c r="BE526" s="52">
        <f t="shared" si="206"/>
        <v>2.8169855394598992E-5</v>
      </c>
      <c r="BF526" s="52">
        <f t="shared" si="207"/>
        <v>1.4941244101990695E-3</v>
      </c>
      <c r="BG526" s="52">
        <f t="shared" si="208"/>
        <v>1.9851896517496942E-4</v>
      </c>
      <c r="BH526" s="52">
        <f t="shared" si="209"/>
        <v>1.7250797431964847E-5</v>
      </c>
      <c r="BI526" s="52">
        <f t="shared" si="210"/>
        <v>1.7388470087864214E-5</v>
      </c>
      <c r="BJ526" s="52">
        <f t="shared" si="211"/>
        <v>2.6676160942405085E-4</v>
      </c>
    </row>
    <row r="527" spans="4:62">
      <c r="D527" s="42">
        <f t="shared" si="196"/>
        <v>12</v>
      </c>
      <c r="E527" s="52">
        <f t="shared" si="222"/>
        <v>1.75331861025962E-5</v>
      </c>
      <c r="F527" s="52">
        <f t="shared" si="222"/>
        <v>2.4735032488176534E-4</v>
      </c>
      <c r="G527" s="52">
        <f t="shared" si="222"/>
        <v>1.6333604568333186E-4</v>
      </c>
      <c r="H527" s="52">
        <f t="shared" si="222"/>
        <v>1.7479483322444629E-4</v>
      </c>
      <c r="I527" s="52">
        <f t="shared" si="222"/>
        <v>3.1923675548071112E-4</v>
      </c>
      <c r="J527" s="52">
        <f t="shared" si="222"/>
        <v>6.3654663525406323E-3</v>
      </c>
      <c r="K527" s="52">
        <f t="shared" si="222"/>
        <v>2.1078273063942251E-3</v>
      </c>
      <c r="L527" s="52">
        <f t="shared" si="222"/>
        <v>1.2559194360741555E-4</v>
      </c>
      <c r="M527" s="52">
        <f t="shared" si="222"/>
        <v>2.1787920115837441E-4</v>
      </c>
      <c r="N527" s="52">
        <f t="shared" si="222"/>
        <v>7.4364317165453802E-4</v>
      </c>
      <c r="Q527" s="52">
        <f t="shared" si="220"/>
        <v>1.4969490593729539E-5</v>
      </c>
      <c r="R527" s="52">
        <f t="shared" si="220"/>
        <v>1.2492560617304176E-4</v>
      </c>
      <c r="S527" s="52">
        <f t="shared" si="220"/>
        <v>1.4294319813420791E-4</v>
      </c>
      <c r="T527" s="52">
        <f t="shared" si="220"/>
        <v>1.3335113295903056E-4</v>
      </c>
      <c r="U527" s="52">
        <f t="shared" si="220"/>
        <v>2.8968257845293164E-4</v>
      </c>
      <c r="V527" s="52">
        <f t="shared" si="220"/>
        <v>4.5949161938573851E-3</v>
      </c>
      <c r="W527" s="52">
        <f t="shared" si="220"/>
        <v>1.8766198164655676E-3</v>
      </c>
      <c r="X527" s="52">
        <f t="shared" si="220"/>
        <v>1.1197571210426721E-4</v>
      </c>
      <c r="Y527" s="52">
        <f t="shared" si="220"/>
        <v>1.9810528752046787E-4</v>
      </c>
      <c r="Z527" s="52">
        <f t="shared" si="220"/>
        <v>4.4663653112693723E-4</v>
      </c>
      <c r="AA527" s="96"/>
      <c r="AB527" s="96"/>
      <c r="AC527" s="52">
        <f t="shared" si="221"/>
        <v>2.0096881611462875E-5</v>
      </c>
      <c r="AD527" s="52">
        <f t="shared" si="221"/>
        <v>3.6977504359048889E-4</v>
      </c>
      <c r="AE527" s="52">
        <f t="shared" si="221"/>
        <v>1.9119856390842214E-4</v>
      </c>
      <c r="AF527" s="52">
        <f t="shared" si="221"/>
        <v>2.3827680697772422E-4</v>
      </c>
      <c r="AG527" s="52">
        <f t="shared" si="221"/>
        <v>3.5237605226279235E-4</v>
      </c>
      <c r="AH527" s="52">
        <f t="shared" si="221"/>
        <v>8.1360165112238821E-3</v>
      </c>
      <c r="AI527" s="52">
        <f t="shared" si="221"/>
        <v>2.3392720815902596E-3</v>
      </c>
      <c r="AJ527" s="52">
        <f t="shared" si="221"/>
        <v>1.43112598350795E-4</v>
      </c>
      <c r="AK527" s="52">
        <f t="shared" si="221"/>
        <v>2.3652928679068384E-4</v>
      </c>
      <c r="AL527" s="52">
        <f t="shared" si="221"/>
        <v>1.0453787552437974E-3</v>
      </c>
      <c r="AO527" s="52">
        <f t="shared" si="219"/>
        <v>2.5636955088666612E-6</v>
      </c>
      <c r="AP527" s="52">
        <f t="shared" si="219"/>
        <v>1.2242471870872358E-4</v>
      </c>
      <c r="AQ527" s="52">
        <f t="shared" si="219"/>
        <v>2.0392847549123946E-5</v>
      </c>
      <c r="AR527" s="52">
        <f t="shared" si="219"/>
        <v>4.1443700265415725E-5</v>
      </c>
      <c r="AS527" s="52">
        <f t="shared" si="219"/>
        <v>2.9554177027779475E-5</v>
      </c>
      <c r="AT527" s="52">
        <f t="shared" si="219"/>
        <v>1.7705501586832472E-3</v>
      </c>
      <c r="AU527" s="52">
        <f t="shared" si="219"/>
        <v>2.3120748992865752E-4</v>
      </c>
      <c r="AV527" s="52">
        <f t="shared" si="219"/>
        <v>1.3616231503148343E-5</v>
      </c>
      <c r="AW527" s="52">
        <f t="shared" si="219"/>
        <v>1.9773913637906543E-5</v>
      </c>
      <c r="AX527" s="52">
        <f t="shared" si="219"/>
        <v>2.9700664052760079E-4</v>
      </c>
      <c r="BA527" s="52">
        <f t="shared" si="200"/>
        <v>2.5636955088666747E-6</v>
      </c>
      <c r="BB527" s="52">
        <f t="shared" si="203"/>
        <v>1.2242471870872355E-4</v>
      </c>
      <c r="BC527" s="52">
        <f t="shared" si="204"/>
        <v>2.786251822509028E-5</v>
      </c>
      <c r="BD527" s="52">
        <f t="shared" si="205"/>
        <v>6.3481973753277932E-5</v>
      </c>
      <c r="BE527" s="52">
        <f t="shared" si="206"/>
        <v>3.3139296782081233E-5</v>
      </c>
      <c r="BF527" s="52">
        <f t="shared" si="207"/>
        <v>1.7705501586832498E-3</v>
      </c>
      <c r="BG527" s="52">
        <f t="shared" si="208"/>
        <v>2.3144477519603445E-4</v>
      </c>
      <c r="BH527" s="52">
        <f t="shared" si="209"/>
        <v>1.7520654743379449E-5</v>
      </c>
      <c r="BI527" s="52">
        <f t="shared" si="210"/>
        <v>1.8650085632309423E-5</v>
      </c>
      <c r="BJ527" s="52">
        <f t="shared" si="211"/>
        <v>3.0173558358925941E-4</v>
      </c>
    </row>
    <row r="528" spans="4:62">
      <c r="D528" s="42">
        <f t="shared" si="196"/>
        <v>13</v>
      </c>
      <c r="E528" s="52">
        <f t="shared" si="222"/>
        <v>1.7637843391778817E-5</v>
      </c>
      <c r="F528" s="52">
        <f t="shared" si="222"/>
        <v>2.627288345264976E-4</v>
      </c>
      <c r="G528" s="52">
        <f t="shared" si="222"/>
        <v>1.8553089634918847E-4</v>
      </c>
      <c r="H528" s="52">
        <f t="shared" si="222"/>
        <v>1.9817103814019394E-4</v>
      </c>
      <c r="I528" s="52">
        <f t="shared" si="222"/>
        <v>3.6113254055247855E-4</v>
      </c>
      <c r="J528" s="52">
        <f t="shared" si="222"/>
        <v>7.3577552048318118E-3</v>
      </c>
      <c r="K528" s="52">
        <f t="shared" si="222"/>
        <v>2.4546523671793649E-3</v>
      </c>
      <c r="L528" s="52">
        <f t="shared" si="222"/>
        <v>1.4395589144937428E-4</v>
      </c>
      <c r="M528" s="52">
        <f t="shared" si="222"/>
        <v>2.5169395266854593E-4</v>
      </c>
      <c r="N528" s="52">
        <f t="shared" si="222"/>
        <v>8.5096971122725757E-4</v>
      </c>
      <c r="Q528" s="52">
        <f t="shared" si="220"/>
        <v>1.4892876140665435E-5</v>
      </c>
      <c r="R528" s="52">
        <f t="shared" si="220"/>
        <v>1.2401739945011665E-4</v>
      </c>
      <c r="S528" s="52">
        <f t="shared" si="220"/>
        <v>1.6261575726298172E-4</v>
      </c>
      <c r="T528" s="52">
        <f t="shared" si="220"/>
        <v>1.5144514895036877E-4</v>
      </c>
      <c r="U528" s="52">
        <f t="shared" si="220"/>
        <v>3.2606458580085681E-4</v>
      </c>
      <c r="V528" s="52">
        <f t="shared" si="220"/>
        <v>5.280500526375429E-3</v>
      </c>
      <c r="W528" s="52">
        <f t="shared" si="220"/>
        <v>2.1869124818207275E-3</v>
      </c>
      <c r="X528" s="52">
        <f t="shared" si="220"/>
        <v>1.3004024334860976E-4</v>
      </c>
      <c r="Y528" s="52">
        <f t="shared" si="220"/>
        <v>2.3052023025081625E-4</v>
      </c>
      <c r="Z528" s="52">
        <f t="shared" si="220"/>
        <v>5.1515816193222256E-4</v>
      </c>
      <c r="AA528" s="96"/>
      <c r="AB528" s="96"/>
      <c r="AC528" s="52">
        <f t="shared" si="221"/>
        <v>2.0382810642892208E-5</v>
      </c>
      <c r="AD528" s="52">
        <f t="shared" si="221"/>
        <v>4.0144026960287852E-4</v>
      </c>
      <c r="AE528" s="52">
        <f t="shared" si="221"/>
        <v>2.1591570611136177E-4</v>
      </c>
      <c r="AF528" s="52">
        <f t="shared" si="221"/>
        <v>2.669352008178813E-4</v>
      </c>
      <c r="AG528" s="52">
        <f t="shared" si="221"/>
        <v>3.9978561505840204E-4</v>
      </c>
      <c r="AH528" s="52">
        <f t="shared" si="221"/>
        <v>9.4350098832881972E-3</v>
      </c>
      <c r="AI528" s="52">
        <f t="shared" si="221"/>
        <v>2.7226295378053791E-3</v>
      </c>
      <c r="AJ528" s="52">
        <f t="shared" si="221"/>
        <v>1.6177596279037007E-4</v>
      </c>
      <c r="AK528" s="52">
        <f t="shared" si="221"/>
        <v>2.7174384708067868E-4</v>
      </c>
      <c r="AL528" s="52">
        <f t="shared" si="221"/>
        <v>1.1915102035839511E-3</v>
      </c>
      <c r="AO528" s="52">
        <f t="shared" si="219"/>
        <v>2.7449672511133812E-6</v>
      </c>
      <c r="AP528" s="52">
        <f t="shared" si="219"/>
        <v>1.3871143507638095E-4</v>
      </c>
      <c r="AQ528" s="52">
        <f t="shared" si="219"/>
        <v>2.2915139086206751E-5</v>
      </c>
      <c r="AR528" s="52">
        <f t="shared" si="219"/>
        <v>4.6725889189825162E-5</v>
      </c>
      <c r="AS528" s="52">
        <f t="shared" si="219"/>
        <v>3.5067954751621738E-5</v>
      </c>
      <c r="AT528" s="52">
        <f t="shared" si="219"/>
        <v>2.0772546784563828E-3</v>
      </c>
      <c r="AU528" s="52">
        <f t="shared" si="219"/>
        <v>2.6773988535863744E-4</v>
      </c>
      <c r="AV528" s="52">
        <f t="shared" si="219"/>
        <v>1.3915648100764521E-5</v>
      </c>
      <c r="AW528" s="52">
        <f t="shared" si="219"/>
        <v>2.1173722417729677E-5</v>
      </c>
      <c r="AX528" s="52">
        <f t="shared" si="219"/>
        <v>3.3581154929503501E-4</v>
      </c>
      <c r="BA528" s="52">
        <f t="shared" si="200"/>
        <v>2.7449672511133913E-6</v>
      </c>
      <c r="BB528" s="52">
        <f t="shared" si="203"/>
        <v>1.3871143507638092E-4</v>
      </c>
      <c r="BC528" s="52">
        <f t="shared" si="204"/>
        <v>3.0384809762173303E-5</v>
      </c>
      <c r="BD528" s="52">
        <f t="shared" si="205"/>
        <v>6.8764162677687369E-5</v>
      </c>
      <c r="BE528" s="52">
        <f t="shared" si="206"/>
        <v>3.8653074505923496E-5</v>
      </c>
      <c r="BF528" s="52">
        <f t="shared" si="207"/>
        <v>2.0772546784563854E-3</v>
      </c>
      <c r="BG528" s="52">
        <f t="shared" si="208"/>
        <v>2.6797717062601416E-4</v>
      </c>
      <c r="BH528" s="52">
        <f t="shared" si="209"/>
        <v>1.7820071340995789E-5</v>
      </c>
      <c r="BI528" s="52">
        <f t="shared" si="210"/>
        <v>2.0049894412132747E-5</v>
      </c>
      <c r="BJ528" s="52">
        <f t="shared" si="211"/>
        <v>3.4054049235669357E-4</v>
      </c>
    </row>
    <row r="529" spans="4:62">
      <c r="D529" s="42">
        <f t="shared" si="196"/>
        <v>14</v>
      </c>
      <c r="E529" s="52">
        <f t="shared" si="222"/>
        <v>1.7752972768971354E-5</v>
      </c>
      <c r="F529" s="52">
        <f t="shared" si="222"/>
        <v>2.7964612955081358E-4</v>
      </c>
      <c r="G529" s="52">
        <f t="shared" si="222"/>
        <v>2.0994658066509671E-4</v>
      </c>
      <c r="H529" s="52">
        <f t="shared" si="222"/>
        <v>2.2388628391136202E-4</v>
      </c>
      <c r="I529" s="52">
        <f t="shared" si="222"/>
        <v>4.072204497652678E-4</v>
      </c>
      <c r="J529" s="52">
        <f t="shared" si="222"/>
        <v>8.4493332349109464E-3</v>
      </c>
      <c r="K529" s="52">
        <f t="shared" si="222"/>
        <v>2.8361810075140498E-3</v>
      </c>
      <c r="L529" s="52">
        <f t="shared" si="222"/>
        <v>1.6415734988913818E-4</v>
      </c>
      <c r="M529" s="52">
        <f t="shared" si="222"/>
        <v>2.8889223395111858E-4</v>
      </c>
      <c r="N529" s="52">
        <f t="shared" si="222"/>
        <v>9.6903542603549078E-4</v>
      </c>
      <c r="Q529" s="52">
        <f t="shared" si="220"/>
        <v>1.4808595587116736E-5</v>
      </c>
      <c r="R529" s="52">
        <f t="shared" si="220"/>
        <v>1.2301831687126257E-4</v>
      </c>
      <c r="S529" s="52">
        <f t="shared" si="220"/>
        <v>1.8425676763089905E-4</v>
      </c>
      <c r="T529" s="52">
        <f t="shared" si="220"/>
        <v>1.7134966595309486E-4</v>
      </c>
      <c r="U529" s="52">
        <f t="shared" si="220"/>
        <v>3.660870044942385E-4</v>
      </c>
      <c r="V529" s="52">
        <f t="shared" si="220"/>
        <v>6.0346849490011522E-3</v>
      </c>
      <c r="W529" s="52">
        <f t="shared" si="220"/>
        <v>2.5282532674340257E-3</v>
      </c>
      <c r="X529" s="52">
        <f t="shared" si="220"/>
        <v>1.4991232533811502E-4</v>
      </c>
      <c r="Y529" s="52">
        <f t="shared" si="220"/>
        <v>2.661786368216669E-4</v>
      </c>
      <c r="Z529" s="52">
        <f t="shared" si="220"/>
        <v>5.905361192674669E-4</v>
      </c>
      <c r="AA529" s="96"/>
      <c r="AB529" s="96"/>
      <c r="AC529" s="52">
        <f t="shared" si="221"/>
        <v>2.0697349950825983E-5</v>
      </c>
      <c r="AD529" s="52">
        <f t="shared" si="221"/>
        <v>4.3627394223036463E-4</v>
      </c>
      <c r="AE529" s="52">
        <f t="shared" si="221"/>
        <v>2.4310606437526113E-4</v>
      </c>
      <c r="AF529" s="52">
        <f t="shared" si="221"/>
        <v>2.9846117535749141E-4</v>
      </c>
      <c r="AG529" s="52">
        <f t="shared" si="221"/>
        <v>4.5193901479059886E-4</v>
      </c>
      <c r="AH529" s="52">
        <f t="shared" si="221"/>
        <v>1.0863981520820742E-2</v>
      </c>
      <c r="AI529" s="52">
        <f t="shared" si="221"/>
        <v>3.1443460328614507E-3</v>
      </c>
      <c r="AJ529" s="52">
        <f t="shared" si="221"/>
        <v>1.8230679768039277E-4</v>
      </c>
      <c r="AK529" s="52">
        <f t="shared" si="221"/>
        <v>3.1048200307497349E-4</v>
      </c>
      <c r="AL529" s="52">
        <f t="shared" si="221"/>
        <v>1.3522636758651733E-3</v>
      </c>
      <c r="AO529" s="52">
        <f t="shared" si="219"/>
        <v>2.9443771818546184E-6</v>
      </c>
      <c r="AP529" s="52">
        <f t="shared" si="219"/>
        <v>1.5662781267955102E-4</v>
      </c>
      <c r="AQ529" s="52">
        <f t="shared" si="219"/>
        <v>2.5689813034197656E-5</v>
      </c>
      <c r="AR529" s="52">
        <f t="shared" si="219"/>
        <v>5.2536617958267158E-5</v>
      </c>
      <c r="AS529" s="52">
        <f t="shared" si="219"/>
        <v>4.1133445271029304E-5</v>
      </c>
      <c r="AT529" s="52">
        <f t="shared" si="219"/>
        <v>2.4146482859097942E-3</v>
      </c>
      <c r="AU529" s="52">
        <f t="shared" si="219"/>
        <v>3.0792774008002411E-4</v>
      </c>
      <c r="AV529" s="52">
        <f t="shared" si="219"/>
        <v>1.4245024551023158E-5</v>
      </c>
      <c r="AW529" s="52">
        <f t="shared" si="219"/>
        <v>2.2713597129451677E-5</v>
      </c>
      <c r="AX529" s="52">
        <f t="shared" si="219"/>
        <v>3.7849930676802388E-4</v>
      </c>
      <c r="BA529" s="52">
        <f t="shared" si="200"/>
        <v>2.9443771818546286E-6</v>
      </c>
      <c r="BB529" s="52">
        <f t="shared" si="203"/>
        <v>1.5662781267955104E-4</v>
      </c>
      <c r="BC529" s="52">
        <f t="shared" si="204"/>
        <v>3.3159483710164424E-5</v>
      </c>
      <c r="BD529" s="52">
        <f t="shared" si="205"/>
        <v>7.4574891446129392E-5</v>
      </c>
      <c r="BE529" s="52">
        <f t="shared" si="206"/>
        <v>4.4718565025331062E-5</v>
      </c>
      <c r="BF529" s="52">
        <f t="shared" si="207"/>
        <v>2.414648285909796E-3</v>
      </c>
      <c r="BG529" s="52">
        <f t="shared" si="208"/>
        <v>3.0816502534740083E-4</v>
      </c>
      <c r="BH529" s="52">
        <f t="shared" si="209"/>
        <v>1.8149447791254589E-5</v>
      </c>
      <c r="BI529" s="52">
        <f t="shared" si="210"/>
        <v>2.1589769123854909E-5</v>
      </c>
      <c r="BJ529" s="52">
        <f t="shared" si="211"/>
        <v>3.8322824982968255E-4</v>
      </c>
    </row>
    <row r="530" spans="4:62">
      <c r="D530" s="42">
        <f t="shared" si="196"/>
        <v>15</v>
      </c>
      <c r="E530" s="52">
        <f t="shared" si="222"/>
        <v>1.7878678647379515E-5</v>
      </c>
      <c r="F530" s="52">
        <f t="shared" si="222"/>
        <v>2.9811755259834033E-4</v>
      </c>
      <c r="G530" s="52">
        <f t="shared" si="222"/>
        <v>2.3660524171852004E-4</v>
      </c>
      <c r="H530" s="52">
        <f t="shared" si="222"/>
        <v>2.5196389222448978E-4</v>
      </c>
      <c r="I530" s="52">
        <f t="shared" si="222"/>
        <v>4.5754228119409911E-4</v>
      </c>
      <c r="J530" s="52">
        <f t="shared" si="222"/>
        <v>9.6411904173976486E-3</v>
      </c>
      <c r="K530" s="52">
        <f t="shared" si="222"/>
        <v>3.2527592435878509E-3</v>
      </c>
      <c r="L530" s="52">
        <f t="shared" si="222"/>
        <v>1.8621464004584253E-4</v>
      </c>
      <c r="M530" s="52">
        <f t="shared" si="222"/>
        <v>3.2950778089427279E-4</v>
      </c>
      <c r="N530" s="52">
        <f t="shared" si="222"/>
        <v>1.0979473923100576E-3</v>
      </c>
      <c r="Q530" s="52">
        <f t="shared" si="220"/>
        <v>1.4716572497311887E-5</v>
      </c>
      <c r="R530" s="52">
        <f t="shared" si="220"/>
        <v>1.2192745234789151E-4</v>
      </c>
      <c r="S530" s="52">
        <f t="shared" si="220"/>
        <v>2.0788585591641684E-4</v>
      </c>
      <c r="T530" s="52">
        <f t="shared" si="220"/>
        <v>1.9308273578403306E-4</v>
      </c>
      <c r="U530" s="52">
        <f t="shared" si="220"/>
        <v>4.0978613168969787E-4</v>
      </c>
      <c r="V530" s="52">
        <f t="shared" si="220"/>
        <v>6.8581534471358124E-3</v>
      </c>
      <c r="W530" s="52">
        <f t="shared" si="220"/>
        <v>2.9009517423010675E-3</v>
      </c>
      <c r="X530" s="52">
        <f t="shared" si="220"/>
        <v>1.7160998047362512E-4</v>
      </c>
      <c r="Y530" s="52">
        <f t="shared" si="220"/>
        <v>3.0511284657707793E-4</v>
      </c>
      <c r="Z530" s="52">
        <f t="shared" si="220"/>
        <v>6.7283876495618079E-4</v>
      </c>
      <c r="AA530" s="96"/>
      <c r="AB530" s="96"/>
      <c r="AC530" s="52">
        <f t="shared" si="221"/>
        <v>2.1040784797447154E-5</v>
      </c>
      <c r="AD530" s="52">
        <f t="shared" si="221"/>
        <v>4.7430765284878923E-4</v>
      </c>
      <c r="AE530" s="52">
        <f t="shared" si="221"/>
        <v>2.7279429819659023E-4</v>
      </c>
      <c r="AF530" s="52">
        <f t="shared" si="221"/>
        <v>3.3288332215280873E-4</v>
      </c>
      <c r="AG530" s="52">
        <f t="shared" si="221"/>
        <v>5.0888355045280217E-4</v>
      </c>
      <c r="AH530" s="52">
        <f t="shared" si="221"/>
        <v>1.2424227387659489E-2</v>
      </c>
      <c r="AI530" s="52">
        <f t="shared" si="221"/>
        <v>3.6048040301420109E-3</v>
      </c>
      <c r="AJ530" s="52">
        <f t="shared" si="221"/>
        <v>2.0472372285829159E-4</v>
      </c>
      <c r="AK530" s="52">
        <f t="shared" si="221"/>
        <v>3.527788872058711E-4</v>
      </c>
      <c r="AL530" s="52">
        <f t="shared" si="221"/>
        <v>1.5277849627255932E-3</v>
      </c>
      <c r="AO530" s="52">
        <f t="shared" si="219"/>
        <v>3.1621061500676274E-6</v>
      </c>
      <c r="AP530" s="52">
        <f t="shared" si="219"/>
        <v>1.7619010025044882E-4</v>
      </c>
      <c r="AQ530" s="52">
        <f t="shared" si="219"/>
        <v>2.8719385802103203E-5</v>
      </c>
      <c r="AR530" s="52">
        <f t="shared" si="219"/>
        <v>5.888115644045672E-5</v>
      </c>
      <c r="AS530" s="52">
        <f t="shared" si="219"/>
        <v>4.7756149504401245E-5</v>
      </c>
      <c r="AT530" s="52">
        <f t="shared" si="219"/>
        <v>2.7830369702618362E-3</v>
      </c>
      <c r="AU530" s="52">
        <f t="shared" si="219"/>
        <v>3.5180750128678334E-4</v>
      </c>
      <c r="AV530" s="52">
        <f t="shared" si="219"/>
        <v>1.4604659572217411E-5</v>
      </c>
      <c r="AW530" s="52">
        <f t="shared" si="219"/>
        <v>2.4394934317194857E-5</v>
      </c>
      <c r="AX530" s="52">
        <f t="shared" si="219"/>
        <v>4.2510862735387685E-4</v>
      </c>
      <c r="BA530" s="52">
        <f t="shared" si="200"/>
        <v>3.1621061500676392E-6</v>
      </c>
      <c r="BB530" s="52">
        <f t="shared" si="203"/>
        <v>1.761901002504489E-4</v>
      </c>
      <c r="BC530" s="52">
        <f t="shared" si="204"/>
        <v>3.6189056478070188E-5</v>
      </c>
      <c r="BD530" s="52">
        <f t="shared" si="205"/>
        <v>8.0919429928318954E-5</v>
      </c>
      <c r="BE530" s="52">
        <f t="shared" si="206"/>
        <v>5.1341269258703057E-5</v>
      </c>
      <c r="BF530" s="52">
        <f t="shared" si="207"/>
        <v>2.7830369702618405E-3</v>
      </c>
      <c r="BG530" s="52">
        <f t="shared" si="208"/>
        <v>3.5204478655416005E-4</v>
      </c>
      <c r="BH530" s="52">
        <f t="shared" si="209"/>
        <v>1.8509082812449059E-5</v>
      </c>
      <c r="BI530" s="52">
        <f t="shared" si="210"/>
        <v>2.3271106311598306E-5</v>
      </c>
      <c r="BJ530" s="52">
        <f t="shared" si="211"/>
        <v>4.2983757041553552E-4</v>
      </c>
    </row>
    <row r="531" spans="4:62">
      <c r="D531" s="42">
        <f t="shared" si="196"/>
        <v>16</v>
      </c>
      <c r="E531" s="52">
        <f t="shared" si="222"/>
        <v>1.8014979456643182E-5</v>
      </c>
      <c r="F531" s="52">
        <f t="shared" si="222"/>
        <v>3.1814581174987103E-4</v>
      </c>
      <c r="G531" s="52">
        <f t="shared" si="222"/>
        <v>2.6551078791477113E-4</v>
      </c>
      <c r="H531" s="52">
        <f t="shared" si="222"/>
        <v>2.8240797951563064E-4</v>
      </c>
      <c r="I531" s="52">
        <f t="shared" si="222"/>
        <v>5.1210541248306745E-4</v>
      </c>
      <c r="J531" s="52">
        <f t="shared" si="222"/>
        <v>1.0933501489535273E-2</v>
      </c>
      <c r="K531" s="52">
        <f t="shared" si="222"/>
        <v>3.704448149608049E-3</v>
      </c>
      <c r="L531" s="52">
        <f t="shared" si="222"/>
        <v>2.101309957214348E-4</v>
      </c>
      <c r="M531" s="52">
        <f t="shared" si="222"/>
        <v>3.735465481113754E-4</v>
      </c>
      <c r="N531" s="52">
        <f t="shared" si="222"/>
        <v>1.2377245097328605E-3</v>
      </c>
      <c r="Q531" s="52">
        <f t="shared" si="220"/>
        <v>1.4616793379818128E-5</v>
      </c>
      <c r="R531" s="52">
        <f t="shared" si="220"/>
        <v>1.207446459492144E-4</v>
      </c>
      <c r="S531" s="52">
        <f t="shared" si="220"/>
        <v>2.3350648636156899E-4</v>
      </c>
      <c r="T531" s="52">
        <f t="shared" si="220"/>
        <v>2.1664754471144407E-4</v>
      </c>
      <c r="U531" s="52">
        <f t="shared" si="220"/>
        <v>4.5716837408187522E-4</v>
      </c>
      <c r="V531" s="52">
        <f t="shared" si="220"/>
        <v>7.7510267488477263E-3</v>
      </c>
      <c r="W531" s="52">
        <f t="shared" si="220"/>
        <v>3.3050625474518834E-3</v>
      </c>
      <c r="X531" s="52">
        <f t="shared" si="220"/>
        <v>1.951363898312801E-4</v>
      </c>
      <c r="Y531" s="52">
        <f t="shared" si="220"/>
        <v>3.4732856763089448E-4</v>
      </c>
      <c r="Z531" s="52">
        <f t="shared" si="220"/>
        <v>7.6207816532446399E-4</v>
      </c>
      <c r="AA531" s="96"/>
      <c r="AB531" s="96"/>
      <c r="AC531" s="52">
        <f t="shared" si="221"/>
        <v>2.1413165533468246E-5</v>
      </c>
      <c r="AD531" s="52">
        <f t="shared" si="221"/>
        <v>5.155469775505278E-4</v>
      </c>
      <c r="AE531" s="52">
        <f t="shared" si="221"/>
        <v>3.0498476014394042E-4</v>
      </c>
      <c r="AF531" s="52">
        <f t="shared" si="221"/>
        <v>3.7020668780767945E-4</v>
      </c>
      <c r="AG531" s="52">
        <f t="shared" si="221"/>
        <v>5.7062757063856145E-4</v>
      </c>
      <c r="AH531" s="52">
        <f t="shared" si="221"/>
        <v>1.4115976230222824E-2</v>
      </c>
      <c r="AI531" s="52">
        <f t="shared" si="221"/>
        <v>4.1040710370315913E-3</v>
      </c>
      <c r="AJ531" s="52">
        <f t="shared" si="221"/>
        <v>2.2903002485182139E-4</v>
      </c>
      <c r="AK531" s="52">
        <f t="shared" si="221"/>
        <v>3.9864070058625992E-4</v>
      </c>
      <c r="AL531" s="52">
        <f t="shared" si="221"/>
        <v>1.7180997972029155E-3</v>
      </c>
      <c r="AO531" s="52">
        <f t="shared" si="219"/>
        <v>3.3981860768250539E-6</v>
      </c>
      <c r="AP531" s="52">
        <f t="shared" si="219"/>
        <v>1.9740116580065661E-4</v>
      </c>
      <c r="AQ531" s="52">
        <f t="shared" si="219"/>
        <v>3.2004301553202141E-5</v>
      </c>
      <c r="AR531" s="52">
        <f t="shared" si="219"/>
        <v>6.5760434804186573E-5</v>
      </c>
      <c r="AS531" s="52">
        <f t="shared" si="219"/>
        <v>5.4937038401192239E-5</v>
      </c>
      <c r="AT531" s="52">
        <f t="shared" si="219"/>
        <v>3.1824747406875471E-3</v>
      </c>
      <c r="AU531" s="52">
        <f t="shared" si="219"/>
        <v>3.9938560215616557E-4</v>
      </c>
      <c r="AV531" s="52">
        <f t="shared" si="219"/>
        <v>1.4994605890154697E-5</v>
      </c>
      <c r="AW531" s="52">
        <f t="shared" si="219"/>
        <v>2.6217980480480914E-5</v>
      </c>
      <c r="AX531" s="52">
        <f t="shared" si="219"/>
        <v>4.7564634440839648E-4</v>
      </c>
      <c r="BA531" s="52">
        <f t="shared" si="200"/>
        <v>3.3981860768250641E-6</v>
      </c>
      <c r="BB531" s="52">
        <f t="shared" si="203"/>
        <v>1.9740116580065678E-4</v>
      </c>
      <c r="BC531" s="52">
        <f t="shared" si="204"/>
        <v>3.9473972229169289E-5</v>
      </c>
      <c r="BD531" s="52">
        <f t="shared" si="205"/>
        <v>8.7798708292048807E-5</v>
      </c>
      <c r="BE531" s="52">
        <f t="shared" si="206"/>
        <v>5.8522158155493997E-5</v>
      </c>
      <c r="BF531" s="52">
        <f t="shared" si="207"/>
        <v>3.1824747406875506E-3</v>
      </c>
      <c r="BG531" s="52">
        <f t="shared" si="208"/>
        <v>3.9962288742354229E-4</v>
      </c>
      <c r="BH531" s="52">
        <f t="shared" si="209"/>
        <v>1.8899029130386589E-5</v>
      </c>
      <c r="BI531" s="52">
        <f t="shared" si="210"/>
        <v>2.5094152474884526E-5</v>
      </c>
      <c r="BJ531" s="52">
        <f t="shared" si="211"/>
        <v>4.8037528747005504E-4</v>
      </c>
    </row>
    <row r="532" spans="4:62">
      <c r="D532" s="42">
        <f t="shared" si="196"/>
        <v>17</v>
      </c>
      <c r="E532" s="52">
        <f t="shared" si="222"/>
        <v>1.8161970941595507E-5</v>
      </c>
      <c r="F532" s="52">
        <f t="shared" si="222"/>
        <v>3.397449759044909E-4</v>
      </c>
      <c r="G532" s="52">
        <f t="shared" si="222"/>
        <v>2.9668352402469203E-4</v>
      </c>
      <c r="H532" s="52">
        <f t="shared" si="222"/>
        <v>3.1523993130754024E-4</v>
      </c>
      <c r="I532" s="52">
        <f t="shared" si="222"/>
        <v>5.7094817163572359E-4</v>
      </c>
      <c r="J532" s="52">
        <f t="shared" si="222"/>
        <v>1.2327174238362274E-2</v>
      </c>
      <c r="K532" s="52">
        <f t="shared" si="222"/>
        <v>4.1915650155392196E-3</v>
      </c>
      <c r="L532" s="52">
        <f t="shared" si="222"/>
        <v>2.3592321701780802E-4</v>
      </c>
      <c r="M532" s="52">
        <f t="shared" si="222"/>
        <v>4.2103947074097865E-4</v>
      </c>
      <c r="N532" s="52">
        <f t="shared" si="222"/>
        <v>1.3884649650781247E-3</v>
      </c>
      <c r="Q532" s="52">
        <f t="shared" si="220"/>
        <v>1.450918814455303E-5</v>
      </c>
      <c r="R532" s="52">
        <f t="shared" si="220"/>
        <v>1.1946906681001552E-4</v>
      </c>
      <c r="S532" s="52">
        <f t="shared" si="220"/>
        <v>2.6113665624018267E-4</v>
      </c>
      <c r="T532" s="52">
        <f t="shared" si="220"/>
        <v>2.4206064589235734E-4</v>
      </c>
      <c r="U532" s="52">
        <f t="shared" si="220"/>
        <v>5.0826701544154677E-4</v>
      </c>
      <c r="V532" s="52">
        <f t="shared" si="220"/>
        <v>8.7139320551473578E-3</v>
      </c>
      <c r="W532" s="52">
        <f t="shared" si="220"/>
        <v>3.7408695514990118E-3</v>
      </c>
      <c r="X532" s="52">
        <f t="shared" si="220"/>
        <v>2.2050807959423876E-4</v>
      </c>
      <c r="Y532" s="52">
        <f t="shared" si="220"/>
        <v>3.9285545451848188E-4</v>
      </c>
      <c r="Z532" s="52">
        <f t="shared" si="220"/>
        <v>8.5831700680495681E-4</v>
      </c>
      <c r="AA532" s="96"/>
      <c r="AB532" s="96"/>
      <c r="AC532" s="52">
        <f t="shared" si="221"/>
        <v>2.1814753738637993E-5</v>
      </c>
      <c r="AD532" s="52">
        <f t="shared" si="221"/>
        <v>5.6002088499896652E-4</v>
      </c>
      <c r="AE532" s="52">
        <f t="shared" si="221"/>
        <v>3.3970006248516875E-4</v>
      </c>
      <c r="AF532" s="52">
        <f t="shared" si="221"/>
        <v>4.1045749021058532E-4</v>
      </c>
      <c r="AG532" s="52">
        <f t="shared" si="221"/>
        <v>6.3721444758420211E-4</v>
      </c>
      <c r="AH532" s="52">
        <f t="shared" si="221"/>
        <v>1.5940416421577196E-2</v>
      </c>
      <c r="AI532" s="52">
        <f t="shared" si="221"/>
        <v>4.6424977648468037E-3</v>
      </c>
      <c r="AJ532" s="52">
        <f t="shared" si="221"/>
        <v>2.5524277768160936E-4</v>
      </c>
      <c r="AK532" s="52">
        <f t="shared" si="221"/>
        <v>4.4809965895787918E-4</v>
      </c>
      <c r="AL532" s="52">
        <f t="shared" si="221"/>
        <v>1.9233418664129512E-3</v>
      </c>
      <c r="AO532" s="52">
        <f t="shared" si="219"/>
        <v>3.6527827970424763E-6</v>
      </c>
      <c r="AP532" s="52">
        <f t="shared" si="219"/>
        <v>2.202759090944754E-4</v>
      </c>
      <c r="AQ532" s="52">
        <f t="shared" si="219"/>
        <v>3.5546867784509359E-5</v>
      </c>
      <c r="AR532" s="52">
        <f t="shared" si="219"/>
        <v>7.3179285415182901E-5</v>
      </c>
      <c r="AS532" s="52">
        <f t="shared" si="219"/>
        <v>6.268115619417682E-5</v>
      </c>
      <c r="AT532" s="52">
        <f t="shared" si="219"/>
        <v>3.6132421832149163E-3</v>
      </c>
      <c r="AU532" s="52">
        <f t="shared" si="219"/>
        <v>4.5069546404020782E-4</v>
      </c>
      <c r="AV532" s="52">
        <f t="shared" si="219"/>
        <v>1.5415137423569256E-5</v>
      </c>
      <c r="AW532" s="52">
        <f t="shared" si="219"/>
        <v>2.8184016222496762E-5</v>
      </c>
      <c r="AX532" s="52">
        <f t="shared" si="219"/>
        <v>5.3014795827316787E-4</v>
      </c>
      <c r="BA532" s="52">
        <f t="shared" si="200"/>
        <v>3.6527827970424865E-6</v>
      </c>
      <c r="BB532" s="52">
        <f t="shared" si="203"/>
        <v>2.2027590909447562E-4</v>
      </c>
      <c r="BC532" s="52">
        <f t="shared" si="204"/>
        <v>4.3016538460476724E-5</v>
      </c>
      <c r="BD532" s="52">
        <f t="shared" si="205"/>
        <v>9.5217558903045081E-5</v>
      </c>
      <c r="BE532" s="52">
        <f t="shared" si="206"/>
        <v>6.6266275948478524E-5</v>
      </c>
      <c r="BF532" s="52">
        <f t="shared" si="207"/>
        <v>3.6132421832149215E-3</v>
      </c>
      <c r="BG532" s="52">
        <f t="shared" si="208"/>
        <v>4.509327493075841E-4</v>
      </c>
      <c r="BH532" s="52">
        <f t="shared" si="209"/>
        <v>1.9319560663801338E-5</v>
      </c>
      <c r="BI532" s="52">
        <f t="shared" si="210"/>
        <v>2.7060188216900536E-5</v>
      </c>
      <c r="BJ532" s="52">
        <f t="shared" si="211"/>
        <v>5.3487690133482654E-4</v>
      </c>
    </row>
    <row r="533" spans="4:62">
      <c r="D533" s="42">
        <f t="shared" si="196"/>
        <v>18</v>
      </c>
      <c r="E533" s="52">
        <f t="shared" si="222"/>
        <v>1.8319721881078878E-5</v>
      </c>
      <c r="F533" s="52">
        <f t="shared" si="222"/>
        <v>3.629251515354264E-4</v>
      </c>
      <c r="G533" s="52">
        <f t="shared" si="222"/>
        <v>3.3013803609525358E-4</v>
      </c>
      <c r="H533" s="52">
        <f t="shared" si="222"/>
        <v>3.5047511001143881E-4</v>
      </c>
      <c r="I533" s="52">
        <f t="shared" si="222"/>
        <v>6.3409809179018747E-4</v>
      </c>
      <c r="J533" s="52">
        <f t="shared" si="222"/>
        <v>1.3822860777831842E-2</v>
      </c>
      <c r="K533" s="52">
        <f t="shared" si="222"/>
        <v>4.7143377684218928E-3</v>
      </c>
      <c r="L533" s="52">
        <f t="shared" si="222"/>
        <v>2.6360337238317232E-4</v>
      </c>
      <c r="M533" s="52">
        <f t="shared" si="222"/>
        <v>4.7200877121481949E-4</v>
      </c>
      <c r="N533" s="52">
        <f t="shared" si="222"/>
        <v>1.550239291370424E-3</v>
      </c>
      <c r="Q533" s="52">
        <f t="shared" si="220"/>
        <v>1.4393706441909478E-5</v>
      </c>
      <c r="R533" s="52">
        <f t="shared" si="220"/>
        <v>1.1810011807356809E-4</v>
      </c>
      <c r="S533" s="52">
        <f t="shared" si="220"/>
        <v>2.907892939956977E-4</v>
      </c>
      <c r="T533" s="52">
        <f t="shared" si="220"/>
        <v>2.6933393038074366E-4</v>
      </c>
      <c r="U533" s="52">
        <f t="shared" si="220"/>
        <v>5.6310596535369048E-4</v>
      </c>
      <c r="V533" s="52">
        <f t="shared" si="220"/>
        <v>9.7473199194277934E-3</v>
      </c>
      <c r="W533" s="52">
        <f t="shared" si="220"/>
        <v>4.2085766730657276E-3</v>
      </c>
      <c r="X533" s="52">
        <f t="shared" si="220"/>
        <v>2.4773692143963935E-4</v>
      </c>
      <c r="Y533" s="52">
        <f t="shared" si="220"/>
        <v>4.4171480974303516E-4</v>
      </c>
      <c r="Z533" s="52">
        <f t="shared" si="220"/>
        <v>9.6160032055107815E-4</v>
      </c>
      <c r="AA533" s="96"/>
      <c r="AB533" s="96"/>
      <c r="AC533" s="52">
        <f t="shared" si="221"/>
        <v>2.2245737320248294E-5</v>
      </c>
      <c r="AD533" s="52">
        <f t="shared" si="221"/>
        <v>6.0775018499728496E-4</v>
      </c>
      <c r="AE533" s="52">
        <f t="shared" si="221"/>
        <v>3.7695644887077704E-4</v>
      </c>
      <c r="AF533" s="52">
        <f t="shared" si="221"/>
        <v>4.5365456312999609E-4</v>
      </c>
      <c r="AG533" s="52">
        <f t="shared" si="221"/>
        <v>7.0867533798098627E-4</v>
      </c>
      <c r="AH533" s="52">
        <f t="shared" si="221"/>
        <v>1.7898401636235895E-2</v>
      </c>
      <c r="AI533" s="52">
        <f t="shared" si="221"/>
        <v>5.2203361490454339E-3</v>
      </c>
      <c r="AJ533" s="52">
        <f t="shared" si="221"/>
        <v>2.8337424656693763E-4</v>
      </c>
      <c r="AK533" s="52">
        <f t="shared" si="221"/>
        <v>5.0117890468100786E-4</v>
      </c>
      <c r="AL533" s="52">
        <f t="shared" si="221"/>
        <v>2.1436072052514288E-3</v>
      </c>
      <c r="AO533" s="52">
        <f t="shared" si="219"/>
        <v>3.9260154391694006E-6</v>
      </c>
      <c r="AP533" s="52">
        <f t="shared" si="219"/>
        <v>2.4482503346185834E-4</v>
      </c>
      <c r="AQ533" s="52">
        <f t="shared" si="219"/>
        <v>3.9348742099555882E-5</v>
      </c>
      <c r="AR533" s="52">
        <f t="shared" si="219"/>
        <v>8.1141179630695153E-5</v>
      </c>
      <c r="AS533" s="52">
        <f t="shared" si="219"/>
        <v>7.0992126436496988E-5</v>
      </c>
      <c r="AT533" s="52">
        <f t="shared" si="219"/>
        <v>4.0755408584040483E-3</v>
      </c>
      <c r="AU533" s="52">
        <f t="shared" si="219"/>
        <v>5.0576109535616521E-4</v>
      </c>
      <c r="AV533" s="52">
        <f t="shared" si="219"/>
        <v>1.5866450943532963E-5</v>
      </c>
      <c r="AW533" s="52">
        <f t="shared" si="219"/>
        <v>3.0293961471784326E-5</v>
      </c>
      <c r="AX533" s="52">
        <f t="shared" si="219"/>
        <v>5.8863897081934586E-4</v>
      </c>
      <c r="BA533" s="52">
        <f t="shared" si="200"/>
        <v>3.9260154391694159E-6</v>
      </c>
      <c r="BB533" s="52">
        <f t="shared" si="203"/>
        <v>2.4482503346185856E-4</v>
      </c>
      <c r="BC533" s="52">
        <f t="shared" si="204"/>
        <v>4.6818412775523463E-5</v>
      </c>
      <c r="BD533" s="52">
        <f t="shared" si="205"/>
        <v>1.0317945311855728E-4</v>
      </c>
      <c r="BE533" s="52">
        <f t="shared" si="206"/>
        <v>7.45772461907988E-5</v>
      </c>
      <c r="BF533" s="52">
        <f t="shared" si="207"/>
        <v>4.0755408584040535E-3</v>
      </c>
      <c r="BG533" s="52">
        <f t="shared" si="208"/>
        <v>5.0599838062354106E-4</v>
      </c>
      <c r="BH533" s="52">
        <f t="shared" si="209"/>
        <v>1.9770874183765315E-5</v>
      </c>
      <c r="BI533" s="52">
        <f t="shared" si="210"/>
        <v>2.9170133466188371E-5</v>
      </c>
      <c r="BJ533" s="52">
        <f t="shared" si="211"/>
        <v>5.9336791388100475E-4</v>
      </c>
    </row>
    <row r="534" spans="4:62">
      <c r="D534" s="42">
        <f t="shared" si="196"/>
        <v>19</v>
      </c>
      <c r="E534" s="52">
        <f t="shared" si="222"/>
        <v>1.8488169615949026E-5</v>
      </c>
      <c r="F534" s="52">
        <f t="shared" si="222"/>
        <v>3.8767713140769078E-4</v>
      </c>
      <c r="G534" s="52">
        <f t="shared" si="222"/>
        <v>3.6586103589435166E-4</v>
      </c>
      <c r="H534" s="52">
        <f t="shared" si="222"/>
        <v>3.880995201091176E-4</v>
      </c>
      <c r="I534" s="52">
        <f t="shared" si="222"/>
        <v>7.0153008960958084E-4</v>
      </c>
      <c r="J534" s="52">
        <f t="shared" si="222"/>
        <v>1.5419967016783727E-2</v>
      </c>
      <c r="K534" s="52">
        <f t="shared" si="222"/>
        <v>5.2725587613573965E-3</v>
      </c>
      <c r="L534" s="52">
        <f t="shared" si="222"/>
        <v>2.9316046717715161E-4</v>
      </c>
      <c r="M534" s="52">
        <f t="shared" si="222"/>
        <v>5.2643420437453324E-4</v>
      </c>
      <c r="N534" s="52">
        <f t="shared" si="222"/>
        <v>1.7229832313642268E-3</v>
      </c>
      <c r="Q534" s="52">
        <f t="shared" si="220"/>
        <v>1.4270394141564639E-5</v>
      </c>
      <c r="R534" s="52">
        <f t="shared" si="220"/>
        <v>1.1663834349039851E-4</v>
      </c>
      <c r="S534" s="52">
        <f t="shared" si="220"/>
        <v>3.2245262151184197E-4</v>
      </c>
      <c r="T534" s="52">
        <f t="shared" si="220"/>
        <v>2.9845656514655434E-4</v>
      </c>
      <c r="U534" s="52">
        <f t="shared" si="220"/>
        <v>6.2166344162362846E-4</v>
      </c>
      <c r="V534" s="52">
        <f t="shared" si="220"/>
        <v>1.0850779876943197E-2</v>
      </c>
      <c r="W534" s="52">
        <f t="shared" si="220"/>
        <v>4.7079981374865678E-3</v>
      </c>
      <c r="X534" s="52">
        <f t="shared" si="220"/>
        <v>2.768120999901837E-4</v>
      </c>
      <c r="Y534" s="52">
        <f t="shared" si="220"/>
        <v>4.9388722622274381E-4</v>
      </c>
      <c r="Z534" s="52">
        <f t="shared" si="220"/>
        <v>1.0718870821221592E-3</v>
      </c>
      <c r="AA534" s="96"/>
      <c r="AB534" s="96"/>
      <c r="AC534" s="52">
        <f t="shared" si="221"/>
        <v>2.2705945090333427E-5</v>
      </c>
      <c r="AD534" s="52">
        <f t="shared" si="221"/>
        <v>6.5871591932498347E-4</v>
      </c>
      <c r="AE534" s="52">
        <f t="shared" si="221"/>
        <v>4.1673912095282914E-4</v>
      </c>
      <c r="AF534" s="52">
        <f t="shared" si="221"/>
        <v>4.9978074855954293E-4</v>
      </c>
      <c r="AG534" s="52">
        <f t="shared" si="221"/>
        <v>7.8498185734983492E-4</v>
      </c>
      <c r="AH534" s="52">
        <f t="shared" si="221"/>
        <v>1.9989154156624264E-2</v>
      </c>
      <c r="AI534" s="52">
        <f t="shared" si="221"/>
        <v>5.8373566704956019E-3</v>
      </c>
      <c r="AJ534" s="52">
        <f t="shared" si="221"/>
        <v>3.1341325760435215E-4</v>
      </c>
      <c r="AK534" s="52">
        <f t="shared" si="221"/>
        <v>5.5785735452072705E-4</v>
      </c>
      <c r="AL534" s="52">
        <f t="shared" si="221"/>
        <v>2.3788083236679532E-3</v>
      </c>
      <c r="AO534" s="52">
        <f t="shared" si="219"/>
        <v>4.2177754743843872E-6</v>
      </c>
      <c r="AP534" s="52">
        <f t="shared" si="219"/>
        <v>2.7103878791729226E-4</v>
      </c>
      <c r="AQ534" s="52">
        <f t="shared" si="219"/>
        <v>4.3408414382509685E-5</v>
      </c>
      <c r="AR534" s="52">
        <f t="shared" si="219"/>
        <v>8.9642954962563257E-5</v>
      </c>
      <c r="AS534" s="52">
        <f t="shared" si="219"/>
        <v>7.9866647985952382E-5</v>
      </c>
      <c r="AT534" s="52">
        <f t="shared" si="219"/>
        <v>4.5691871398405304E-3</v>
      </c>
      <c r="AU534" s="52">
        <f t="shared" si="219"/>
        <v>5.6456062387082867E-4</v>
      </c>
      <c r="AV534" s="52">
        <f t="shared" si="219"/>
        <v>1.6348367186967911E-5</v>
      </c>
      <c r="AW534" s="52">
        <f t="shared" si="219"/>
        <v>3.2546978151789434E-5</v>
      </c>
      <c r="AX534" s="52">
        <f t="shared" si="219"/>
        <v>6.5109614924206759E-4</v>
      </c>
      <c r="BA534" s="52">
        <f t="shared" si="200"/>
        <v>4.2177754743844008E-6</v>
      </c>
      <c r="BB534" s="52">
        <f t="shared" si="203"/>
        <v>2.7103878791729269E-4</v>
      </c>
      <c r="BC534" s="52">
        <f t="shared" si="204"/>
        <v>5.0878085058477483E-5</v>
      </c>
      <c r="BD534" s="52">
        <f t="shared" si="205"/>
        <v>1.1168122845042533E-4</v>
      </c>
      <c r="BE534" s="52">
        <f t="shared" si="206"/>
        <v>8.3451767740254086E-5</v>
      </c>
      <c r="BF534" s="52">
        <f t="shared" si="207"/>
        <v>4.5691871398405373E-3</v>
      </c>
      <c r="BG534" s="52">
        <f t="shared" si="208"/>
        <v>5.6479790913820539E-4</v>
      </c>
      <c r="BH534" s="52">
        <f t="shared" si="209"/>
        <v>2.0252790427200535E-5</v>
      </c>
      <c r="BI534" s="52">
        <f t="shared" si="210"/>
        <v>3.1423150146193805E-5</v>
      </c>
      <c r="BJ534" s="52">
        <f t="shared" si="211"/>
        <v>6.5582509230372637E-4</v>
      </c>
    </row>
    <row r="535" spans="4:62">
      <c r="D535" s="42">
        <f t="shared" si="196"/>
        <v>20</v>
      </c>
      <c r="E535" s="52">
        <f t="shared" si="222"/>
        <v>1.8667335858245945E-5</v>
      </c>
      <c r="F535" s="52">
        <f t="shared" si="222"/>
        <v>4.1400410592320569E-4</v>
      </c>
      <c r="G535" s="52">
        <f t="shared" si="222"/>
        <v>4.0385712793151605E-4</v>
      </c>
      <c r="H535" s="52">
        <f t="shared" si="222"/>
        <v>4.2811801119203928E-4</v>
      </c>
      <c r="I535" s="52">
        <f t="shared" si="222"/>
        <v>7.7325285672893756E-4</v>
      </c>
      <c r="J535" s="52">
        <f t="shared" si="222"/>
        <v>1.7118698813934689E-2</v>
      </c>
      <c r="K535" s="52">
        <f t="shared" si="222"/>
        <v>5.8662999461385869E-3</v>
      </c>
      <c r="L535" s="52">
        <f t="shared" si="222"/>
        <v>3.2459831115607703E-4</v>
      </c>
      <c r="M535" s="52">
        <f t="shared" si="222"/>
        <v>5.8432278537637946E-4</v>
      </c>
      <c r="N535" s="52">
        <f t="shared" si="222"/>
        <v>1.9067190508581051E-3</v>
      </c>
      <c r="Q535" s="52">
        <f t="shared" si="220"/>
        <v>1.4139235349202098E-5</v>
      </c>
      <c r="R535" s="52">
        <f t="shared" si="220"/>
        <v>1.1508355464533904E-4</v>
      </c>
      <c r="S535" s="52">
        <f t="shared" si="220"/>
        <v>3.5613072002742838E-4</v>
      </c>
      <c r="T535" s="52">
        <f t="shared" si="220"/>
        <v>3.294323039464746E-4</v>
      </c>
      <c r="U535" s="52">
        <f t="shared" si="220"/>
        <v>6.8394699200656148E-4</v>
      </c>
      <c r="V535" s="52">
        <f t="shared" si="220"/>
        <v>1.2024454157963105E-2</v>
      </c>
      <c r="W535" s="52">
        <f t="shared" si="220"/>
        <v>5.2391983175999069E-3</v>
      </c>
      <c r="X535" s="52">
        <f t="shared" si="220"/>
        <v>3.0773736288569685E-4</v>
      </c>
      <c r="Y535" s="52">
        <f t="shared" si="220"/>
        <v>5.4937942871169409E-4</v>
      </c>
      <c r="Z535" s="52">
        <f t="shared" si="220"/>
        <v>1.1891915069101749E-3</v>
      </c>
      <c r="AA535" s="96"/>
      <c r="AB535" s="96"/>
      <c r="AC535" s="52">
        <f t="shared" si="221"/>
        <v>2.3195436367289803E-5</v>
      </c>
      <c r="AD535" s="52">
        <f t="shared" si="221"/>
        <v>7.1292465720107284E-4</v>
      </c>
      <c r="AE535" s="52">
        <f t="shared" si="221"/>
        <v>4.590532065115718E-4</v>
      </c>
      <c r="AF535" s="52">
        <f t="shared" si="221"/>
        <v>5.4884199192546603E-4</v>
      </c>
      <c r="AG535" s="52">
        <f t="shared" si="221"/>
        <v>8.6614384120561536E-4</v>
      </c>
      <c r="AH535" s="52">
        <f t="shared" si="221"/>
        <v>2.2212943469906279E-2</v>
      </c>
      <c r="AI535" s="52">
        <f t="shared" si="221"/>
        <v>6.4936388599446428E-3</v>
      </c>
      <c r="AJ535" s="52">
        <f t="shared" si="221"/>
        <v>3.4536368266669017E-4</v>
      </c>
      <c r="AK535" s="52">
        <f t="shared" si="221"/>
        <v>6.1814231403546941E-4</v>
      </c>
      <c r="AL535" s="52">
        <f t="shared" si="221"/>
        <v>2.6289755378676939E-3</v>
      </c>
      <c r="AO535" s="52">
        <f t="shared" si="219"/>
        <v>4.5281005090438466E-6</v>
      </c>
      <c r="AP535" s="52">
        <f t="shared" si="219"/>
        <v>2.9892055127786666E-4</v>
      </c>
      <c r="AQ535" s="52">
        <f t="shared" si="219"/>
        <v>4.7726407904087674E-5</v>
      </c>
      <c r="AR535" s="52">
        <f t="shared" si="219"/>
        <v>9.8685707245564679E-5</v>
      </c>
      <c r="AS535" s="52">
        <f t="shared" si="219"/>
        <v>8.9305864722376087E-5</v>
      </c>
      <c r="AT535" s="52">
        <f t="shared" si="219"/>
        <v>5.0942446559715839E-3</v>
      </c>
      <c r="AU535" s="52">
        <f t="shared" si="219"/>
        <v>6.2710162853868E-4</v>
      </c>
      <c r="AV535" s="52">
        <f t="shared" si="219"/>
        <v>1.6860948270380185E-5</v>
      </c>
      <c r="AW535" s="52">
        <f t="shared" si="219"/>
        <v>3.4943356664685369E-5</v>
      </c>
      <c r="AX535" s="52">
        <f t="shared" si="219"/>
        <v>7.1752754394793024E-4</v>
      </c>
      <c r="BA535" s="52">
        <f t="shared" si="200"/>
        <v>4.5281005090438585E-6</v>
      </c>
      <c r="BB535" s="52">
        <f t="shared" si="203"/>
        <v>2.9892055127786715E-4</v>
      </c>
      <c r="BC535" s="52">
        <f t="shared" si="204"/>
        <v>5.5196078580055743E-5</v>
      </c>
      <c r="BD535" s="52">
        <f t="shared" si="205"/>
        <v>1.2072398073342675E-4</v>
      </c>
      <c r="BE535" s="52">
        <f t="shared" si="206"/>
        <v>9.2890984476677791E-5</v>
      </c>
      <c r="BF535" s="52">
        <f t="shared" si="207"/>
        <v>5.0942446559715908E-3</v>
      </c>
      <c r="BG535" s="52">
        <f t="shared" si="208"/>
        <v>6.2733891380605585E-4</v>
      </c>
      <c r="BH535" s="52">
        <f t="shared" si="209"/>
        <v>2.0765371510613135E-5</v>
      </c>
      <c r="BI535" s="52">
        <f t="shared" si="210"/>
        <v>3.3819528659089957E-5</v>
      </c>
      <c r="BJ535" s="52">
        <f t="shared" si="211"/>
        <v>7.222564870095888E-4</v>
      </c>
    </row>
    <row r="536" spans="4:62">
      <c r="D536" s="42">
        <f t="shared" si="196"/>
        <v>25</v>
      </c>
      <c r="E536" s="52">
        <f t="shared" si="222"/>
        <v>1.9720009774195407E-5</v>
      </c>
      <c r="F536" s="52">
        <f t="shared" si="222"/>
        <v>5.6868569662387488E-4</v>
      </c>
      <c r="G536" s="52">
        <f t="shared" si="222"/>
        <v>6.2709948923110376E-4</v>
      </c>
      <c r="H536" s="52">
        <f t="shared" si="222"/>
        <v>6.6324278234639023E-4</v>
      </c>
      <c r="I536" s="52">
        <f t="shared" si="222"/>
        <v>1.1946530332261557E-3</v>
      </c>
      <c r="J536" s="52">
        <f t="shared" si="222"/>
        <v>2.7099433075756803E-2</v>
      </c>
      <c r="K536" s="52">
        <f t="shared" si="222"/>
        <v>9.3547688118766972E-3</v>
      </c>
      <c r="L536" s="52">
        <f t="shared" si="222"/>
        <v>5.0930832073176459E-4</v>
      </c>
      <c r="M536" s="52">
        <f t="shared" si="222"/>
        <v>9.2444154028660259E-4</v>
      </c>
      <c r="N536" s="52">
        <f t="shared" si="222"/>
        <v>2.9862410753602152E-3</v>
      </c>
      <c r="Q536" s="52">
        <f t="shared" si="220"/>
        <v>1.3368624558924601E-5</v>
      </c>
      <c r="R536" s="52">
        <f t="shared" si="220"/>
        <v>1.0594854326696263E-4</v>
      </c>
      <c r="S536" s="52">
        <f t="shared" si="220"/>
        <v>5.5400312830946534E-4</v>
      </c>
      <c r="T536" s="52">
        <f t="shared" si="220"/>
        <v>5.1142725926792512E-4</v>
      </c>
      <c r="U536" s="52">
        <f t="shared" si="220"/>
        <v>1.0498879641467449E-3</v>
      </c>
      <c r="V536" s="52">
        <f t="shared" si="220"/>
        <v>1.892026380162861E-2</v>
      </c>
      <c r="W536" s="52">
        <f t="shared" si="220"/>
        <v>8.3602135634645997E-3</v>
      </c>
      <c r="X536" s="52">
        <f t="shared" si="220"/>
        <v>4.8943575191613101E-4</v>
      </c>
      <c r="Y536" s="52">
        <f t="shared" si="220"/>
        <v>8.7541849360371214E-4</v>
      </c>
      <c r="Z536" s="52">
        <f t="shared" si="220"/>
        <v>1.8784023014032617E-3</v>
      </c>
      <c r="AA536" s="96"/>
      <c r="AB536" s="96"/>
      <c r="AC536" s="52">
        <f t="shared" si="221"/>
        <v>2.6071394989466233E-5</v>
      </c>
      <c r="AD536" s="52">
        <f t="shared" si="221"/>
        <v>1.0314228499807882E-3</v>
      </c>
      <c r="AE536" s="52">
        <f t="shared" si="221"/>
        <v>7.0766552082871187E-4</v>
      </c>
      <c r="AF536" s="52">
        <f t="shared" si="221"/>
        <v>8.3709657891271742E-4</v>
      </c>
      <c r="AG536" s="52">
        <f t="shared" si="221"/>
        <v>1.3430032220598687E-3</v>
      </c>
      <c r="AH536" s="52">
        <f t="shared" si="221"/>
        <v>3.5278602349885002E-2</v>
      </c>
      <c r="AI536" s="52">
        <f t="shared" si="221"/>
        <v>1.0349561345556174E-2</v>
      </c>
      <c r="AJ536" s="52">
        <f t="shared" si="221"/>
        <v>5.330853127876328E-4</v>
      </c>
      <c r="AK536" s="52">
        <f t="shared" si="221"/>
        <v>9.7234075896389946E-4</v>
      </c>
      <c r="AL536" s="52">
        <f t="shared" si="221"/>
        <v>4.0988087923788273E-3</v>
      </c>
      <c r="AO536" s="52">
        <f t="shared" si="219"/>
        <v>6.3513852152708067E-6</v>
      </c>
      <c r="AP536" s="52">
        <f t="shared" si="219"/>
        <v>4.6273715335691225E-4</v>
      </c>
      <c r="AQ536" s="52">
        <f t="shared" si="219"/>
        <v>7.3096360921638421E-5</v>
      </c>
      <c r="AR536" s="52">
        <f t="shared" si="219"/>
        <v>1.5181552307846511E-4</v>
      </c>
      <c r="AS536" s="52">
        <f t="shared" si="219"/>
        <v>1.4476506907941085E-4</v>
      </c>
      <c r="AT536" s="52">
        <f t="shared" si="219"/>
        <v>8.1791692741281924E-3</v>
      </c>
      <c r="AU536" s="52">
        <f t="shared" si="219"/>
        <v>9.9455524841209758E-4</v>
      </c>
      <c r="AV536" s="52">
        <f t="shared" si="219"/>
        <v>1.9872568815633581E-5</v>
      </c>
      <c r="AW536" s="52">
        <f t="shared" si="219"/>
        <v>4.9023046682890445E-5</v>
      </c>
      <c r="AX536" s="52">
        <f t="shared" si="219"/>
        <v>1.1078387739569535E-3</v>
      </c>
      <c r="BA536" s="52">
        <f t="shared" si="200"/>
        <v>6.3513852152708254E-6</v>
      </c>
      <c r="BB536" s="52">
        <f t="shared" si="203"/>
        <v>4.6273715335691328E-4</v>
      </c>
      <c r="BC536" s="52">
        <f t="shared" si="204"/>
        <v>8.0566031597608116E-5</v>
      </c>
      <c r="BD536" s="52">
        <f t="shared" si="205"/>
        <v>1.7385379656632719E-4</v>
      </c>
      <c r="BE536" s="52">
        <f t="shared" si="206"/>
        <v>1.4835018883371299E-4</v>
      </c>
      <c r="BF536" s="52">
        <f t="shared" si="207"/>
        <v>8.1791692741281993E-3</v>
      </c>
      <c r="BG536" s="52">
        <f t="shared" si="208"/>
        <v>9.947925336794769E-4</v>
      </c>
      <c r="BH536" s="52">
        <f t="shared" si="209"/>
        <v>2.377699205586821E-5</v>
      </c>
      <c r="BI536" s="52">
        <f t="shared" si="210"/>
        <v>4.7899218677296875E-5</v>
      </c>
      <c r="BJ536" s="52">
        <f t="shared" si="211"/>
        <v>1.1125677170186121E-3</v>
      </c>
    </row>
    <row r="537" spans="4:62">
      <c r="D537" s="42">
        <f t="shared" si="196"/>
        <v>30</v>
      </c>
      <c r="E537" s="52">
        <f t="shared" si="222"/>
        <v>2.1024398554535577E-5</v>
      </c>
      <c r="F537" s="52">
        <f t="shared" si="222"/>
        <v>7.603546725318994E-4</v>
      </c>
      <c r="G537" s="52">
        <f t="shared" si="222"/>
        <v>9.0372345318026723E-4</v>
      </c>
      <c r="H537" s="52">
        <f t="shared" si="222"/>
        <v>9.5459047209812313E-4</v>
      </c>
      <c r="I537" s="52">
        <f t="shared" si="222"/>
        <v>1.7168182108068721E-3</v>
      </c>
      <c r="J537" s="52">
        <f t="shared" si="222"/>
        <v>3.9466755561310359E-2</v>
      </c>
      <c r="K537" s="52">
        <f t="shared" si="222"/>
        <v>1.3677398621631809E-2</v>
      </c>
      <c r="L537" s="52">
        <f t="shared" si="222"/>
        <v>7.3818609613455067E-4</v>
      </c>
      <c r="M537" s="52">
        <f t="shared" si="222"/>
        <v>1.345889323086478E-3</v>
      </c>
      <c r="N537" s="52">
        <f t="shared" si="222"/>
        <v>4.323897870646725E-3</v>
      </c>
      <c r="Q537" s="52">
        <f t="shared" si="220"/>
        <v>1.2413745698892795E-5</v>
      </c>
      <c r="R537" s="52">
        <f t="shared" si="220"/>
        <v>9.462917250105297E-5</v>
      </c>
      <c r="S537" s="52">
        <f t="shared" si="220"/>
        <v>7.9919068866540137E-4</v>
      </c>
      <c r="T537" s="52">
        <f t="shared" si="220"/>
        <v>7.3694075799055113E-4</v>
      </c>
      <c r="U537" s="52">
        <f t="shared" si="220"/>
        <v>1.5033325599462916E-3</v>
      </c>
      <c r="V537" s="52">
        <f t="shared" si="220"/>
        <v>2.746499602523076E-2</v>
      </c>
      <c r="W537" s="52">
        <f t="shared" si="220"/>
        <v>1.2227524426111611E-2</v>
      </c>
      <c r="X537" s="52">
        <f t="shared" si="220"/>
        <v>7.1458176956340415E-4</v>
      </c>
      <c r="Y537" s="52">
        <f t="shared" si="220"/>
        <v>1.2794198578952982E-3</v>
      </c>
      <c r="Z537" s="52">
        <f t="shared" si="220"/>
        <v>2.732416839053568E-3</v>
      </c>
      <c r="AA537" s="96"/>
      <c r="AB537" s="96"/>
      <c r="AC537" s="52">
        <f t="shared" si="221"/>
        <v>2.9635051410178391E-5</v>
      </c>
      <c r="AD537" s="52">
        <f t="shared" si="221"/>
        <v>1.4260801725627474E-3</v>
      </c>
      <c r="AE537" s="52">
        <f t="shared" si="221"/>
        <v>1.0157258883711049E-3</v>
      </c>
      <c r="AF537" s="52">
        <f t="shared" si="221"/>
        <v>1.1942784596935571E-3</v>
      </c>
      <c r="AG537" s="52">
        <f t="shared" si="221"/>
        <v>1.9338889814217546E-3</v>
      </c>
      <c r="AH537" s="52">
        <f t="shared" si="221"/>
        <v>5.1468515097389964E-2</v>
      </c>
      <c r="AI537" s="52">
        <f t="shared" si="221"/>
        <v>1.5127510102419386E-2</v>
      </c>
      <c r="AJ537" s="52">
        <f t="shared" si="221"/>
        <v>7.6569484594593378E-4</v>
      </c>
      <c r="AK537" s="52">
        <f t="shared" si="221"/>
        <v>1.4112349602720664E-3</v>
      </c>
      <c r="AL537" s="52">
        <f t="shared" si="221"/>
        <v>5.9201078453015414E-3</v>
      </c>
      <c r="AO537" s="52">
        <f t="shared" si="219"/>
        <v>8.6106528556427821E-6</v>
      </c>
      <c r="AP537" s="52">
        <f t="shared" si="219"/>
        <v>6.6572550003084641E-4</v>
      </c>
      <c r="AQ537" s="52">
        <f t="shared" si="219"/>
        <v>1.0453276451486586E-4</v>
      </c>
      <c r="AR537" s="52">
        <f t="shared" si="219"/>
        <v>2.17649714107572E-4</v>
      </c>
      <c r="AS537" s="52">
        <f t="shared" si="219"/>
        <v>2.1348565086058051E-4</v>
      </c>
      <c r="AT537" s="52">
        <f t="shared" si="219"/>
        <v>1.2001759536079598E-2</v>
      </c>
      <c r="AU537" s="52">
        <f t="shared" si="219"/>
        <v>1.4498741955201976E-3</v>
      </c>
      <c r="AV537" s="52">
        <f t="shared" si="219"/>
        <v>2.3604326571146522E-5</v>
      </c>
      <c r="AW537" s="52">
        <f t="shared" si="219"/>
        <v>6.6469465191179838E-5</v>
      </c>
      <c r="AX537" s="52">
        <f t="shared" si="219"/>
        <v>1.591481031593157E-3</v>
      </c>
      <c r="BA537" s="52">
        <f t="shared" si="200"/>
        <v>8.6106528556428143E-6</v>
      </c>
      <c r="BB537" s="52">
        <f t="shared" si="203"/>
        <v>6.6572550003084804E-4</v>
      </c>
      <c r="BC537" s="52">
        <f t="shared" si="204"/>
        <v>1.1200243519083762E-4</v>
      </c>
      <c r="BD537" s="52">
        <f t="shared" si="205"/>
        <v>2.3968798759543396E-4</v>
      </c>
      <c r="BE537" s="52">
        <f t="shared" si="206"/>
        <v>2.1707077061488243E-4</v>
      </c>
      <c r="BF537" s="52">
        <f t="shared" si="207"/>
        <v>1.2001759536079605E-2</v>
      </c>
      <c r="BG537" s="52">
        <f t="shared" si="208"/>
        <v>1.4501114807875769E-3</v>
      </c>
      <c r="BH537" s="52">
        <f t="shared" si="209"/>
        <v>2.7508749811383103E-5</v>
      </c>
      <c r="BI537" s="52">
        <f t="shared" si="210"/>
        <v>6.5345637185588437E-5</v>
      </c>
      <c r="BJ537" s="52">
        <f t="shared" si="211"/>
        <v>1.5962099746548164E-3</v>
      </c>
    </row>
    <row r="538" spans="4:62">
      <c r="D538" s="42">
        <f t="shared" si="196"/>
        <v>40</v>
      </c>
      <c r="E538" s="52">
        <f t="shared" si="222"/>
        <v>2.430151107984362E-5</v>
      </c>
      <c r="F538" s="52">
        <f t="shared" si="222"/>
        <v>1.2418988341562776E-3</v>
      </c>
      <c r="G538" s="52">
        <f t="shared" si="222"/>
        <v>1.598706322338151E-3</v>
      </c>
      <c r="H538" s="52">
        <f t="shared" si="222"/>
        <v>1.6865648479095813E-3</v>
      </c>
      <c r="I538" s="52">
        <f t="shared" si="222"/>
        <v>3.028692453763181E-3</v>
      </c>
      <c r="J538" s="52">
        <f t="shared" si="222"/>
        <v>7.0538095665417827E-2</v>
      </c>
      <c r="K538" s="52">
        <f t="shared" si="222"/>
        <v>2.4537461591603173E-2</v>
      </c>
      <c r="L538" s="52">
        <f t="shared" si="222"/>
        <v>1.3132126801116868E-3</v>
      </c>
      <c r="M538" s="52">
        <f t="shared" si="222"/>
        <v>2.4047237968210585E-3</v>
      </c>
      <c r="N538" s="52">
        <f t="shared" si="222"/>
        <v>7.6845920934639662E-3</v>
      </c>
      <c r="Q538" s="52">
        <f t="shared" si="220"/>
        <v>1.0014732828246956E-5</v>
      </c>
      <c r="R538" s="52">
        <f t="shared" si="220"/>
        <v>6.6190679105016309E-5</v>
      </c>
      <c r="S538" s="52">
        <f t="shared" si="220"/>
        <v>1.4151935531507996E-3</v>
      </c>
      <c r="T538" s="52">
        <f t="shared" si="220"/>
        <v>1.3035150205330617E-3</v>
      </c>
      <c r="U538" s="52">
        <f t="shared" si="220"/>
        <v>2.642554996404544E-3</v>
      </c>
      <c r="V538" s="52">
        <f t="shared" si="220"/>
        <v>4.8932559544189597E-2</v>
      </c>
      <c r="W538" s="52">
        <f t="shared" si="220"/>
        <v>2.194365588803298E-2</v>
      </c>
      <c r="X538" s="52">
        <f t="shared" si="220"/>
        <v>1.2802327821876363E-3</v>
      </c>
      <c r="Y538" s="52">
        <f t="shared" si="220"/>
        <v>2.2944224024711727E-3</v>
      </c>
      <c r="Z538" s="52">
        <f t="shared" si="220"/>
        <v>4.8780208033862762E-3</v>
      </c>
      <c r="AA538" s="96"/>
      <c r="AB538" s="96"/>
      <c r="AC538" s="52">
        <f t="shared" si="221"/>
        <v>3.8588289331440348E-5</v>
      </c>
      <c r="AD538" s="52">
        <f t="shared" si="221"/>
        <v>2.4176069892075424E-3</v>
      </c>
      <c r="AE538" s="52">
        <f t="shared" si="221"/>
        <v>1.7896887622014797E-3</v>
      </c>
      <c r="AF538" s="52">
        <f t="shared" si="221"/>
        <v>2.0916529487739624E-3</v>
      </c>
      <c r="AG538" s="52">
        <f t="shared" si="221"/>
        <v>3.4184150308761195E-3</v>
      </c>
      <c r="AH538" s="52">
        <f t="shared" si="221"/>
        <v>9.2143631786646057E-2</v>
      </c>
      <c r="AI538" s="52">
        <f t="shared" si="221"/>
        <v>2.7131504580440745E-2</v>
      </c>
      <c r="AJ538" s="52">
        <f t="shared" si="221"/>
        <v>1.3500970012759791E-3</v>
      </c>
      <c r="AK538" s="52">
        <f t="shared" si="221"/>
        <v>2.5139013631653578E-3</v>
      </c>
      <c r="AL538" s="52">
        <f t="shared" si="221"/>
        <v>1.0495892326603317E-2</v>
      </c>
      <c r="AO538" s="52">
        <f t="shared" si="219"/>
        <v>1.4286778251596665E-5</v>
      </c>
      <c r="AP538" s="52">
        <f t="shared" si="219"/>
        <v>1.1757081550512612E-3</v>
      </c>
      <c r="AQ538" s="52">
        <f t="shared" si="219"/>
        <v>1.8351276918735144E-4</v>
      </c>
      <c r="AR538" s="52">
        <f t="shared" si="219"/>
        <v>3.8304982737651962E-4</v>
      </c>
      <c r="AS538" s="52">
        <f t="shared" si="219"/>
        <v>3.8613745735863701E-4</v>
      </c>
      <c r="AT538" s="52">
        <f t="shared" si="219"/>
        <v>2.160553612122823E-2</v>
      </c>
      <c r="AU538" s="52">
        <f t="shared" si="219"/>
        <v>2.5938057035701928E-3</v>
      </c>
      <c r="AV538" s="52">
        <f t="shared" si="219"/>
        <v>3.2979897924050473E-5</v>
      </c>
      <c r="AW538" s="52">
        <f t="shared" si="219"/>
        <v>1.1030139434988579E-4</v>
      </c>
      <c r="AX538" s="52">
        <f t="shared" si="219"/>
        <v>2.8065712900776901E-3</v>
      </c>
      <c r="BA538" s="52">
        <f t="shared" si="200"/>
        <v>1.4286778251596727E-5</v>
      </c>
      <c r="BB538" s="52">
        <f t="shared" si="203"/>
        <v>1.1757081550512647E-3</v>
      </c>
      <c r="BC538" s="52">
        <f t="shared" si="204"/>
        <v>1.9098243986332862E-4</v>
      </c>
      <c r="BD538" s="52">
        <f t="shared" si="205"/>
        <v>4.0508810086438115E-4</v>
      </c>
      <c r="BE538" s="52">
        <f t="shared" si="206"/>
        <v>3.897225771129385E-4</v>
      </c>
      <c r="BF538" s="52">
        <f t="shared" si="207"/>
        <v>2.160553612122823E-2</v>
      </c>
      <c r="BG538" s="52">
        <f t="shared" si="208"/>
        <v>2.5940429888375721E-3</v>
      </c>
      <c r="BH538" s="52">
        <f t="shared" si="209"/>
        <v>3.6884321164292258E-5</v>
      </c>
      <c r="BI538" s="52">
        <f t="shared" si="210"/>
        <v>1.0917756634429938E-4</v>
      </c>
      <c r="BJ538" s="52">
        <f t="shared" si="211"/>
        <v>2.8113002331393508E-3</v>
      </c>
    </row>
    <row r="539" spans="4:62">
      <c r="D539" s="42">
        <f t="shared" si="196"/>
        <v>50</v>
      </c>
      <c r="E539" s="52">
        <f t="shared" si="222"/>
        <v>2.8337153687178286E-5</v>
      </c>
      <c r="F539" s="52">
        <f t="shared" si="222"/>
        <v>1.8349026205556839E-3</v>
      </c>
      <c r="G539" s="52">
        <f t="shared" si="222"/>
        <v>2.454551965867773E-3</v>
      </c>
      <c r="H539" s="52">
        <f t="shared" si="222"/>
        <v>2.5879641607770101E-3</v>
      </c>
      <c r="I539" s="52">
        <f t="shared" si="222"/>
        <v>4.6442169587820421E-3</v>
      </c>
      <c r="J539" s="52">
        <f t="shared" si="222"/>
        <v>0.1088012993310703</v>
      </c>
      <c r="K539" s="52">
        <f t="shared" si="222"/>
        <v>3.7911226606228102E-2</v>
      </c>
      <c r="L539" s="52">
        <f t="shared" si="222"/>
        <v>2.0213366046724101E-3</v>
      </c>
      <c r="M539" s="52">
        <f t="shared" si="222"/>
        <v>3.7086392050710041E-3</v>
      </c>
      <c r="N539" s="52">
        <f t="shared" si="222"/>
        <v>1.1823162463289719E-2</v>
      </c>
      <c r="Q539" s="52">
        <f t="shared" si="220"/>
        <v>7.060437398488243E-6</v>
      </c>
      <c r="R539" s="52">
        <f t="shared" si="220"/>
        <v>3.1169728572759868E-5</v>
      </c>
      <c r="S539" s="52">
        <f t="shared" si="220"/>
        <v>2.1737782483540248E-3</v>
      </c>
      <c r="T539" s="52">
        <f t="shared" si="220"/>
        <v>2.001230224535965E-3</v>
      </c>
      <c r="U539" s="52">
        <f t="shared" si="220"/>
        <v>4.0454652011343538E-3</v>
      </c>
      <c r="V539" s="52">
        <f t="shared" si="220"/>
        <v>7.5369068313332316E-2</v>
      </c>
      <c r="W539" s="52">
        <f t="shared" si="220"/>
        <v>3.3908711650806632E-2</v>
      </c>
      <c r="X539" s="52">
        <f t="shared" si="220"/>
        <v>1.9768110381368346E-3</v>
      </c>
      <c r="Y539" s="52">
        <f t="shared" si="220"/>
        <v>3.5443604146114379E-3</v>
      </c>
      <c r="Z539" s="52">
        <f t="shared" si="220"/>
        <v>7.5202525577302386E-3</v>
      </c>
      <c r="AA539" s="96"/>
      <c r="AB539" s="96"/>
      <c r="AC539" s="52">
        <f t="shared" si="221"/>
        <v>4.9613869975868425E-5</v>
      </c>
      <c r="AD539" s="52">
        <f t="shared" si="221"/>
        <v>3.6386355125386134E-3</v>
      </c>
      <c r="AE539" s="52">
        <f t="shared" si="221"/>
        <v>2.7427953540575052E-3</v>
      </c>
      <c r="AF539" s="52">
        <f t="shared" si="221"/>
        <v>3.1967363705059171E-3</v>
      </c>
      <c r="AG539" s="52">
        <f t="shared" si="221"/>
        <v>5.2465538361840319E-3</v>
      </c>
      <c r="AH539" s="52">
        <f t="shared" si="221"/>
        <v>0.14223353034880828</v>
      </c>
      <c r="AI539" s="52">
        <f t="shared" si="221"/>
        <v>4.1913978846916958E-2</v>
      </c>
      <c r="AJ539" s="52">
        <f t="shared" si="221"/>
        <v>2.0697665944482344E-3</v>
      </c>
      <c r="AK539" s="52">
        <f t="shared" si="221"/>
        <v>3.8717941675249909E-3</v>
      </c>
      <c r="AL539" s="52">
        <f t="shared" si="221"/>
        <v>1.6130801311910862E-2</v>
      </c>
      <c r="AO539" s="52">
        <f t="shared" si="219"/>
        <v>2.1276716288690041E-5</v>
      </c>
      <c r="AP539" s="52">
        <f t="shared" si="219"/>
        <v>1.8037328919829241E-3</v>
      </c>
      <c r="AQ539" s="52">
        <f t="shared" si="219"/>
        <v>2.8077371751374829E-4</v>
      </c>
      <c r="AR539" s="52">
        <f t="shared" si="219"/>
        <v>5.8673393624104507E-4</v>
      </c>
      <c r="AS539" s="52">
        <f t="shared" si="219"/>
        <v>5.9875175764768831E-4</v>
      </c>
      <c r="AT539" s="52">
        <f t="shared" si="219"/>
        <v>3.3432231017737984E-2</v>
      </c>
      <c r="AU539" s="52">
        <f t="shared" si="219"/>
        <v>4.0025149554214698E-3</v>
      </c>
      <c r="AV539" s="52">
        <f t="shared" si="219"/>
        <v>4.4525566535575517E-5</v>
      </c>
      <c r="AW539" s="52">
        <f t="shared" si="219"/>
        <v>1.642787904595662E-4</v>
      </c>
      <c r="AX539" s="52">
        <f t="shared" si="219"/>
        <v>4.3029099055594804E-3</v>
      </c>
      <c r="BA539" s="52">
        <f t="shared" si="200"/>
        <v>2.1276716288690139E-5</v>
      </c>
      <c r="BB539" s="52">
        <f t="shared" si="203"/>
        <v>1.8037328919829295E-3</v>
      </c>
      <c r="BC539" s="52">
        <f t="shared" si="204"/>
        <v>2.8824338818973219E-4</v>
      </c>
      <c r="BD539" s="52">
        <f t="shared" si="205"/>
        <v>6.0877220972890703E-4</v>
      </c>
      <c r="BE539" s="52">
        <f t="shared" si="206"/>
        <v>6.023368774019898E-4</v>
      </c>
      <c r="BF539" s="52">
        <f t="shared" si="207"/>
        <v>3.3432231017737984E-2</v>
      </c>
      <c r="BG539" s="52">
        <f t="shared" si="208"/>
        <v>4.002752240688856E-3</v>
      </c>
      <c r="BH539" s="52">
        <f t="shared" si="209"/>
        <v>4.8429989775824241E-5</v>
      </c>
      <c r="BI539" s="52">
        <f t="shared" si="210"/>
        <v>1.6315496245398672E-4</v>
      </c>
      <c r="BJ539" s="52">
        <f t="shared" si="211"/>
        <v>4.3076388486211429E-3</v>
      </c>
    </row>
    <row r="540" spans="4:62">
      <c r="D540" s="42">
        <f t="shared" ref="D540:D555" si="223">D451</f>
        <v>60</v>
      </c>
      <c r="E540" s="52">
        <f t="shared" si="222"/>
        <v>3.2958607305112752E-5</v>
      </c>
      <c r="F540" s="52">
        <f t="shared" si="222"/>
        <v>2.513986414825157E-3</v>
      </c>
      <c r="G540" s="52">
        <f t="shared" si="222"/>
        <v>3.4346315543067659E-3</v>
      </c>
      <c r="H540" s="52">
        <f t="shared" si="222"/>
        <v>3.6202099567956276E-3</v>
      </c>
      <c r="I540" s="52">
        <f t="shared" si="222"/>
        <v>6.4942498519356207E-3</v>
      </c>
      <c r="J540" s="52">
        <f t="shared" si="222"/>
        <v>0.15261876242678807</v>
      </c>
      <c r="K540" s="52">
        <f t="shared" si="222"/>
        <v>5.3226317838517279E-2</v>
      </c>
      <c r="L540" s="52">
        <f t="shared" si="222"/>
        <v>2.832251294481493E-3</v>
      </c>
      <c r="M540" s="52">
        <f t="shared" si="222"/>
        <v>5.2018300465952643E-3</v>
      </c>
      <c r="N540" s="52">
        <f t="shared" si="222"/>
        <v>1.6562484764512889E-2</v>
      </c>
      <c r="Q540" s="52">
        <f t="shared" ref="Q540:Z555" si="224">Q539+Q362/$R$192</f>
        <v>3.6772985453372064E-6</v>
      </c>
      <c r="R540" s="52">
        <f t="shared" si="224"/>
        <v>-8.9348382307144803E-6</v>
      </c>
      <c r="S540" s="52">
        <f t="shared" si="224"/>
        <v>3.0424785583827258E-3</v>
      </c>
      <c r="T540" s="52">
        <f t="shared" si="224"/>
        <v>2.8002252713140766E-3</v>
      </c>
      <c r="U540" s="52">
        <f t="shared" si="224"/>
        <v>5.6520208533871602E-3</v>
      </c>
      <c r="V540" s="52">
        <f t="shared" si="224"/>
        <v>0.10564308189289487</v>
      </c>
      <c r="W540" s="52">
        <f t="shared" si="224"/>
        <v>4.7610606398165854E-2</v>
      </c>
      <c r="X540" s="52">
        <f t="shared" si="224"/>
        <v>2.7745040982903998E-3</v>
      </c>
      <c r="Y540" s="52">
        <f t="shared" si="224"/>
        <v>4.9757385395972241E-3</v>
      </c>
      <c r="Z540" s="52">
        <f t="shared" si="224"/>
        <v>1.0546028794293203E-2</v>
      </c>
      <c r="AA540" s="96"/>
      <c r="AB540" s="96"/>
      <c r="AC540" s="52">
        <f t="shared" ref="AC540:AL555" si="225">AC539+AC362/$R$192</f>
        <v>6.2239916064888427E-5</v>
      </c>
      <c r="AD540" s="52">
        <f t="shared" si="225"/>
        <v>5.0369076678810363E-3</v>
      </c>
      <c r="AE540" s="52">
        <f t="shared" si="225"/>
        <v>3.8342542209067977E-3</v>
      </c>
      <c r="AF540" s="52">
        <f t="shared" si="225"/>
        <v>4.4622329157650411E-3</v>
      </c>
      <c r="AG540" s="52">
        <f t="shared" si="225"/>
        <v>7.3400639702383818E-3</v>
      </c>
      <c r="AH540" s="52">
        <f t="shared" si="225"/>
        <v>0.19959444296068127</v>
      </c>
      <c r="AI540" s="52">
        <f t="shared" si="225"/>
        <v>5.8842266564136096E-2</v>
      </c>
      <c r="AJ540" s="52">
        <f t="shared" si="225"/>
        <v>2.893902913912842E-3</v>
      </c>
      <c r="AK540" s="52">
        <f t="shared" si="225"/>
        <v>5.4267977255877328E-3</v>
      </c>
      <c r="AL540" s="52">
        <f t="shared" si="225"/>
        <v>2.2583669677794242E-2</v>
      </c>
      <c r="AO540" s="52">
        <f t="shared" si="219"/>
        <v>2.9281308759775546E-5</v>
      </c>
      <c r="AP540" s="52">
        <f t="shared" si="219"/>
        <v>2.5229212530558714E-3</v>
      </c>
      <c r="AQ540" s="52">
        <f t="shared" si="219"/>
        <v>3.9215299592404006E-4</v>
      </c>
      <c r="AR540" s="52">
        <f t="shared" si="219"/>
        <v>8.1998468548155103E-4</v>
      </c>
      <c r="AS540" s="52">
        <f t="shared" si="219"/>
        <v>8.4222899854846048E-4</v>
      </c>
      <c r="AT540" s="52">
        <f t="shared" si="219"/>
        <v>4.6975680533893199E-2</v>
      </c>
      <c r="AU540" s="52">
        <f t="shared" si="219"/>
        <v>5.6157114403514244E-3</v>
      </c>
      <c r="AV540" s="52">
        <f t="shared" si="219"/>
        <v>5.7747196191093239E-5</v>
      </c>
      <c r="AW540" s="52">
        <f t="shared" si="219"/>
        <v>2.2609150699804022E-4</v>
      </c>
      <c r="AX540" s="52">
        <f t="shared" si="219"/>
        <v>6.0164559702196863E-3</v>
      </c>
      <c r="BA540" s="52">
        <f t="shared" ref="BA540:BA555" si="226">AC540-E540</f>
        <v>2.9281308759775674E-5</v>
      </c>
      <c r="BB540" s="52">
        <f t="shared" si="203"/>
        <v>2.5229212530558792E-3</v>
      </c>
      <c r="BC540" s="52">
        <f t="shared" si="204"/>
        <v>3.9962266660003177E-4</v>
      </c>
      <c r="BD540" s="52">
        <f t="shared" si="205"/>
        <v>8.4202295896941342E-4</v>
      </c>
      <c r="BE540" s="52">
        <f t="shared" si="206"/>
        <v>8.458141183027611E-4</v>
      </c>
      <c r="BF540" s="52">
        <f t="shared" si="207"/>
        <v>4.6975680533893199E-2</v>
      </c>
      <c r="BG540" s="52">
        <f t="shared" si="208"/>
        <v>5.6159487256188176E-3</v>
      </c>
      <c r="BH540" s="52">
        <f t="shared" si="209"/>
        <v>6.1651619431348902E-5</v>
      </c>
      <c r="BI540" s="52">
        <f t="shared" si="210"/>
        <v>2.2496767899246855E-4</v>
      </c>
      <c r="BJ540" s="52">
        <f t="shared" si="211"/>
        <v>6.0211849132813522E-3</v>
      </c>
    </row>
    <row r="541" spans="4:62">
      <c r="D541" s="42">
        <f t="shared" si="223"/>
        <v>75</v>
      </c>
      <c r="E541" s="52">
        <f t="shared" ref="E541:N555" si="227">E540+E363/$R$192</f>
        <v>4.0656334391208386E-5</v>
      </c>
      <c r="F541" s="52">
        <f t="shared" si="227"/>
        <v>3.6451027580879677E-3</v>
      </c>
      <c r="G541" s="52">
        <f t="shared" si="227"/>
        <v>5.0671017288810207E-3</v>
      </c>
      <c r="H541" s="52">
        <f t="shared" si="227"/>
        <v>5.3395708073914324E-3</v>
      </c>
      <c r="I541" s="52">
        <f t="shared" si="227"/>
        <v>9.5757582882706662E-3</v>
      </c>
      <c r="J541" s="52">
        <f t="shared" si="227"/>
        <v>0.22560334701873616</v>
      </c>
      <c r="K541" s="52">
        <f t="shared" si="227"/>
        <v>7.8735909051835376E-2</v>
      </c>
      <c r="L541" s="52">
        <f t="shared" si="227"/>
        <v>4.1829518506943959E-3</v>
      </c>
      <c r="M541" s="52">
        <f t="shared" si="227"/>
        <v>7.6889642982311147E-3</v>
      </c>
      <c r="N541" s="52">
        <f t="shared" si="227"/>
        <v>2.4456539896060038E-2</v>
      </c>
      <c r="Q541" s="52">
        <f t="shared" si="224"/>
        <v>-1.9578287844839259E-6</v>
      </c>
      <c r="R541" s="52">
        <f t="shared" si="224"/>
        <v>-7.5735034809819041E-5</v>
      </c>
      <c r="S541" s="52">
        <f t="shared" si="224"/>
        <v>4.4894297687675519E-3</v>
      </c>
      <c r="T541" s="52">
        <f t="shared" si="224"/>
        <v>4.1310718667168945E-3</v>
      </c>
      <c r="U541" s="52">
        <f t="shared" si="224"/>
        <v>8.3279812723502655E-3</v>
      </c>
      <c r="V541" s="52">
        <f t="shared" si="224"/>
        <v>0.15606901139521934</v>
      </c>
      <c r="W541" s="52">
        <f t="shared" si="224"/>
        <v>7.0433175885451837E-2</v>
      </c>
      <c r="X541" s="52">
        <f t="shared" si="224"/>
        <v>4.1031820388642238E-3</v>
      </c>
      <c r="Y541" s="52">
        <f t="shared" si="224"/>
        <v>7.359914401579036E-3</v>
      </c>
      <c r="Z541" s="52">
        <f t="shared" si="224"/>
        <v>1.5585914860068608E-2</v>
      </c>
      <c r="AA541" s="96"/>
      <c r="AB541" s="96"/>
      <c r="AC541" s="52">
        <f t="shared" si="225"/>
        <v>8.3270497566900897E-5</v>
      </c>
      <c r="AD541" s="52">
        <f t="shared" si="225"/>
        <v>7.3659405509857662E-3</v>
      </c>
      <c r="AE541" s="52">
        <f t="shared" si="225"/>
        <v>5.6522433596704934E-3</v>
      </c>
      <c r="AF541" s="52">
        <f t="shared" si="225"/>
        <v>6.5701080215538332E-3</v>
      </c>
      <c r="AG541" s="52">
        <f t="shared" si="225"/>
        <v>1.0827120423945368E-2</v>
      </c>
      <c r="AH541" s="52">
        <f t="shared" si="225"/>
        <v>0.29513768264225299</v>
      </c>
      <c r="AI541" s="52">
        <f t="shared" si="225"/>
        <v>8.7038879503486294E-2</v>
      </c>
      <c r="AJ541" s="52">
        <f t="shared" si="225"/>
        <v>4.266626085764837E-3</v>
      </c>
      <c r="AK541" s="52">
        <f t="shared" si="225"/>
        <v>8.0168903668776346E-3</v>
      </c>
      <c r="AL541" s="52">
        <f t="shared" si="225"/>
        <v>3.3331893875113136E-2</v>
      </c>
      <c r="AO541" s="52">
        <f t="shared" si="219"/>
        <v>4.2614163175692314E-5</v>
      </c>
      <c r="AP541" s="52">
        <f t="shared" si="219"/>
        <v>3.7208377928977868E-3</v>
      </c>
      <c r="AQ541" s="52">
        <f t="shared" si="219"/>
        <v>5.7767196011346885E-4</v>
      </c>
      <c r="AR541" s="52">
        <f t="shared" si="219"/>
        <v>1.208498940674538E-3</v>
      </c>
      <c r="AS541" s="52">
        <f t="shared" si="219"/>
        <v>1.2477770159204007E-3</v>
      </c>
      <c r="AT541" s="52">
        <f t="shared" si="219"/>
        <v>6.9534335623516824E-2</v>
      </c>
      <c r="AU541" s="52">
        <f t="shared" si="219"/>
        <v>8.3027331663835385E-3</v>
      </c>
      <c r="AV541" s="52">
        <f t="shared" si="219"/>
        <v>7.9769811830172031E-5</v>
      </c>
      <c r="AW541" s="52">
        <f t="shared" si="219"/>
        <v>3.2904989665207864E-4</v>
      </c>
      <c r="AX541" s="52">
        <f t="shared" si="219"/>
        <v>8.8706250359914304E-3</v>
      </c>
      <c r="BA541" s="52">
        <f t="shared" si="226"/>
        <v>4.2614163175692511E-5</v>
      </c>
      <c r="BB541" s="52">
        <f t="shared" si="203"/>
        <v>3.7208377928977985E-3</v>
      </c>
      <c r="BC541" s="52">
        <f t="shared" si="204"/>
        <v>5.851416307894727E-4</v>
      </c>
      <c r="BD541" s="52">
        <f t="shared" si="205"/>
        <v>1.2305372141624008E-3</v>
      </c>
      <c r="BE541" s="52">
        <f t="shared" si="206"/>
        <v>1.2513621356747013E-3</v>
      </c>
      <c r="BF541" s="52">
        <f t="shared" si="207"/>
        <v>6.9534335623516824E-2</v>
      </c>
      <c r="BG541" s="52">
        <f t="shared" si="208"/>
        <v>8.3029704516509178E-3</v>
      </c>
      <c r="BH541" s="52">
        <f t="shared" si="209"/>
        <v>8.3674235070441139E-5</v>
      </c>
      <c r="BI541" s="52">
        <f t="shared" si="210"/>
        <v>3.2792606864651998E-4</v>
      </c>
      <c r="BJ541" s="52">
        <f t="shared" si="211"/>
        <v>8.875353979053098E-3</v>
      </c>
    </row>
    <row r="542" spans="4:62">
      <c r="D542" s="42">
        <f t="shared" si="223"/>
        <v>100</v>
      </c>
      <c r="E542" s="52">
        <f t="shared" si="227"/>
        <v>5.4692492517870825E-5</v>
      </c>
      <c r="F542" s="52">
        <f t="shared" si="227"/>
        <v>5.7075983072438601E-3</v>
      </c>
      <c r="G542" s="52">
        <f t="shared" si="227"/>
        <v>8.0437738362584329E-3</v>
      </c>
      <c r="H542" s="52">
        <f t="shared" si="227"/>
        <v>8.4746807568396622E-3</v>
      </c>
      <c r="I542" s="52">
        <f t="shared" si="227"/>
        <v>1.5194629832725633E-2</v>
      </c>
      <c r="J542" s="52">
        <f t="shared" si="227"/>
        <v>0.35868460057366724</v>
      </c>
      <c r="K542" s="52">
        <f t="shared" si="227"/>
        <v>0.12525050381623115</v>
      </c>
      <c r="L542" s="52">
        <f t="shared" si="227"/>
        <v>6.6458407498111395E-3</v>
      </c>
      <c r="M542" s="52">
        <f t="shared" si="227"/>
        <v>1.222404449109174E-2</v>
      </c>
      <c r="N542" s="52">
        <f t="shared" si="227"/>
        <v>3.8850685706597839E-2</v>
      </c>
      <c r="Q542" s="52">
        <f t="shared" si="224"/>
        <v>-1.2233009676271629E-5</v>
      </c>
      <c r="R542" s="52">
        <f t="shared" si="224"/>
        <v>-1.9753957679859152E-4</v>
      </c>
      <c r="S542" s="52">
        <f t="shared" si="224"/>
        <v>7.1278236431375867E-3</v>
      </c>
      <c r="T542" s="52">
        <f t="shared" si="224"/>
        <v>6.5577587375915255E-3</v>
      </c>
      <c r="U542" s="52">
        <f t="shared" si="224"/>
        <v>1.3207370105074773E-2</v>
      </c>
      <c r="V542" s="52">
        <f t="shared" si="224"/>
        <v>0.24801645409645895</v>
      </c>
      <c r="W542" s="52">
        <f t="shared" si="224"/>
        <v>0.112048212453703</v>
      </c>
      <c r="X542" s="52">
        <f t="shared" si="224"/>
        <v>6.5259145499958482E-3</v>
      </c>
      <c r="Y542" s="52">
        <f t="shared" si="224"/>
        <v>1.1707258627512363E-2</v>
      </c>
      <c r="Z542" s="52">
        <f t="shared" si="224"/>
        <v>2.4775723353976462E-2</v>
      </c>
      <c r="AA542" s="96"/>
      <c r="AB542" s="96"/>
      <c r="AC542" s="52">
        <f t="shared" si="225"/>
        <v>1.2161799471201357E-4</v>
      </c>
      <c r="AD542" s="52">
        <f t="shared" si="225"/>
        <v>1.1612736191286329E-2</v>
      </c>
      <c r="AE542" s="52">
        <f t="shared" si="225"/>
        <v>8.9671937000553037E-3</v>
      </c>
      <c r="AF542" s="52">
        <f t="shared" si="225"/>
        <v>1.0413641049575661E-2</v>
      </c>
      <c r="AG542" s="52">
        <f t="shared" si="225"/>
        <v>1.7185474680130791E-2</v>
      </c>
      <c r="AH542" s="52">
        <f t="shared" si="225"/>
        <v>0.4693527470508756</v>
      </c>
      <c r="AI542" s="52">
        <f t="shared" si="225"/>
        <v>0.13845303246402668</v>
      </c>
      <c r="AJ542" s="52">
        <f t="shared" si="225"/>
        <v>6.7696713728667233E-3</v>
      </c>
      <c r="AK542" s="52">
        <f t="shared" si="225"/>
        <v>1.2739706526665579E-2</v>
      </c>
      <c r="AL542" s="52">
        <f t="shared" si="225"/>
        <v>5.2930377002280884E-2</v>
      </c>
      <c r="AO542" s="52">
        <f t="shared" si="219"/>
        <v>6.6925502194142459E-5</v>
      </c>
      <c r="AP542" s="52">
        <f t="shared" si="219"/>
        <v>5.9051378840424516E-3</v>
      </c>
      <c r="AQ542" s="52">
        <f t="shared" si="219"/>
        <v>9.1595019312084615E-4</v>
      </c>
      <c r="AR542" s="52">
        <f t="shared" si="219"/>
        <v>1.9169220192481367E-3</v>
      </c>
      <c r="AS542" s="52">
        <f t="shared" si="219"/>
        <v>1.9872597276508596E-3</v>
      </c>
      <c r="AT542" s="52">
        <f t="shared" ref="AT542:AX555" si="228">J542-V542</f>
        <v>0.1106681464772083</v>
      </c>
      <c r="AU542" s="52">
        <f t="shared" si="228"/>
        <v>1.3202291362528151E-2</v>
      </c>
      <c r="AV542" s="52">
        <f t="shared" si="228"/>
        <v>1.1992619981529128E-4</v>
      </c>
      <c r="AW542" s="52">
        <f t="shared" si="228"/>
        <v>5.1678586357937692E-4</v>
      </c>
      <c r="AX542" s="52">
        <f t="shared" si="228"/>
        <v>1.4074962352621376E-2</v>
      </c>
      <c r="BA542" s="52">
        <f t="shared" si="226"/>
        <v>6.6925502194142757E-5</v>
      </c>
      <c r="BB542" s="52">
        <f t="shared" si="203"/>
        <v>5.905137884042469E-3</v>
      </c>
      <c r="BC542" s="52">
        <f t="shared" si="204"/>
        <v>9.2341986379687081E-4</v>
      </c>
      <c r="BD542" s="52">
        <f t="shared" si="205"/>
        <v>1.9389602927359986E-3</v>
      </c>
      <c r="BE542" s="52">
        <f t="shared" si="206"/>
        <v>1.9908448474051585E-3</v>
      </c>
      <c r="BF542" s="52">
        <f t="shared" si="207"/>
        <v>0.11066814647720835</v>
      </c>
      <c r="BG542" s="52">
        <f t="shared" si="208"/>
        <v>1.3202528647795531E-2</v>
      </c>
      <c r="BH542" s="52">
        <f t="shared" si="209"/>
        <v>1.2383062305558381E-4</v>
      </c>
      <c r="BI542" s="52">
        <f t="shared" si="210"/>
        <v>5.1566203557383908E-4</v>
      </c>
      <c r="BJ542" s="52">
        <f t="shared" si="211"/>
        <v>1.4079691295683046E-2</v>
      </c>
    </row>
    <row r="543" spans="4:62" s="120" customFormat="1">
      <c r="D543" s="118">
        <f t="shared" si="223"/>
        <v>125</v>
      </c>
      <c r="E543" s="119">
        <f t="shared" si="227"/>
        <v>6.9515164762205372E-5</v>
      </c>
      <c r="F543" s="119">
        <f t="shared" si="227"/>
        <v>7.8856655001792245E-3</v>
      </c>
      <c r="G543" s="119">
        <f t="shared" si="227"/>
        <v>1.1187243340402549E-2</v>
      </c>
      <c r="H543" s="119">
        <f t="shared" si="227"/>
        <v>1.1785466144926003E-2</v>
      </c>
      <c r="I543" s="119">
        <f t="shared" si="227"/>
        <v>2.1128354042362903E-2</v>
      </c>
      <c r="J543" s="119">
        <f t="shared" si="227"/>
        <v>0.49922304318089517</v>
      </c>
      <c r="K543" s="119">
        <f t="shared" si="227"/>
        <v>0.17437153726063154</v>
      </c>
      <c r="L543" s="119">
        <f t="shared" si="227"/>
        <v>9.2467372769364058E-3</v>
      </c>
      <c r="M543" s="119">
        <f t="shared" si="227"/>
        <v>1.7013247255404769E-2</v>
      </c>
      <c r="N543" s="119">
        <f t="shared" si="227"/>
        <v>5.4051405423588966E-2</v>
      </c>
      <c r="Q543" s="119">
        <f t="shared" si="224"/>
        <v>-2.3083958863065519E-5</v>
      </c>
      <c r="R543" s="119">
        <f t="shared" si="224"/>
        <v>-3.261694189162344E-4</v>
      </c>
      <c r="S543" s="119">
        <f t="shared" si="224"/>
        <v>9.9140595417599574E-3</v>
      </c>
      <c r="T543" s="119">
        <f t="shared" si="224"/>
        <v>9.1204246609881499E-3</v>
      </c>
      <c r="U543" s="119">
        <f t="shared" si="224"/>
        <v>1.8360174794753721E-2</v>
      </c>
      <c r="V543" s="119">
        <f t="shared" si="224"/>
        <v>0.34511615862859091</v>
      </c>
      <c r="W543" s="119">
        <f t="shared" si="224"/>
        <v>0.15599514165760328</v>
      </c>
      <c r="X543" s="119">
        <f t="shared" si="224"/>
        <v>9.0844045316655526E-3</v>
      </c>
      <c r="Y543" s="119">
        <f t="shared" si="224"/>
        <v>1.6298205666781189E-2</v>
      </c>
      <c r="Z543" s="119">
        <f t="shared" si="224"/>
        <v>3.4480481455457616E-2</v>
      </c>
      <c r="AC543" s="119">
        <f t="shared" si="225"/>
        <v>1.6211428838747667E-4</v>
      </c>
      <c r="AD543" s="119">
        <f t="shared" si="225"/>
        <v>1.6097500419274709E-2</v>
      </c>
      <c r="AE543" s="119">
        <f t="shared" si="225"/>
        <v>1.2467896809721189E-2</v>
      </c>
      <c r="AF543" s="119">
        <f t="shared" si="225"/>
        <v>1.4472545902351718E-2</v>
      </c>
      <c r="AG543" s="119">
        <f t="shared" si="225"/>
        <v>2.3900118409726379E-2</v>
      </c>
      <c r="AH543" s="119">
        <f t="shared" si="225"/>
        <v>0.65332992773319953</v>
      </c>
      <c r="AI543" s="119">
        <f t="shared" si="225"/>
        <v>0.1927481701489272</v>
      </c>
      <c r="AJ543" s="119">
        <f t="shared" si="225"/>
        <v>9.4129744454475757E-3</v>
      </c>
      <c r="AK543" s="119">
        <f t="shared" si="225"/>
        <v>1.7727165016022835E-2</v>
      </c>
      <c r="AL543" s="119">
        <f t="shared" si="225"/>
        <v>7.3627058334781989E-2</v>
      </c>
      <c r="AO543" s="119">
        <f t="shared" ref="AO543:AS555" si="229">E543-Q543</f>
        <v>9.2599123625270894E-5</v>
      </c>
      <c r="AP543" s="119">
        <f t="shared" si="229"/>
        <v>8.2118349190954589E-3</v>
      </c>
      <c r="AQ543" s="119">
        <f t="shared" si="229"/>
        <v>1.2731837986425919E-3</v>
      </c>
      <c r="AR543" s="119">
        <f t="shared" si="229"/>
        <v>2.6650414839378533E-3</v>
      </c>
      <c r="AS543" s="119">
        <f t="shared" si="229"/>
        <v>2.7681792476091822E-3</v>
      </c>
      <c r="AT543" s="119">
        <f t="shared" si="228"/>
        <v>0.15410688455230426</v>
      </c>
      <c r="AU543" s="119">
        <f t="shared" si="228"/>
        <v>1.8376395603028256E-2</v>
      </c>
      <c r="AV543" s="119">
        <f t="shared" si="228"/>
        <v>1.6233274527085312E-4</v>
      </c>
      <c r="AW543" s="119">
        <f t="shared" si="228"/>
        <v>7.1504158862358003E-4</v>
      </c>
      <c r="AX543" s="119">
        <f t="shared" si="228"/>
        <v>1.957092396813135E-2</v>
      </c>
      <c r="BA543" s="119">
        <f t="shared" si="226"/>
        <v>9.2599123625271301E-5</v>
      </c>
      <c r="BB543" s="119">
        <f t="shared" si="203"/>
        <v>8.2118349190954849E-3</v>
      </c>
      <c r="BC543" s="119">
        <f t="shared" si="204"/>
        <v>1.2806534693186392E-3</v>
      </c>
      <c r="BD543" s="119">
        <f t="shared" si="205"/>
        <v>2.6870797574257144E-3</v>
      </c>
      <c r="BE543" s="119">
        <f t="shared" si="206"/>
        <v>2.7717643673634759E-3</v>
      </c>
      <c r="BF543" s="119">
        <f t="shared" si="207"/>
        <v>0.15410688455230437</v>
      </c>
      <c r="BG543" s="119">
        <f t="shared" si="208"/>
        <v>1.8376632888295663E-2</v>
      </c>
      <c r="BH543" s="119">
        <f t="shared" si="209"/>
        <v>1.6623716851116993E-4</v>
      </c>
      <c r="BI543" s="119">
        <f t="shared" si="210"/>
        <v>7.1391776061806647E-4</v>
      </c>
      <c r="BJ543" s="119">
        <f t="shared" si="211"/>
        <v>1.9575652911193023E-2</v>
      </c>
    </row>
    <row r="544" spans="4:62">
      <c r="D544" s="42">
        <f t="shared" si="223"/>
        <v>150</v>
      </c>
      <c r="E544" s="52">
        <f t="shared" si="227"/>
        <v>8.4645699396539124E-5</v>
      </c>
      <c r="F544" s="52">
        <f t="shared" si="227"/>
        <v>1.0108970485635586E-2</v>
      </c>
      <c r="G544" s="52">
        <f t="shared" si="227"/>
        <v>1.4396001749170818E-2</v>
      </c>
      <c r="H544" s="52">
        <f t="shared" si="227"/>
        <v>1.5165015537609442E-2</v>
      </c>
      <c r="I544" s="52">
        <f t="shared" si="227"/>
        <v>2.7185319897410857E-2</v>
      </c>
      <c r="J544" s="52">
        <f t="shared" si="227"/>
        <v>0.64268042645648771</v>
      </c>
      <c r="K544" s="52">
        <f t="shared" si="227"/>
        <v>0.22451279961559184</v>
      </c>
      <c r="L544" s="52">
        <f t="shared" si="227"/>
        <v>1.1901653633130446E-2</v>
      </c>
      <c r="M544" s="52">
        <f t="shared" si="227"/>
        <v>2.1901920303139585E-2</v>
      </c>
      <c r="N544" s="52">
        <f t="shared" si="227"/>
        <v>6.9567839461496125E-2</v>
      </c>
      <c r="Q544" s="52">
        <f t="shared" si="224"/>
        <v>-3.4160278961078411E-5</v>
      </c>
      <c r="R544" s="52">
        <f t="shared" si="224"/>
        <v>-4.5747086369544825E-4</v>
      </c>
      <c r="S544" s="52">
        <f t="shared" si="224"/>
        <v>1.2758164711773613E-2</v>
      </c>
      <c r="T544" s="52">
        <f t="shared" si="224"/>
        <v>1.1736316375452775E-2</v>
      </c>
      <c r="U544" s="52">
        <f t="shared" si="224"/>
        <v>2.3620001669151756E-2</v>
      </c>
      <c r="V544" s="52">
        <f t="shared" si="224"/>
        <v>0.44423259446346786</v>
      </c>
      <c r="W544" s="52">
        <f t="shared" si="224"/>
        <v>0.20085483520215813</v>
      </c>
      <c r="X544" s="52">
        <f t="shared" si="224"/>
        <v>1.1696033571364886E-2</v>
      </c>
      <c r="Y544" s="52">
        <f t="shared" si="224"/>
        <v>2.0984505278418285E-2</v>
      </c>
      <c r="Z544" s="52">
        <f t="shared" si="224"/>
        <v>4.4386804428254607E-2</v>
      </c>
      <c r="AA544" s="96"/>
      <c r="AB544" s="96"/>
      <c r="AC544" s="52">
        <f t="shared" si="225"/>
        <v>2.0345167775415719E-4</v>
      </c>
      <c r="AD544" s="52">
        <f t="shared" si="225"/>
        <v>2.0675411834966653E-2</v>
      </c>
      <c r="AE544" s="52">
        <f t="shared" si="225"/>
        <v>1.6041308457244094E-2</v>
      </c>
      <c r="AF544" s="52">
        <f t="shared" si="225"/>
        <v>1.861575297325397E-2</v>
      </c>
      <c r="AG544" s="52">
        <f t="shared" si="225"/>
        <v>3.0754223245424248E-2</v>
      </c>
      <c r="AH544" s="52">
        <f t="shared" si="225"/>
        <v>0.84112825844950778</v>
      </c>
      <c r="AI544" s="52">
        <f t="shared" si="225"/>
        <v>0.24817100131429298</v>
      </c>
      <c r="AJ544" s="52">
        <f t="shared" si="225"/>
        <v>1.2111178118136348E-2</v>
      </c>
      <c r="AK544" s="52">
        <f t="shared" si="225"/>
        <v>2.2818211499855395E-2</v>
      </c>
      <c r="AL544" s="52">
        <f t="shared" si="225"/>
        <v>9.4753603437799316E-2</v>
      </c>
      <c r="AO544" s="52">
        <f t="shared" si="229"/>
        <v>1.1880597835761753E-4</v>
      </c>
      <c r="AP544" s="52">
        <f t="shared" si="229"/>
        <v>1.0566441349331034E-2</v>
      </c>
      <c r="AQ544" s="52">
        <f t="shared" si="229"/>
        <v>1.6378370373972048E-3</v>
      </c>
      <c r="AR544" s="52">
        <f t="shared" si="229"/>
        <v>3.4286991621566669E-3</v>
      </c>
      <c r="AS544" s="52">
        <f t="shared" si="229"/>
        <v>3.5653182282591005E-3</v>
      </c>
      <c r="AT544" s="52">
        <f t="shared" si="228"/>
        <v>0.19844783199301985</v>
      </c>
      <c r="AU544" s="52">
        <f t="shared" si="228"/>
        <v>2.3657964413433707E-2</v>
      </c>
      <c r="AV544" s="52">
        <f t="shared" si="228"/>
        <v>2.0562006176555979E-4</v>
      </c>
      <c r="AW544" s="52">
        <f t="shared" si="228"/>
        <v>9.1741502472129921E-4</v>
      </c>
      <c r="AX544" s="52">
        <f t="shared" si="228"/>
        <v>2.5181035033241518E-2</v>
      </c>
      <c r="BA544" s="52">
        <f t="shared" si="226"/>
        <v>1.1880597835761806E-4</v>
      </c>
      <c r="BB544" s="52">
        <f t="shared" si="203"/>
        <v>1.0566441349331067E-2</v>
      </c>
      <c r="BC544" s="52">
        <f t="shared" si="204"/>
        <v>1.6453067080732763E-3</v>
      </c>
      <c r="BD544" s="52">
        <f t="shared" si="205"/>
        <v>3.450737435644528E-3</v>
      </c>
      <c r="BE544" s="52">
        <f t="shared" si="206"/>
        <v>3.5689033480133907E-3</v>
      </c>
      <c r="BF544" s="52">
        <f t="shared" si="207"/>
        <v>0.19844783199302007</v>
      </c>
      <c r="BG544" s="52">
        <f t="shared" si="208"/>
        <v>2.3658201698701142E-2</v>
      </c>
      <c r="BH544" s="52">
        <f t="shared" si="209"/>
        <v>2.0952448500590262E-4</v>
      </c>
      <c r="BI544" s="52">
        <f t="shared" si="210"/>
        <v>9.1629119671580994E-4</v>
      </c>
      <c r="BJ544" s="52">
        <f t="shared" si="211"/>
        <v>2.5185763976303191E-2</v>
      </c>
    </row>
    <row r="545" spans="4:62">
      <c r="D545" s="42">
        <f t="shared" si="223"/>
        <v>175</v>
      </c>
      <c r="E545" s="52">
        <f t="shared" si="227"/>
        <v>9.9881849449443973E-5</v>
      </c>
      <c r="F545" s="52">
        <f t="shared" si="227"/>
        <v>1.2347794769803137E-2</v>
      </c>
      <c r="G545" s="52">
        <f t="shared" si="227"/>
        <v>1.7627158200746285E-2</v>
      </c>
      <c r="H545" s="52">
        <f t="shared" si="227"/>
        <v>1.8568155142556764E-2</v>
      </c>
      <c r="I545" s="52">
        <f t="shared" si="227"/>
        <v>3.3284565090202778E-2</v>
      </c>
      <c r="J545" s="52">
        <f t="shared" si="227"/>
        <v>0.78713918291207263</v>
      </c>
      <c r="K545" s="52">
        <f t="shared" si="227"/>
        <v>0.27500406218794604</v>
      </c>
      <c r="L545" s="52">
        <f t="shared" si="227"/>
        <v>1.4575102057688707E-2</v>
      </c>
      <c r="M545" s="52">
        <f t="shared" si="227"/>
        <v>2.6824717673819484E-2</v>
      </c>
      <c r="N545" s="52">
        <f t="shared" si="227"/>
        <v>8.5192582605145381E-2</v>
      </c>
      <c r="Q545" s="52">
        <f t="shared" si="224"/>
        <v>-4.5313914911548003E-5</v>
      </c>
      <c r="R545" s="52">
        <f t="shared" si="224"/>
        <v>-5.8968882975989675E-4</v>
      </c>
      <c r="S545" s="52">
        <f t="shared" si="224"/>
        <v>1.5622122541673431E-2</v>
      </c>
      <c r="T545" s="52">
        <f t="shared" si="224"/>
        <v>1.4370467755225786E-2</v>
      </c>
      <c r="U545" s="52">
        <f t="shared" si="224"/>
        <v>2.891654362536128E-2</v>
      </c>
      <c r="V545" s="52">
        <f t="shared" si="224"/>
        <v>0.54404089110240539</v>
      </c>
      <c r="W545" s="52">
        <f t="shared" si="224"/>
        <v>0.24602766211742208</v>
      </c>
      <c r="X545" s="52">
        <f t="shared" si="224"/>
        <v>1.4325892521695029E-2</v>
      </c>
      <c r="Y545" s="52">
        <f t="shared" si="224"/>
        <v>2.5703516589079524E-2</v>
      </c>
      <c r="Z545" s="52">
        <f t="shared" si="224"/>
        <v>5.4362276342087582E-2</v>
      </c>
      <c r="AA545" s="96"/>
      <c r="AB545" s="96"/>
      <c r="AC545" s="52">
        <f t="shared" si="225"/>
        <v>2.4507761381043663E-4</v>
      </c>
      <c r="AD545" s="52">
        <f t="shared" si="225"/>
        <v>2.5285278369366206E-2</v>
      </c>
      <c r="AE545" s="52">
        <f t="shared" si="225"/>
        <v>1.9639663530495233E-2</v>
      </c>
      <c r="AF545" s="52">
        <f t="shared" si="225"/>
        <v>2.2787880803375606E-2</v>
      </c>
      <c r="AG545" s="52">
        <f t="shared" si="225"/>
        <v>3.7656171674798566E-2</v>
      </c>
      <c r="AH545" s="52">
        <f t="shared" si="225"/>
        <v>1.0302374747217402</v>
      </c>
      <c r="AI545" s="52">
        <f t="shared" si="225"/>
        <v>0.30398069954373746</v>
      </c>
      <c r="AJ545" s="52">
        <f t="shared" si="225"/>
        <v>1.4828216016922753E-2</v>
      </c>
      <c r="AK545" s="52">
        <f t="shared" si="225"/>
        <v>2.7944794930553983E-2</v>
      </c>
      <c r="AL545" s="52">
        <f t="shared" si="225"/>
        <v>0.11602761781126486</v>
      </c>
      <c r="AO545" s="52">
        <f t="shared" si="229"/>
        <v>1.4519576436099196E-4</v>
      </c>
      <c r="AP545" s="52">
        <f t="shared" si="229"/>
        <v>1.2937483599563034E-2</v>
      </c>
      <c r="AQ545" s="52">
        <f t="shared" si="229"/>
        <v>2.0050356590728541E-3</v>
      </c>
      <c r="AR545" s="52">
        <f t="shared" si="229"/>
        <v>4.1976873873309783E-3</v>
      </c>
      <c r="AS545" s="52">
        <f t="shared" si="229"/>
        <v>4.3680214648414983E-3</v>
      </c>
      <c r="AT545" s="52">
        <f t="shared" si="228"/>
        <v>0.24309829180966724</v>
      </c>
      <c r="AU545" s="52">
        <f t="shared" si="228"/>
        <v>2.8976400070523961E-2</v>
      </c>
      <c r="AV545" s="52">
        <f t="shared" si="228"/>
        <v>2.492095359936785E-4</v>
      </c>
      <c r="AW545" s="52">
        <f t="shared" si="228"/>
        <v>1.1212010847399603E-3</v>
      </c>
      <c r="AX545" s="52">
        <f t="shared" si="228"/>
        <v>3.08303062630578E-2</v>
      </c>
      <c r="BA545" s="52">
        <f t="shared" si="226"/>
        <v>1.4519576436099267E-4</v>
      </c>
      <c r="BB545" s="52">
        <f t="shared" si="203"/>
        <v>1.2937483599563069E-2</v>
      </c>
      <c r="BC545" s="52">
        <f t="shared" si="204"/>
        <v>2.0125053297489481E-3</v>
      </c>
      <c r="BD545" s="52">
        <f t="shared" si="205"/>
        <v>4.2197256608188412E-3</v>
      </c>
      <c r="BE545" s="52">
        <f t="shared" si="206"/>
        <v>4.3716065845957885E-3</v>
      </c>
      <c r="BF545" s="52">
        <f t="shared" si="207"/>
        <v>0.24309829180966758</v>
      </c>
      <c r="BG545" s="52">
        <f t="shared" si="208"/>
        <v>2.8976637355791424E-2</v>
      </c>
      <c r="BH545" s="52">
        <f t="shared" si="209"/>
        <v>2.5311395923404562E-4</v>
      </c>
      <c r="BI545" s="52">
        <f t="shared" si="210"/>
        <v>1.1200772567344988E-3</v>
      </c>
      <c r="BJ545" s="52">
        <f t="shared" si="211"/>
        <v>3.0835035206119479E-2</v>
      </c>
    </row>
    <row r="546" spans="4:62">
      <c r="D546" s="42">
        <f t="shared" si="223"/>
        <v>200</v>
      </c>
      <c r="E546" s="52">
        <f t="shared" si="227"/>
        <v>1.151404832122202E-4</v>
      </c>
      <c r="F546" s="52">
        <f t="shared" si="227"/>
        <v>1.4589922846299022E-2</v>
      </c>
      <c r="G546" s="52">
        <f t="shared" si="227"/>
        <v>2.0863082811204012E-2</v>
      </c>
      <c r="H546" s="52">
        <f t="shared" si="227"/>
        <v>2.1976316698801738E-2</v>
      </c>
      <c r="I546" s="52">
        <f t="shared" si="227"/>
        <v>3.9392810828334096E-2</v>
      </c>
      <c r="J546" s="52">
        <f t="shared" si="227"/>
        <v>0.93181111453049381</v>
      </c>
      <c r="K546" s="52">
        <f t="shared" si="227"/>
        <v>0.32556983379931426</v>
      </c>
      <c r="L546" s="52">
        <f t="shared" si="227"/>
        <v>1.725249564152442E-2</v>
      </c>
      <c r="M546" s="52">
        <f t="shared" si="227"/>
        <v>3.1754779527157641E-2</v>
      </c>
      <c r="N546" s="52">
        <f t="shared" si="227"/>
        <v>0.10084038289843129</v>
      </c>
      <c r="Q546" s="52">
        <f t="shared" si="224"/>
        <v>-5.6484010079986077E-5</v>
      </c>
      <c r="R546" s="52">
        <f t="shared" si="224"/>
        <v>-7.2210190747515291E-4</v>
      </c>
      <c r="S546" s="52">
        <f t="shared" si="224"/>
        <v>1.8490306662119593E-2</v>
      </c>
      <c r="T546" s="52">
        <f t="shared" si="224"/>
        <v>1.700850630434108E-2</v>
      </c>
      <c r="U546" s="52">
        <f t="shared" si="224"/>
        <v>3.4220901592324923E-2</v>
      </c>
      <c r="V546" s="52">
        <f t="shared" si="224"/>
        <v>0.64399647303169472</v>
      </c>
      <c r="W546" s="52">
        <f t="shared" si="224"/>
        <v>0.29126714975280921</v>
      </c>
      <c r="X546" s="52">
        <f t="shared" si="224"/>
        <v>1.6959632307107297E-2</v>
      </c>
      <c r="Y546" s="52">
        <f t="shared" si="224"/>
        <v>3.042949165901198E-2</v>
      </c>
      <c r="Z546" s="52">
        <f t="shared" si="224"/>
        <v>6.4352468878621297E-2</v>
      </c>
      <c r="AA546" s="96"/>
      <c r="AB546" s="96"/>
      <c r="AC546" s="52">
        <f t="shared" si="225"/>
        <v>2.8676497650442724E-4</v>
      </c>
      <c r="AD546" s="52">
        <f t="shared" si="225"/>
        <v>2.9901947600073243E-2</v>
      </c>
      <c r="AE546" s="52">
        <f t="shared" si="225"/>
        <v>2.3243328630964549E-2</v>
      </c>
      <c r="AF546" s="52">
        <f t="shared" si="225"/>
        <v>2.6966165366750262E-2</v>
      </c>
      <c r="AG546" s="52">
        <f t="shared" si="225"/>
        <v>4.4568305184097559E-2</v>
      </c>
      <c r="AH546" s="52">
        <f t="shared" si="225"/>
        <v>1.2196257560292931</v>
      </c>
      <c r="AI546" s="52">
        <f t="shared" si="225"/>
        <v>0.3598727551310868</v>
      </c>
      <c r="AJ546" s="52">
        <f t="shared" si="225"/>
        <v>1.7549263399181933E-2</v>
      </c>
      <c r="AK546" s="52">
        <f t="shared" si="225"/>
        <v>3.3078943567297861E-2</v>
      </c>
      <c r="AL546" s="52">
        <f t="shared" si="225"/>
        <v>0.13733302586130297</v>
      </c>
      <c r="AO546" s="52">
        <f t="shared" si="229"/>
        <v>1.7162449329220629E-4</v>
      </c>
      <c r="AP546" s="52">
        <f t="shared" si="229"/>
        <v>1.5312024753774175E-2</v>
      </c>
      <c r="AQ546" s="52">
        <f t="shared" si="229"/>
        <v>2.3727761490844185E-3</v>
      </c>
      <c r="AR546" s="52">
        <f t="shared" si="229"/>
        <v>4.9678103944606582E-3</v>
      </c>
      <c r="AS546" s="52">
        <f t="shared" si="229"/>
        <v>5.1719092360091728E-3</v>
      </c>
      <c r="AT546" s="52">
        <f t="shared" si="228"/>
        <v>0.2878146414987991</v>
      </c>
      <c r="AU546" s="52">
        <f t="shared" si="228"/>
        <v>3.430268404650505E-2</v>
      </c>
      <c r="AV546" s="52">
        <f t="shared" si="228"/>
        <v>2.9286333441712331E-4</v>
      </c>
      <c r="AW546" s="52">
        <f t="shared" si="228"/>
        <v>1.3252878681456609E-3</v>
      </c>
      <c r="AX546" s="52">
        <f t="shared" si="228"/>
        <v>3.6487914019809997E-2</v>
      </c>
      <c r="BA546" s="52">
        <f t="shared" si="226"/>
        <v>1.7162449329220704E-4</v>
      </c>
      <c r="BB546" s="52">
        <f t="shared" si="203"/>
        <v>1.5312024753774221E-2</v>
      </c>
      <c r="BC546" s="52">
        <f t="shared" si="204"/>
        <v>2.3802458197605368E-3</v>
      </c>
      <c r="BD546" s="52">
        <f t="shared" si="205"/>
        <v>4.9898486679485245E-3</v>
      </c>
      <c r="BE546" s="52">
        <f t="shared" si="206"/>
        <v>5.1754943557634631E-3</v>
      </c>
      <c r="BF546" s="52">
        <f t="shared" si="207"/>
        <v>0.28781464149879932</v>
      </c>
      <c r="BG546" s="52">
        <f t="shared" si="208"/>
        <v>3.430292133177254E-2</v>
      </c>
      <c r="BH546" s="52">
        <f t="shared" si="209"/>
        <v>2.9676775765751298E-4</v>
      </c>
      <c r="BI546" s="52">
        <f t="shared" si="210"/>
        <v>1.3241640401402202E-3</v>
      </c>
      <c r="BJ546" s="52">
        <f t="shared" si="211"/>
        <v>3.6492642962871677E-2</v>
      </c>
    </row>
    <row r="547" spans="4:62">
      <c r="D547" s="42">
        <f t="shared" si="223"/>
        <v>225</v>
      </c>
      <c r="E547" s="52">
        <f t="shared" si="227"/>
        <v>1.3038795826426474E-4</v>
      </c>
      <c r="F547" s="52">
        <f t="shared" si="227"/>
        <v>1.6830411243973206E-2</v>
      </c>
      <c r="G547" s="52">
        <f t="shared" si="227"/>
        <v>2.4096640974754439E-2</v>
      </c>
      <c r="H547" s="52">
        <f t="shared" si="227"/>
        <v>2.5381985850449804E-2</v>
      </c>
      <c r="I547" s="52">
        <f t="shared" si="227"/>
        <v>4.5496589577590174E-2</v>
      </c>
      <c r="J547" s="52">
        <f t="shared" si="227"/>
        <v>1.0763772468839861</v>
      </c>
      <c r="K547" s="52">
        <f t="shared" si="227"/>
        <v>0.37609862642376229</v>
      </c>
      <c r="L547" s="52">
        <f t="shared" si="227"/>
        <v>1.9927931234823018E-2</v>
      </c>
      <c r="M547" s="52">
        <f t="shared" si="227"/>
        <v>3.6681236003044189E-2</v>
      </c>
      <c r="N547" s="52">
        <f t="shared" si="227"/>
        <v>0.116476739881669</v>
      </c>
      <c r="Q547" s="52">
        <f t="shared" si="224"/>
        <v>-6.7645936505221618E-5</v>
      </c>
      <c r="R547" s="52">
        <f t="shared" si="224"/>
        <v>-8.5441815088307298E-4</v>
      </c>
      <c r="S547" s="52">
        <f t="shared" si="224"/>
        <v>2.1356393266010687E-2</v>
      </c>
      <c r="T547" s="52">
        <f t="shared" si="224"/>
        <v>1.9644615643441492E-2</v>
      </c>
      <c r="U547" s="52">
        <f t="shared" si="224"/>
        <v>3.9521380457326317E-2</v>
      </c>
      <c r="V547" s="52">
        <f t="shared" si="224"/>
        <v>0.74387895697317563</v>
      </c>
      <c r="W547" s="52">
        <f t="shared" si="224"/>
        <v>0.33647355353783204</v>
      </c>
      <c r="X547" s="52">
        <f t="shared" si="224"/>
        <v>1.9591446026210827E-2</v>
      </c>
      <c r="Y547" s="52">
        <f t="shared" si="224"/>
        <v>3.5152010601118687E-2</v>
      </c>
      <c r="Z547" s="52">
        <f t="shared" si="224"/>
        <v>7.433535554030396E-2</v>
      </c>
      <c r="AA547" s="96"/>
      <c r="AB547" s="96"/>
      <c r="AC547" s="52">
        <f t="shared" si="225"/>
        <v>3.28421853033752E-4</v>
      </c>
      <c r="AD547" s="52">
        <f t="shared" si="225"/>
        <v>3.451524063882954E-2</v>
      </c>
      <c r="AE547" s="52">
        <f t="shared" si="225"/>
        <v>2.6844358354174334E-2</v>
      </c>
      <c r="AF547" s="52">
        <f t="shared" si="225"/>
        <v>3.1141394330945978E-2</v>
      </c>
      <c r="AG547" s="52">
        <f t="shared" si="225"/>
        <v>5.1475383817608321E-2</v>
      </c>
      <c r="AH547" s="52">
        <f t="shared" si="225"/>
        <v>1.4088755367947967</v>
      </c>
      <c r="AI547" s="52">
        <f t="shared" si="225"/>
        <v>0.41572393659495999</v>
      </c>
      <c r="AJ547" s="52">
        <f t="shared" si="225"/>
        <v>2.026832086667562E-2</v>
      </c>
      <c r="AK547" s="52">
        <f t="shared" si="225"/>
        <v>3.8209337576964278E-2</v>
      </c>
      <c r="AL547" s="52">
        <f t="shared" si="225"/>
        <v>0.1586228531660957</v>
      </c>
      <c r="AO547" s="52">
        <f t="shared" si="229"/>
        <v>1.9803389476948636E-4</v>
      </c>
      <c r="AP547" s="52">
        <f t="shared" si="229"/>
        <v>1.7684829394856279E-2</v>
      </c>
      <c r="AQ547" s="52">
        <f t="shared" si="229"/>
        <v>2.7402477087437524E-3</v>
      </c>
      <c r="AR547" s="52">
        <f t="shared" si="229"/>
        <v>5.7373702070083119E-3</v>
      </c>
      <c r="AS547" s="52">
        <f t="shared" si="229"/>
        <v>5.9752091202638566E-3</v>
      </c>
      <c r="AT547" s="52">
        <f t="shared" si="228"/>
        <v>0.33249828991081043</v>
      </c>
      <c r="AU547" s="52">
        <f t="shared" si="228"/>
        <v>3.9625072885930257E-2</v>
      </c>
      <c r="AV547" s="52">
        <f t="shared" si="228"/>
        <v>3.3648520861219097E-4</v>
      </c>
      <c r="AW547" s="52">
        <f t="shared" si="228"/>
        <v>1.5292254019255019E-3</v>
      </c>
      <c r="AX547" s="52">
        <f t="shared" si="228"/>
        <v>4.2141384341365037E-2</v>
      </c>
      <c r="BA547" s="52">
        <f t="shared" si="226"/>
        <v>1.9803389476948726E-4</v>
      </c>
      <c r="BB547" s="52">
        <f t="shared" si="203"/>
        <v>1.7684829394856334E-2</v>
      </c>
      <c r="BC547" s="52">
        <f t="shared" si="204"/>
        <v>2.747717379419895E-3</v>
      </c>
      <c r="BD547" s="52">
        <f t="shared" si="205"/>
        <v>5.7594084804961747E-3</v>
      </c>
      <c r="BE547" s="52">
        <f t="shared" si="206"/>
        <v>5.9787942400181468E-3</v>
      </c>
      <c r="BF547" s="52">
        <f t="shared" si="207"/>
        <v>0.33249828991081065</v>
      </c>
      <c r="BG547" s="52">
        <f t="shared" si="208"/>
        <v>3.9625310171197692E-2</v>
      </c>
      <c r="BH547" s="52">
        <f t="shared" si="209"/>
        <v>3.4038963185260146E-4</v>
      </c>
      <c r="BI547" s="52">
        <f t="shared" si="210"/>
        <v>1.528101573920089E-3</v>
      </c>
      <c r="BJ547" s="52">
        <f t="shared" si="211"/>
        <v>4.2146113284426703E-2</v>
      </c>
    </row>
    <row r="548" spans="4:62">
      <c r="D548" s="42">
        <f t="shared" si="223"/>
        <v>250</v>
      </c>
      <c r="E548" s="52">
        <f t="shared" si="227"/>
        <v>1.4561105396886245E-4</v>
      </c>
      <c r="F548" s="52">
        <f t="shared" si="227"/>
        <v>1.9067317301298507E-2</v>
      </c>
      <c r="G548" s="52">
        <f t="shared" si="227"/>
        <v>2.7325028968313462E-2</v>
      </c>
      <c r="H548" s="52">
        <f t="shared" si="227"/>
        <v>2.8782209642046211E-2</v>
      </c>
      <c r="I548" s="52">
        <f t="shared" si="227"/>
        <v>5.159060893111949E-2</v>
      </c>
      <c r="J548" s="52">
        <f t="shared" si="227"/>
        <v>1.2207122309353717</v>
      </c>
      <c r="K548" s="52">
        <f t="shared" si="227"/>
        <v>0.42654662803282867</v>
      </c>
      <c r="L548" s="52">
        <f t="shared" si="227"/>
        <v>2.2599089046149316E-2</v>
      </c>
      <c r="M548" s="52">
        <f t="shared" si="227"/>
        <v>4.1599815516109195E-2</v>
      </c>
      <c r="N548" s="52">
        <f t="shared" si="227"/>
        <v>0.13208809573006988</v>
      </c>
      <c r="Q548" s="52">
        <f t="shared" si="224"/>
        <v>-7.8790016009470682E-5</v>
      </c>
      <c r="R548" s="52">
        <f t="shared" si="224"/>
        <v>-9.8652283246453381E-4</v>
      </c>
      <c r="S548" s="52">
        <f t="shared" si="224"/>
        <v>2.4217897254033217E-2</v>
      </c>
      <c r="T548" s="52">
        <f t="shared" si="224"/>
        <v>2.2276510079729049E-2</v>
      </c>
      <c r="U548" s="52">
        <f t="shared" si="224"/>
        <v>4.4813384331193543E-2</v>
      </c>
      <c r="V548" s="52">
        <f t="shared" si="224"/>
        <v>0.84360173776567282</v>
      </c>
      <c r="W548" s="52">
        <f t="shared" si="224"/>
        <v>0.38160767633069481</v>
      </c>
      <c r="X548" s="52">
        <f t="shared" si="224"/>
        <v>2.2219051710813273E-2</v>
      </c>
      <c r="Y548" s="52">
        <f t="shared" si="224"/>
        <v>3.9866978658261103E-2</v>
      </c>
      <c r="Z548" s="52">
        <f t="shared" si="224"/>
        <v>8.4302280460018406E-2</v>
      </c>
      <c r="AA548" s="96"/>
      <c r="AB548" s="96"/>
      <c r="AC548" s="52">
        <f t="shared" si="225"/>
        <v>3.700121239471966E-4</v>
      </c>
      <c r="AD548" s="52">
        <f t="shared" si="225"/>
        <v>3.9121157435061608E-2</v>
      </c>
      <c r="AE548" s="52">
        <f t="shared" si="225"/>
        <v>3.043963035326987E-2</v>
      </c>
      <c r="AF548" s="52">
        <f t="shared" si="225"/>
        <v>3.5309947477851239E-2</v>
      </c>
      <c r="AG548" s="52">
        <f t="shared" si="225"/>
        <v>5.8371418650799735E-2</v>
      </c>
      <c r="AH548" s="52">
        <f t="shared" si="225"/>
        <v>1.5978227241050711</v>
      </c>
      <c r="AI548" s="52">
        <f t="shared" si="225"/>
        <v>0.47148581702022996</v>
      </c>
      <c r="AJ548" s="52">
        <f t="shared" si="225"/>
        <v>2.2983030804725794E-2</v>
      </c>
      <c r="AK548" s="52">
        <f t="shared" si="225"/>
        <v>4.3331528545951896E-2</v>
      </c>
      <c r="AL548" s="52">
        <f t="shared" si="225"/>
        <v>0.17987863994318301</v>
      </c>
      <c r="AO548" s="52">
        <f t="shared" si="229"/>
        <v>2.2440106997833313E-4</v>
      </c>
      <c r="AP548" s="52">
        <f t="shared" si="229"/>
        <v>2.0053840133763042E-2</v>
      </c>
      <c r="AQ548" s="52">
        <f t="shared" si="229"/>
        <v>3.1071317142802451E-3</v>
      </c>
      <c r="AR548" s="52">
        <f t="shared" si="229"/>
        <v>6.5056995623171618E-3</v>
      </c>
      <c r="AS548" s="52">
        <f t="shared" si="229"/>
        <v>6.7772245999259476E-3</v>
      </c>
      <c r="AT548" s="52">
        <f t="shared" si="228"/>
        <v>0.37711049316969891</v>
      </c>
      <c r="AU548" s="52">
        <f t="shared" si="228"/>
        <v>4.4938951702133856E-2</v>
      </c>
      <c r="AV548" s="52">
        <f t="shared" si="228"/>
        <v>3.8003733533604339E-4</v>
      </c>
      <c r="AW548" s="52">
        <f t="shared" si="228"/>
        <v>1.7328368578480927E-3</v>
      </c>
      <c r="AX548" s="52">
        <f t="shared" si="228"/>
        <v>4.7785815270051477E-2</v>
      </c>
      <c r="BA548" s="52">
        <f t="shared" si="226"/>
        <v>2.2440106997833416E-4</v>
      </c>
      <c r="BB548" s="52">
        <f t="shared" si="203"/>
        <v>2.0053840133763101E-2</v>
      </c>
      <c r="BC548" s="52">
        <f t="shared" si="204"/>
        <v>3.1146013849564086E-3</v>
      </c>
      <c r="BD548" s="52">
        <f t="shared" si="205"/>
        <v>6.5277378358050281E-3</v>
      </c>
      <c r="BE548" s="52">
        <f t="shared" si="206"/>
        <v>6.7808097196802447E-3</v>
      </c>
      <c r="BF548" s="52">
        <f t="shared" si="207"/>
        <v>0.37711049316969936</v>
      </c>
      <c r="BG548" s="52">
        <f t="shared" si="208"/>
        <v>4.4939188987401291E-2</v>
      </c>
      <c r="BH548" s="52">
        <f t="shared" si="209"/>
        <v>3.8394175857647816E-4</v>
      </c>
      <c r="BI548" s="52">
        <f t="shared" si="210"/>
        <v>1.7317130298427005E-3</v>
      </c>
      <c r="BJ548" s="52">
        <f t="shared" si="211"/>
        <v>4.7790544213113129E-2</v>
      </c>
    </row>
    <row r="549" spans="4:62">
      <c r="D549" s="42">
        <f t="shared" si="223"/>
        <v>300</v>
      </c>
      <c r="E549" s="52">
        <f t="shared" si="227"/>
        <v>1.7596587145106993E-4</v>
      </c>
      <c r="F549" s="52">
        <f t="shared" si="227"/>
        <v>2.3527702784813948E-2</v>
      </c>
      <c r="G549" s="52">
        <f t="shared" si="227"/>
        <v>3.376242713014968E-2</v>
      </c>
      <c r="H549" s="52">
        <f t="shared" si="227"/>
        <v>3.5562247986112835E-2</v>
      </c>
      <c r="I549" s="52">
        <f t="shared" si="227"/>
        <v>6.3742069369849677E-2</v>
      </c>
      <c r="J549" s="52">
        <f t="shared" si="227"/>
        <v>1.5085158539431351</v>
      </c>
      <c r="K549" s="52">
        <f t="shared" si="227"/>
        <v>0.52713982608536547</v>
      </c>
      <c r="L549" s="52">
        <f t="shared" si="227"/>
        <v>2.7925371518675187E-2</v>
      </c>
      <c r="M549" s="52">
        <f t="shared" si="227"/>
        <v>5.1407451642690241E-2</v>
      </c>
      <c r="N549" s="52">
        <f t="shared" si="227"/>
        <v>0.16321710303736015</v>
      </c>
      <c r="Q549" s="52">
        <f t="shared" si="224"/>
        <v>-1.0101128466092656E-4</v>
      </c>
      <c r="R549" s="52">
        <f t="shared" si="224"/>
        <v>-1.2499392607498311E-3</v>
      </c>
      <c r="S549" s="52">
        <f t="shared" si="224"/>
        <v>2.9923729560848378E-2</v>
      </c>
      <c r="T549" s="52">
        <f t="shared" si="224"/>
        <v>2.7524501473609429E-2</v>
      </c>
      <c r="U549" s="52">
        <f t="shared" si="224"/>
        <v>5.5365627766006759E-2</v>
      </c>
      <c r="V549" s="52">
        <f t="shared" si="224"/>
        <v>1.0424487310786161</v>
      </c>
      <c r="W549" s="52">
        <f t="shared" si="224"/>
        <v>0.47160501236420005</v>
      </c>
      <c r="X549" s="52">
        <f t="shared" si="224"/>
        <v>2.7458491343793356E-2</v>
      </c>
      <c r="Y549" s="52">
        <f t="shared" si="224"/>
        <v>4.9268614014581588E-2</v>
      </c>
      <c r="Z549" s="52">
        <f t="shared" si="224"/>
        <v>0.10417630560363111</v>
      </c>
      <c r="AA549" s="96"/>
      <c r="AB549" s="96"/>
      <c r="AC549" s="52">
        <f t="shared" si="225"/>
        <v>4.5294302756306769E-4</v>
      </c>
      <c r="AD549" s="52">
        <f t="shared" si="225"/>
        <v>4.8305344830377801E-2</v>
      </c>
      <c r="AE549" s="52">
        <f t="shared" si="225"/>
        <v>3.7608594370127195E-2</v>
      </c>
      <c r="AF549" s="52">
        <f t="shared" si="225"/>
        <v>4.3622032772104115E-2</v>
      </c>
      <c r="AG549" s="52">
        <f t="shared" si="225"/>
        <v>7.2122096093446886E-2</v>
      </c>
      <c r="AH549" s="52">
        <f t="shared" si="225"/>
        <v>1.9745829768076546</v>
      </c>
      <c r="AI549" s="52">
        <f t="shared" si="225"/>
        <v>0.58267487709179822</v>
      </c>
      <c r="AJ549" s="52">
        <f t="shared" si="225"/>
        <v>2.8396156116797498E-2</v>
      </c>
      <c r="AK549" s="52">
        <f t="shared" si="225"/>
        <v>5.3545165442793544E-2</v>
      </c>
      <c r="AL549" s="52">
        <f t="shared" si="225"/>
        <v>0.22226262941415081</v>
      </c>
      <c r="AO549" s="52">
        <f t="shared" si="229"/>
        <v>2.7697715611199646E-4</v>
      </c>
      <c r="AP549" s="52">
        <f t="shared" si="229"/>
        <v>2.4777642045563777E-2</v>
      </c>
      <c r="AQ549" s="52">
        <f t="shared" si="229"/>
        <v>3.8386975693013026E-3</v>
      </c>
      <c r="AR549" s="52">
        <f t="shared" si="229"/>
        <v>8.0377465125034062E-3</v>
      </c>
      <c r="AS549" s="52">
        <f t="shared" si="229"/>
        <v>8.3764416038429185E-3</v>
      </c>
      <c r="AT549" s="52">
        <f t="shared" si="228"/>
        <v>0.46606712286451901</v>
      </c>
      <c r="AU549" s="52">
        <f t="shared" si="228"/>
        <v>5.5534813721165421E-2</v>
      </c>
      <c r="AV549" s="52">
        <f t="shared" si="228"/>
        <v>4.6688017488183062E-4</v>
      </c>
      <c r="AW549" s="52">
        <f t="shared" si="228"/>
        <v>2.138837628108653E-3</v>
      </c>
      <c r="AX549" s="52">
        <f t="shared" si="228"/>
        <v>5.9040797433729031E-2</v>
      </c>
      <c r="BA549" s="52">
        <f t="shared" si="226"/>
        <v>2.7697715611199776E-4</v>
      </c>
      <c r="BB549" s="52">
        <f t="shared" si="203"/>
        <v>2.4777642045563854E-2</v>
      </c>
      <c r="BC549" s="52">
        <f t="shared" si="204"/>
        <v>3.8461672399775146E-3</v>
      </c>
      <c r="BD549" s="52">
        <f t="shared" si="205"/>
        <v>8.0597847859912794E-3</v>
      </c>
      <c r="BE549" s="52">
        <f t="shared" si="206"/>
        <v>8.3800267235972087E-3</v>
      </c>
      <c r="BF549" s="52">
        <f t="shared" si="207"/>
        <v>0.46606712286451946</v>
      </c>
      <c r="BG549" s="52">
        <f t="shared" si="208"/>
        <v>5.5535051006432745E-2</v>
      </c>
      <c r="BH549" s="52">
        <f t="shared" si="209"/>
        <v>4.7078459812231049E-4</v>
      </c>
      <c r="BI549" s="52">
        <f t="shared" si="210"/>
        <v>2.1377138001033025E-3</v>
      </c>
      <c r="BJ549" s="52">
        <f t="shared" si="211"/>
        <v>5.9045526376790669E-2</v>
      </c>
    </row>
    <row r="550" spans="4:62">
      <c r="D550" s="42">
        <f t="shared" si="223"/>
        <v>365</v>
      </c>
      <c r="E550" s="52">
        <f t="shared" si="227"/>
        <v>2.1523346044646059E-4</v>
      </c>
      <c r="F550" s="52">
        <f t="shared" si="227"/>
        <v>2.9297745185179379E-2</v>
      </c>
      <c r="G550" s="52">
        <f t="shared" si="227"/>
        <v>4.2089972020407568E-2</v>
      </c>
      <c r="H550" s="52">
        <f t="shared" si="227"/>
        <v>4.4333038956075072E-2</v>
      </c>
      <c r="I550" s="52">
        <f t="shared" si="227"/>
        <v>7.9461437621083375E-2</v>
      </c>
      <c r="J550" s="52">
        <f t="shared" si="227"/>
        <v>1.8808242819637453</v>
      </c>
      <c r="K550" s="52">
        <f t="shared" si="227"/>
        <v>0.65726916582441253</v>
      </c>
      <c r="L550" s="52">
        <f t="shared" si="227"/>
        <v>3.4815555296821524E-2</v>
      </c>
      <c r="M550" s="52">
        <f t="shared" si="227"/>
        <v>6.4094802659070735E-2</v>
      </c>
      <c r="N550" s="52">
        <f t="shared" si="227"/>
        <v>0.20348619921933106</v>
      </c>
      <c r="Q550" s="52">
        <f t="shared" si="224"/>
        <v>-1.2975715489628505E-4</v>
      </c>
      <c r="R550" s="52">
        <f t="shared" si="224"/>
        <v>-1.5906999339643491E-3</v>
      </c>
      <c r="S550" s="52">
        <f t="shared" si="224"/>
        <v>3.7304906470641004E-2</v>
      </c>
      <c r="T550" s="52">
        <f t="shared" si="224"/>
        <v>3.4313406372379902E-2</v>
      </c>
      <c r="U550" s="52">
        <f t="shared" si="224"/>
        <v>6.9016217443260891E-2</v>
      </c>
      <c r="V550" s="52">
        <f t="shared" si="224"/>
        <v>1.299681113087128</v>
      </c>
      <c r="W550" s="52">
        <f t="shared" si="224"/>
        <v>0.58802733656744022</v>
      </c>
      <c r="X550" s="52">
        <f t="shared" si="224"/>
        <v>3.423633351644411E-2</v>
      </c>
      <c r="Y550" s="52">
        <f t="shared" si="224"/>
        <v>6.143075444823503E-2</v>
      </c>
      <c r="Z550" s="52">
        <f t="shared" si="224"/>
        <v>0.12988573546532864</v>
      </c>
      <c r="AA550" s="96"/>
      <c r="AB550" s="96"/>
      <c r="AC550" s="52">
        <f t="shared" si="225"/>
        <v>5.6022407578920771E-4</v>
      </c>
      <c r="AD550" s="52">
        <f t="shared" si="225"/>
        <v>6.0186190304323199E-2</v>
      </c>
      <c r="AE550" s="52">
        <f t="shared" si="225"/>
        <v>4.6882507240850413E-2</v>
      </c>
      <c r="AF550" s="52">
        <f t="shared" si="225"/>
        <v>5.4374709813258121E-2</v>
      </c>
      <c r="AG550" s="52">
        <f t="shared" si="225"/>
        <v>8.9910242918660163E-2</v>
      </c>
      <c r="AH550" s="52">
        <f t="shared" si="225"/>
        <v>2.4619674508403633</v>
      </c>
      <c r="AI550" s="52">
        <f t="shared" si="225"/>
        <v>0.72651123236665205</v>
      </c>
      <c r="AJ550" s="52">
        <f t="shared" si="225"/>
        <v>3.5398681500439483E-2</v>
      </c>
      <c r="AK550" s="52">
        <f t="shared" si="225"/>
        <v>6.6757727041901138E-2</v>
      </c>
      <c r="AL550" s="52">
        <f t="shared" si="225"/>
        <v>0.27709139191639515</v>
      </c>
      <c r="AO550" s="52">
        <f t="shared" si="229"/>
        <v>3.449906153427456E-4</v>
      </c>
      <c r="AP550" s="52">
        <f t="shared" si="229"/>
        <v>3.0888445119143727E-2</v>
      </c>
      <c r="AQ550" s="52">
        <f t="shared" si="229"/>
        <v>4.7850655497665637E-3</v>
      </c>
      <c r="AR550" s="52">
        <f t="shared" si="229"/>
        <v>1.0019632583695169E-2</v>
      </c>
      <c r="AS550" s="52">
        <f t="shared" si="229"/>
        <v>1.0445220177822484E-2</v>
      </c>
      <c r="AT550" s="52">
        <f t="shared" si="228"/>
        <v>0.58114316887661732</v>
      </c>
      <c r="AU550" s="52">
        <f t="shared" si="228"/>
        <v>6.9241829256972309E-2</v>
      </c>
      <c r="AV550" s="52">
        <f t="shared" si="228"/>
        <v>5.7922178037741329E-4</v>
      </c>
      <c r="AW550" s="52">
        <f t="shared" si="228"/>
        <v>2.6640482108357053E-3</v>
      </c>
      <c r="AX550" s="52">
        <f t="shared" si="228"/>
        <v>7.3600463754002421E-2</v>
      </c>
      <c r="BA550" s="52">
        <f t="shared" si="226"/>
        <v>3.4499061534274712E-4</v>
      </c>
      <c r="BB550" s="52">
        <f t="shared" si="203"/>
        <v>3.088844511914382E-2</v>
      </c>
      <c r="BC550" s="52">
        <f t="shared" si="204"/>
        <v>4.7925352204428451E-3</v>
      </c>
      <c r="BD550" s="52">
        <f t="shared" si="205"/>
        <v>1.0041670857183049E-2</v>
      </c>
      <c r="BE550" s="52">
        <f t="shared" si="206"/>
        <v>1.0448805297576788E-2</v>
      </c>
      <c r="BF550" s="52">
        <f t="shared" si="207"/>
        <v>0.58114316887661799</v>
      </c>
      <c r="BG550" s="52">
        <f t="shared" si="208"/>
        <v>6.9242066542239522E-2</v>
      </c>
      <c r="BH550" s="52">
        <f t="shared" si="209"/>
        <v>5.8312620361795908E-4</v>
      </c>
      <c r="BI550" s="52">
        <f t="shared" si="210"/>
        <v>2.6629243828304033E-3</v>
      </c>
      <c r="BJ550" s="52">
        <f t="shared" si="211"/>
        <v>7.3605192697064087E-2</v>
      </c>
    </row>
    <row r="551" spans="4:62">
      <c r="D551" s="42">
        <f t="shared" si="223"/>
        <v>730</v>
      </c>
      <c r="E551" s="52">
        <f t="shared" si="227"/>
        <v>4.3166355347065005E-4</v>
      </c>
      <c r="F551" s="52">
        <f t="shared" si="227"/>
        <v>6.1100329591652541E-2</v>
      </c>
      <c r="G551" s="52">
        <f t="shared" si="227"/>
        <v>8.7988672739547524E-2</v>
      </c>
      <c r="H551" s="52">
        <f t="shared" si="227"/>
        <v>9.2674766932994479E-2</v>
      </c>
      <c r="I551" s="52">
        <f t="shared" si="227"/>
        <v>0.16610144837640006</v>
      </c>
      <c r="J551" s="52">
        <f t="shared" si="227"/>
        <v>3.9328664310157029</v>
      </c>
      <c r="K551" s="52">
        <f t="shared" si="227"/>
        <v>1.3744994777797577</v>
      </c>
      <c r="L551" s="52">
        <f t="shared" si="227"/>
        <v>7.2791992205973752E-2</v>
      </c>
      <c r="M551" s="52">
        <f t="shared" si="227"/>
        <v>0.13402332719945187</v>
      </c>
      <c r="N551" s="52">
        <f t="shared" si="227"/>
        <v>0.42543627192909295</v>
      </c>
      <c r="Q551" s="52">
        <f t="shared" si="224"/>
        <v>-2.8819497927685023E-4</v>
      </c>
      <c r="R551" s="52">
        <f t="shared" si="224"/>
        <v>-3.4688611883123225E-3</v>
      </c>
      <c r="S551" s="52">
        <f t="shared" si="224"/>
        <v>7.7987536753899245E-2</v>
      </c>
      <c r="T551" s="52">
        <f t="shared" si="224"/>
        <v>7.1731627260495617E-2</v>
      </c>
      <c r="U551" s="52">
        <f t="shared" si="224"/>
        <v>0.14425379808591121</v>
      </c>
      <c r="V551" s="52">
        <f t="shared" si="224"/>
        <v>2.7174617762562141</v>
      </c>
      <c r="W551" s="52">
        <f t="shared" si="224"/>
        <v>1.2297090670235007</v>
      </c>
      <c r="X551" s="52">
        <f t="shared" si="224"/>
        <v>7.1593580280493466E-2</v>
      </c>
      <c r="Y551" s="52">
        <f t="shared" si="224"/>
        <v>0.12846449022808779</v>
      </c>
      <c r="Z551" s="52">
        <f t="shared" si="224"/>
        <v>0.27158769473813305</v>
      </c>
      <c r="AA551" s="96"/>
      <c r="AB551" s="96"/>
      <c r="AC551" s="52">
        <f t="shared" si="225"/>
        <v>1.1515220862181536E-3</v>
      </c>
      <c r="AD551" s="52">
        <f t="shared" si="225"/>
        <v>0.1256695203716176</v>
      </c>
      <c r="AE551" s="52">
        <f t="shared" si="225"/>
        <v>9.7997278395872439E-2</v>
      </c>
      <c r="AF551" s="52">
        <f t="shared" si="225"/>
        <v>0.11363994487898121</v>
      </c>
      <c r="AG551" s="52">
        <f t="shared" si="225"/>
        <v>0.18795268378664326</v>
      </c>
      <c r="AH551" s="52">
        <f t="shared" si="225"/>
        <v>5.1482710857751925</v>
      </c>
      <c r="AI551" s="52">
        <f t="shared" si="225"/>
        <v>1.5192901258212821</v>
      </c>
      <c r="AJ551" s="52">
        <f t="shared" si="225"/>
        <v>7.3994308554694924E-2</v>
      </c>
      <c r="AK551" s="52">
        <f t="shared" si="225"/>
        <v>0.13958104034281094</v>
      </c>
      <c r="AL551" s="52">
        <f t="shared" si="225"/>
        <v>0.57928957806311454</v>
      </c>
      <c r="AO551" s="52">
        <f t="shared" si="229"/>
        <v>7.1985853274750028E-4</v>
      </c>
      <c r="AP551" s="52">
        <f t="shared" si="229"/>
        <v>6.4569190779964869E-2</v>
      </c>
      <c r="AQ551" s="52">
        <f t="shared" si="229"/>
        <v>1.000113598564828E-2</v>
      </c>
      <c r="AR551" s="52">
        <f t="shared" si="229"/>
        <v>2.0943139672498862E-2</v>
      </c>
      <c r="AS551" s="52">
        <f t="shared" si="229"/>
        <v>2.1847650290488851E-2</v>
      </c>
      <c r="AT551" s="52">
        <f t="shared" si="228"/>
        <v>1.2154046547594888</v>
      </c>
      <c r="AU551" s="52">
        <f t="shared" si="228"/>
        <v>0.14479041075625698</v>
      </c>
      <c r="AV551" s="52">
        <f t="shared" si="228"/>
        <v>1.1984119254802861E-3</v>
      </c>
      <c r="AW551" s="52">
        <f t="shared" si="228"/>
        <v>5.5588369713640839E-3</v>
      </c>
      <c r="AX551" s="52">
        <f t="shared" si="228"/>
        <v>0.1538485771909599</v>
      </c>
      <c r="BA551" s="52">
        <f t="shared" si="226"/>
        <v>7.1985853274750353E-4</v>
      </c>
      <c r="BB551" s="52">
        <f t="shared" si="203"/>
        <v>6.4569190779965063E-2</v>
      </c>
      <c r="BC551" s="52">
        <f t="shared" si="204"/>
        <v>1.0008605656324915E-2</v>
      </c>
      <c r="BD551" s="52">
        <f t="shared" si="205"/>
        <v>2.0965177945986735E-2</v>
      </c>
      <c r="BE551" s="52">
        <f t="shared" si="206"/>
        <v>2.1851235410243197E-2</v>
      </c>
      <c r="BF551" s="52">
        <f t="shared" si="207"/>
        <v>1.2154046547594897</v>
      </c>
      <c r="BG551" s="52">
        <f t="shared" si="208"/>
        <v>0.14479064804152442</v>
      </c>
      <c r="BH551" s="52">
        <f t="shared" si="209"/>
        <v>1.2023163487211719E-3</v>
      </c>
      <c r="BI551" s="52">
        <f t="shared" si="210"/>
        <v>5.5577131433590665E-3</v>
      </c>
      <c r="BJ551" s="52">
        <f t="shared" si="211"/>
        <v>0.15385330613402159</v>
      </c>
    </row>
    <row r="552" spans="4:62">
      <c r="D552" s="42">
        <f t="shared" si="223"/>
        <v>1460</v>
      </c>
      <c r="E552" s="52">
        <f t="shared" si="227"/>
        <v>8.4448212443118879E-4</v>
      </c>
      <c r="F552" s="52">
        <f t="shared" si="227"/>
        <v>0.12176055139391748</v>
      </c>
      <c r="G552" s="52">
        <f t="shared" si="227"/>
        <v>0.17553581452127326</v>
      </c>
      <c r="H552" s="52">
        <f t="shared" si="227"/>
        <v>0.18488173677874753</v>
      </c>
      <c r="I552" s="52">
        <f t="shared" si="227"/>
        <v>0.33135852944237765</v>
      </c>
      <c r="J552" s="52">
        <f t="shared" si="227"/>
        <v>7.8469298391377098</v>
      </c>
      <c r="K552" s="52">
        <f t="shared" si="227"/>
        <v>2.7425439502177689</v>
      </c>
      <c r="L552" s="52">
        <f t="shared" si="227"/>
        <v>0.14522821489547327</v>
      </c>
      <c r="M552" s="52">
        <f t="shared" si="227"/>
        <v>0.2674049340119235</v>
      </c>
      <c r="N552" s="52">
        <f t="shared" si="227"/>
        <v>0.84878364733492906</v>
      </c>
      <c r="Q552" s="52">
        <f t="shared" si="224"/>
        <v>-5.9039914752794269E-4</v>
      </c>
      <c r="R552" s="52">
        <f t="shared" si="224"/>
        <v>-7.0512643292966349E-3</v>
      </c>
      <c r="S552" s="52">
        <f t="shared" si="224"/>
        <v>0.15558555032853438</v>
      </c>
      <c r="T552" s="52">
        <f t="shared" si="224"/>
        <v>0.14310310919758129</v>
      </c>
      <c r="U552" s="52">
        <f t="shared" si="224"/>
        <v>0.28776189388456619</v>
      </c>
      <c r="V552" s="52">
        <f t="shared" si="224"/>
        <v>5.4217353785391094</v>
      </c>
      <c r="W552" s="52">
        <f t="shared" si="224"/>
        <v>2.4536522408997414</v>
      </c>
      <c r="X552" s="52">
        <f t="shared" si="224"/>
        <v>0.14284876022643306</v>
      </c>
      <c r="Y552" s="52">
        <f t="shared" si="224"/>
        <v>0.2563245794795963</v>
      </c>
      <c r="Z552" s="52">
        <f t="shared" si="224"/>
        <v>0.54186988845677453</v>
      </c>
      <c r="AA552" s="96"/>
      <c r="AB552" s="96"/>
      <c r="AC552" s="52">
        <f t="shared" si="225"/>
        <v>2.2793633963903268E-3</v>
      </c>
      <c r="AD552" s="52">
        <f t="shared" si="225"/>
        <v>0.25057236711713199</v>
      </c>
      <c r="AE552" s="52">
        <f t="shared" si="225"/>
        <v>0.19549354838468944</v>
      </c>
      <c r="AF552" s="52">
        <f t="shared" si="225"/>
        <v>0.22668240263340161</v>
      </c>
      <c r="AG552" s="52">
        <f t="shared" si="225"/>
        <v>0.3749587501199434</v>
      </c>
      <c r="AH552" s="52">
        <f t="shared" si="225"/>
        <v>10.272124299736312</v>
      </c>
      <c r="AI552" s="52">
        <f t="shared" si="225"/>
        <v>3.0314358968210646</v>
      </c>
      <c r="AJ552" s="52">
        <f t="shared" si="225"/>
        <v>0.14761157398775501</v>
      </c>
      <c r="AK552" s="52">
        <f t="shared" si="225"/>
        <v>0.27848416471624637</v>
      </c>
      <c r="AL552" s="52">
        <f t="shared" si="225"/>
        <v>1.1557021351561454</v>
      </c>
      <c r="AO552" s="52">
        <f t="shared" si="229"/>
        <v>1.4348812719591315E-3</v>
      </c>
      <c r="AP552" s="52">
        <f t="shared" si="229"/>
        <v>0.12881181572321412</v>
      </c>
      <c r="AQ552" s="52">
        <f t="shared" si="229"/>
        <v>1.9950264192738876E-2</v>
      </c>
      <c r="AR552" s="52">
        <f t="shared" si="229"/>
        <v>4.1778627581166239E-2</v>
      </c>
      <c r="AS552" s="52">
        <f t="shared" si="229"/>
        <v>4.3596635557811458E-2</v>
      </c>
      <c r="AT552" s="52">
        <f t="shared" si="228"/>
        <v>2.4251944605986004</v>
      </c>
      <c r="AU552" s="52">
        <f t="shared" si="228"/>
        <v>0.28889170931802743</v>
      </c>
      <c r="AV552" s="52">
        <f t="shared" si="228"/>
        <v>2.3794546690402152E-3</v>
      </c>
      <c r="AW552" s="52">
        <f t="shared" si="228"/>
        <v>1.1080354532327197E-2</v>
      </c>
      <c r="AX552" s="52">
        <f t="shared" si="228"/>
        <v>0.30691375887815453</v>
      </c>
      <c r="BA552" s="52">
        <f t="shared" si="226"/>
        <v>1.434881271959138E-3</v>
      </c>
      <c r="BB552" s="52">
        <f t="shared" si="203"/>
        <v>0.12881181572321451</v>
      </c>
      <c r="BC552" s="52">
        <f t="shared" si="204"/>
        <v>1.9957733863416177E-2</v>
      </c>
      <c r="BD552" s="52">
        <f t="shared" si="205"/>
        <v>4.1800665854654084E-2</v>
      </c>
      <c r="BE552" s="52">
        <f t="shared" si="206"/>
        <v>4.3600220677565749E-2</v>
      </c>
      <c r="BF552" s="52">
        <f t="shared" si="207"/>
        <v>2.4251944605986022</v>
      </c>
      <c r="BG552" s="52">
        <f t="shared" si="208"/>
        <v>0.28889194660329576</v>
      </c>
      <c r="BH552" s="52">
        <f t="shared" si="209"/>
        <v>2.3833590922817394E-3</v>
      </c>
      <c r="BI552" s="52">
        <f t="shared" si="210"/>
        <v>1.1079230704322873E-2</v>
      </c>
      <c r="BJ552" s="52">
        <f t="shared" si="211"/>
        <v>0.30691848782121633</v>
      </c>
    </row>
    <row r="553" spans="4:62">
      <c r="D553" s="42">
        <f t="shared" si="223"/>
        <v>2920</v>
      </c>
      <c r="E553" s="52">
        <f t="shared" si="227"/>
        <v>1.5960170290850754E-3</v>
      </c>
      <c r="F553" s="52">
        <f t="shared" si="227"/>
        <v>0.23219229360545318</v>
      </c>
      <c r="G553" s="52">
        <f t="shared" si="227"/>
        <v>0.33491510964009408</v>
      </c>
      <c r="H553" s="52">
        <f t="shared" si="227"/>
        <v>0.35274423417127854</v>
      </c>
      <c r="I553" s="52">
        <f t="shared" si="227"/>
        <v>0.63220852360160606</v>
      </c>
      <c r="J553" s="52">
        <f t="shared" si="227"/>
        <v>14.972469912075518</v>
      </c>
      <c r="K553" s="52">
        <f t="shared" si="227"/>
        <v>5.2330645916795522</v>
      </c>
      <c r="L553" s="52">
        <f t="shared" si="227"/>
        <v>0.27709812953079249</v>
      </c>
      <c r="M553" s="52">
        <f t="shared" si="227"/>
        <v>0.51022572796301513</v>
      </c>
      <c r="N553" s="52">
        <f t="shared" si="227"/>
        <v>1.6194862072289973</v>
      </c>
      <c r="Q553" s="52">
        <f t="shared" si="224"/>
        <v>-1.1405608813960201E-3</v>
      </c>
      <c r="R553" s="52">
        <f t="shared" si="224"/>
        <v>-1.3573017933372712E-2</v>
      </c>
      <c r="S553" s="52">
        <f t="shared" si="224"/>
        <v>0.29685248896807293</v>
      </c>
      <c r="T553" s="52">
        <f t="shared" si="224"/>
        <v>0.27303466665583703</v>
      </c>
      <c r="U553" s="52">
        <f t="shared" si="224"/>
        <v>0.54901792905313063</v>
      </c>
      <c r="V553" s="52">
        <f t="shared" si="224"/>
        <v>10.344856930752348</v>
      </c>
      <c r="W553" s="52">
        <f t="shared" si="224"/>
        <v>4.6818369234361832</v>
      </c>
      <c r="X553" s="52">
        <f t="shared" si="224"/>
        <v>0.27256859027711688</v>
      </c>
      <c r="Y553" s="52">
        <f t="shared" si="224"/>
        <v>0.48909346814922749</v>
      </c>
      <c r="Z553" s="52">
        <f t="shared" si="224"/>
        <v>1.0339177685057548</v>
      </c>
      <c r="AA553" s="96"/>
      <c r="AB553" s="96"/>
      <c r="AC553" s="52">
        <f t="shared" si="225"/>
        <v>4.332594939566183E-3</v>
      </c>
      <c r="AD553" s="52">
        <f t="shared" si="225"/>
        <v>0.47795760514427993</v>
      </c>
      <c r="AE553" s="52">
        <f t="shared" si="225"/>
        <v>0.37298519998279356</v>
      </c>
      <c r="AF553" s="52">
        <f t="shared" si="225"/>
        <v>0.43247583996020789</v>
      </c>
      <c r="AG553" s="52">
        <f t="shared" si="225"/>
        <v>0.71540270326983579</v>
      </c>
      <c r="AH553" s="52">
        <f t="shared" si="225"/>
        <v>19.600082893398692</v>
      </c>
      <c r="AI553" s="52">
        <f t="shared" si="225"/>
        <v>5.7842924972081882</v>
      </c>
      <c r="AJ553" s="52">
        <f t="shared" si="225"/>
        <v>0.28163157320771082</v>
      </c>
      <c r="AK553" s="52">
        <f t="shared" si="225"/>
        <v>0.53135686394879955</v>
      </c>
      <c r="AL553" s="52">
        <f t="shared" si="225"/>
        <v>2.2050593748953018</v>
      </c>
      <c r="AO553" s="52">
        <f t="shared" si="229"/>
        <v>2.7365779104810955E-3</v>
      </c>
      <c r="AP553" s="52">
        <f t="shared" si="229"/>
        <v>0.24576531153882589</v>
      </c>
      <c r="AQ553" s="52">
        <f t="shared" si="229"/>
        <v>3.8062620672021152E-2</v>
      </c>
      <c r="AR553" s="52">
        <f t="shared" si="229"/>
        <v>7.9709567515441504E-2</v>
      </c>
      <c r="AS553" s="52">
        <f t="shared" si="229"/>
        <v>8.3190594548475438E-2</v>
      </c>
      <c r="AT553" s="52">
        <f t="shared" si="228"/>
        <v>4.6276129813231694</v>
      </c>
      <c r="AU553" s="52">
        <f t="shared" si="228"/>
        <v>0.551227668243369</v>
      </c>
      <c r="AV553" s="52">
        <f t="shared" si="228"/>
        <v>4.5295392536756074E-3</v>
      </c>
      <c r="AW553" s="52">
        <f t="shared" si="228"/>
        <v>2.1132259813787635E-2</v>
      </c>
      <c r="AX553" s="52">
        <f t="shared" si="228"/>
        <v>0.58556843872324249</v>
      </c>
      <c r="BA553" s="52">
        <f t="shared" si="226"/>
        <v>2.7365779104811076E-3</v>
      </c>
      <c r="BB553" s="52">
        <f t="shared" si="203"/>
        <v>0.24576531153882675</v>
      </c>
      <c r="BC553" s="52">
        <f t="shared" si="204"/>
        <v>3.8070090342699481E-2</v>
      </c>
      <c r="BD553" s="52">
        <f t="shared" si="205"/>
        <v>7.9731605788929349E-2</v>
      </c>
      <c r="BE553" s="52">
        <f t="shared" si="206"/>
        <v>8.3194179668229729E-2</v>
      </c>
      <c r="BF553" s="52">
        <f t="shared" si="207"/>
        <v>4.6276129813231748</v>
      </c>
      <c r="BG553" s="52">
        <f t="shared" si="208"/>
        <v>0.55122790552863599</v>
      </c>
      <c r="BH553" s="52">
        <f t="shared" si="209"/>
        <v>4.5334436769183251E-3</v>
      </c>
      <c r="BI553" s="52">
        <f t="shared" si="210"/>
        <v>2.1131135985784422E-2</v>
      </c>
      <c r="BJ553" s="52">
        <f t="shared" si="211"/>
        <v>0.58557316766630452</v>
      </c>
    </row>
    <row r="554" spans="4:62">
      <c r="D554" s="42">
        <f t="shared" si="223"/>
        <v>5840</v>
      </c>
      <c r="E554" s="52">
        <f t="shared" si="227"/>
        <v>2.8452075784073504E-3</v>
      </c>
      <c r="F554" s="52">
        <f t="shared" si="227"/>
        <v>0.41575035306694436</v>
      </c>
      <c r="G554" s="52">
        <f t="shared" si="227"/>
        <v>0.59983309014529551</v>
      </c>
      <c r="H554" s="52">
        <f t="shared" si="227"/>
        <v>0.63176287193495884</v>
      </c>
      <c r="I554" s="52">
        <f t="shared" si="227"/>
        <v>1.1322770728334612</v>
      </c>
      <c r="J554" s="52">
        <f t="shared" si="227"/>
        <v>26.816440515184659</v>
      </c>
      <c r="K554" s="52">
        <f t="shared" si="227"/>
        <v>9.3727723137565704</v>
      </c>
      <c r="L554" s="52">
        <f t="shared" si="227"/>
        <v>0.49629041199469393</v>
      </c>
      <c r="M554" s="52">
        <f t="shared" si="227"/>
        <v>0.91383897214404364</v>
      </c>
      <c r="N554" s="52">
        <f t="shared" si="227"/>
        <v>2.9005369584266987</v>
      </c>
      <c r="Q554" s="52">
        <f t="shared" si="224"/>
        <v>-2.0550318318348013E-3</v>
      </c>
      <c r="R554" s="52">
        <f t="shared" si="224"/>
        <v>-2.441338331995754E-2</v>
      </c>
      <c r="S554" s="52">
        <f t="shared" si="224"/>
        <v>0.53166437007620704</v>
      </c>
      <c r="T554" s="52">
        <f t="shared" si="224"/>
        <v>0.48900503959590363</v>
      </c>
      <c r="U554" s="52">
        <f t="shared" si="224"/>
        <v>0.98327396701623826</v>
      </c>
      <c r="V554" s="52">
        <f t="shared" si="224"/>
        <v>18.527999028486164</v>
      </c>
      <c r="W554" s="52">
        <f t="shared" si="224"/>
        <v>8.3854935737564542</v>
      </c>
      <c r="X554" s="52">
        <f t="shared" si="224"/>
        <v>0.48818703295428612</v>
      </c>
      <c r="Y554" s="52">
        <f t="shared" si="224"/>
        <v>0.87599857941117887</v>
      </c>
      <c r="Z554" s="52">
        <f t="shared" si="224"/>
        <v>1.8517927038746238</v>
      </c>
      <c r="AA554" s="96"/>
      <c r="AB554" s="96"/>
      <c r="AC554" s="52">
        <f t="shared" si="225"/>
        <v>7.7454469886495247E-3</v>
      </c>
      <c r="AD554" s="52">
        <f t="shared" si="225"/>
        <v>0.85591408945384773</v>
      </c>
      <c r="AE554" s="52">
        <f t="shared" si="225"/>
        <v>0.6680092798850642</v>
      </c>
      <c r="AF554" s="52">
        <f t="shared" si="225"/>
        <v>0.77454274254750199</v>
      </c>
      <c r="AG554" s="52">
        <f t="shared" si="225"/>
        <v>1.2812837637704388</v>
      </c>
      <c r="AH554" s="52">
        <f t="shared" si="225"/>
        <v>35.104882001883169</v>
      </c>
      <c r="AI554" s="52">
        <f t="shared" si="225"/>
        <v>10.360051291041954</v>
      </c>
      <c r="AJ554" s="52">
        <f t="shared" si="225"/>
        <v>0.50439769545834634</v>
      </c>
      <c r="AK554" s="52">
        <f t="shared" si="225"/>
        <v>0.95167824104890708</v>
      </c>
      <c r="AL554" s="52">
        <f t="shared" si="225"/>
        <v>3.9492859419218367</v>
      </c>
      <c r="AO554" s="52">
        <f t="shared" si="229"/>
        <v>4.9002394102421517E-3</v>
      </c>
      <c r="AP554" s="52">
        <f t="shared" si="229"/>
        <v>0.44016373638690187</v>
      </c>
      <c r="AQ554" s="52">
        <f t="shared" si="229"/>
        <v>6.8168720069088473E-2</v>
      </c>
      <c r="AR554" s="52">
        <f t="shared" si="229"/>
        <v>0.1427578323390552</v>
      </c>
      <c r="AS554" s="52">
        <f t="shared" si="229"/>
        <v>0.14900310581722298</v>
      </c>
      <c r="AT554" s="52">
        <f t="shared" si="228"/>
        <v>8.2884414866984955</v>
      </c>
      <c r="AU554" s="52">
        <f t="shared" si="228"/>
        <v>0.98727874000011617</v>
      </c>
      <c r="AV554" s="52">
        <f t="shared" si="228"/>
        <v>8.1033790404078099E-3</v>
      </c>
      <c r="AW554" s="52">
        <f t="shared" si="228"/>
        <v>3.7840392732864769E-2</v>
      </c>
      <c r="AX554" s="52">
        <f t="shared" si="228"/>
        <v>1.0487442545520749</v>
      </c>
      <c r="BA554" s="52">
        <f t="shared" si="226"/>
        <v>4.9002394102421742E-3</v>
      </c>
      <c r="BB554" s="52">
        <f t="shared" si="203"/>
        <v>0.44016373638690337</v>
      </c>
      <c r="BC554" s="52">
        <f t="shared" si="204"/>
        <v>6.8176189739768689E-2</v>
      </c>
      <c r="BD554" s="52">
        <f t="shared" si="205"/>
        <v>0.14277987061254316</v>
      </c>
      <c r="BE554" s="52">
        <f t="shared" si="206"/>
        <v>0.1490066909369776</v>
      </c>
      <c r="BF554" s="52">
        <f t="shared" si="207"/>
        <v>8.2884414866985097</v>
      </c>
      <c r="BG554" s="52">
        <f t="shared" si="208"/>
        <v>0.98727897728538316</v>
      </c>
      <c r="BH554" s="52">
        <f t="shared" si="209"/>
        <v>8.1072834636524149E-3</v>
      </c>
      <c r="BI554" s="52">
        <f t="shared" si="210"/>
        <v>3.7839268904863443E-2</v>
      </c>
      <c r="BJ554" s="52">
        <f t="shared" si="211"/>
        <v>1.048748983495138</v>
      </c>
    </row>
    <row r="555" spans="4:62">
      <c r="D555" s="42">
        <f t="shared" si="223"/>
        <v>7946.78</v>
      </c>
      <c r="E555" s="52">
        <f t="shared" si="227"/>
        <v>3.566134559172528E-3</v>
      </c>
      <c r="F555" s="52">
        <f t="shared" si="227"/>
        <v>0.52168451793433146</v>
      </c>
      <c r="G555" s="52">
        <f t="shared" si="227"/>
        <v>0.75272131039291046</v>
      </c>
      <c r="H555" s="52">
        <f t="shared" si="227"/>
        <v>0.79278879725060747</v>
      </c>
      <c r="I555" s="52">
        <f t="shared" si="227"/>
        <v>1.4208742844989941</v>
      </c>
      <c r="J555" s="52">
        <f t="shared" si="227"/>
        <v>33.651777183240199</v>
      </c>
      <c r="K555" s="52">
        <f t="shared" si="227"/>
        <v>11.761860984773511</v>
      </c>
      <c r="L555" s="52">
        <f t="shared" si="227"/>
        <v>0.62278963222131201</v>
      </c>
      <c r="M555" s="52">
        <f t="shared" si="227"/>
        <v>1.1467703513336562</v>
      </c>
      <c r="N555" s="52">
        <f t="shared" si="227"/>
        <v>3.6398509492097486</v>
      </c>
      <c r="Q555" s="52">
        <f t="shared" si="224"/>
        <v>-2.5827870103021424E-3</v>
      </c>
      <c r="R555" s="52">
        <f t="shared" si="224"/>
        <v>-3.066952406068111E-2</v>
      </c>
      <c r="S555" s="52">
        <f t="shared" si="224"/>
        <v>0.66717789968697772</v>
      </c>
      <c r="T555" s="52">
        <f t="shared" si="224"/>
        <v>0.61364484653559204</v>
      </c>
      <c r="U555" s="52">
        <f t="shared" si="224"/>
        <v>1.2338897713846271</v>
      </c>
      <c r="V555" s="52">
        <f t="shared" si="224"/>
        <v>23.250615549154126</v>
      </c>
      <c r="W555" s="52">
        <f t="shared" si="224"/>
        <v>10.52293049893561</v>
      </c>
      <c r="X555" s="52">
        <f t="shared" si="224"/>
        <v>0.61262373555412164</v>
      </c>
      <c r="Y555" s="52">
        <f t="shared" si="224"/>
        <v>1.0992874394301906</v>
      </c>
      <c r="Z555" s="52">
        <f t="shared" si="224"/>
        <v>2.3238008439609263</v>
      </c>
      <c r="AA555" s="96"/>
      <c r="AB555" s="96"/>
      <c r="AC555" s="52">
        <f t="shared" si="225"/>
        <v>9.7150561286472262E-3</v>
      </c>
      <c r="AD555" s="52">
        <f t="shared" si="225"/>
        <v>1.0740385599293458</v>
      </c>
      <c r="AE555" s="52">
        <f t="shared" si="225"/>
        <v>0.83827219076952453</v>
      </c>
      <c r="AF555" s="52">
        <f t="shared" si="225"/>
        <v>0.97195478623911102</v>
      </c>
      <c r="AG555" s="52">
        <f t="shared" si="225"/>
        <v>1.607862382733116</v>
      </c>
      <c r="AH555" s="52">
        <f t="shared" si="225"/>
        <v>44.052938817326293</v>
      </c>
      <c r="AI555" s="52">
        <f t="shared" si="225"/>
        <v>13.000791707896678</v>
      </c>
      <c r="AJ555" s="52">
        <f t="shared" si="225"/>
        <v>0.63295943331174809</v>
      </c>
      <c r="AK555" s="52">
        <f t="shared" si="225"/>
        <v>1.1942521394091217</v>
      </c>
      <c r="AL555" s="52">
        <f t="shared" si="225"/>
        <v>4.9559057834016347</v>
      </c>
      <c r="AO555" s="52">
        <f t="shared" si="229"/>
        <v>6.1489215694746704E-3</v>
      </c>
      <c r="AP555" s="52">
        <f t="shared" si="229"/>
        <v>0.55235404199501259</v>
      </c>
      <c r="AQ555" s="52">
        <f t="shared" si="229"/>
        <v>8.5543410705932743E-2</v>
      </c>
      <c r="AR555" s="52">
        <f t="shared" si="229"/>
        <v>0.17914395071501543</v>
      </c>
      <c r="AS555" s="52">
        <f t="shared" si="229"/>
        <v>0.18698451311436703</v>
      </c>
      <c r="AT555" s="52">
        <f t="shared" si="228"/>
        <v>10.401161634086073</v>
      </c>
      <c r="AU555" s="52">
        <f t="shared" si="228"/>
        <v>1.2389304858379013</v>
      </c>
      <c r="AV555" s="52">
        <f t="shared" si="228"/>
        <v>1.0165896667190366E-2</v>
      </c>
      <c r="AW555" s="52">
        <f t="shared" si="228"/>
        <v>4.7482911903465652E-2</v>
      </c>
      <c r="AX555" s="52">
        <f t="shared" si="228"/>
        <v>1.3160501052488223</v>
      </c>
      <c r="BA555" s="52">
        <f t="shared" si="226"/>
        <v>6.1489215694746982E-3</v>
      </c>
      <c r="BB555" s="52">
        <f t="shared" ref="BB555" si="230">AD555-F555</f>
        <v>0.55235404199501437</v>
      </c>
      <c r="BC555" s="52">
        <f t="shared" ref="BC555" si="231">AE555-G555</f>
        <v>8.5550880376614069E-2</v>
      </c>
      <c r="BD555" s="52">
        <f t="shared" ref="BD555" si="232">AF555-H555</f>
        <v>0.17916598898850356</v>
      </c>
      <c r="BE555" s="52">
        <f t="shared" ref="BE555" si="233">AG555-I555</f>
        <v>0.18698809823412188</v>
      </c>
      <c r="BF555" s="52">
        <f t="shared" ref="BF555" si="234">AH555-J555</f>
        <v>10.401161634086094</v>
      </c>
      <c r="BG555" s="52">
        <f t="shared" ref="BG555" si="235">AI555-K555</f>
        <v>1.2389307231231665</v>
      </c>
      <c r="BH555" s="52">
        <f t="shared" ref="BH555" si="236">AJ555-L555</f>
        <v>1.0169801090436081E-2</v>
      </c>
      <c r="BI555" s="52">
        <f t="shared" ref="BI555" si="237">AK555-M555</f>
        <v>4.7481788075465436E-2</v>
      </c>
      <c r="BJ555" s="52">
        <f t="shared" ref="BJ555" si="238">AL555-N555</f>
        <v>1.3160548341918861</v>
      </c>
    </row>
    <row r="556" spans="4:62">
      <c r="D556" s="4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96"/>
      <c r="AB556" s="96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</row>
    <row r="557" spans="4:62">
      <c r="AQ557" s="32" t="s">
        <v>180</v>
      </c>
      <c r="AR557" s="32">
        <v>1.96</v>
      </c>
      <c r="AS557" s="32" t="s">
        <v>176</v>
      </c>
      <c r="AT557" s="32">
        <v>5</v>
      </c>
    </row>
    <row r="558" spans="4:62">
      <c r="AM558" s="32" t="s">
        <v>181</v>
      </c>
      <c r="AO558" s="32" t="str">
        <f>AO473</f>
        <v>Blood</v>
      </c>
      <c r="AP558" s="32" t="str">
        <f t="shared" ref="AP558:BJ558" si="239">AP473</f>
        <v>Thymus</v>
      </c>
      <c r="AQ558" s="32" t="str">
        <f t="shared" si="239"/>
        <v>Heart</v>
      </c>
      <c r="AR558" s="32" t="str">
        <f t="shared" si="239"/>
        <v>Lungs</v>
      </c>
      <c r="AS558" s="32" t="str">
        <f t="shared" si="239"/>
        <v>Kidneys</v>
      </c>
      <c r="AT558" s="32" t="str">
        <f t="shared" si="239"/>
        <v>Spleen</v>
      </c>
      <c r="AU558" s="32" t="str">
        <f t="shared" si="239"/>
        <v>Liver</v>
      </c>
      <c r="AV558" s="32" t="str">
        <f t="shared" si="239"/>
        <v>ART</v>
      </c>
      <c r="AW558" s="32" t="str">
        <f t="shared" si="239"/>
        <v>Carcass</v>
      </c>
      <c r="AX558" s="32" t="str">
        <f t="shared" si="239"/>
        <v>Tumor</v>
      </c>
      <c r="BA558" s="32" t="str">
        <f t="shared" si="239"/>
        <v>Blood</v>
      </c>
      <c r="BB558" s="32" t="str">
        <f t="shared" si="239"/>
        <v>Thymus</v>
      </c>
      <c r="BC558" s="32" t="str">
        <f t="shared" si="239"/>
        <v>Heart</v>
      </c>
      <c r="BD558" s="32" t="str">
        <f t="shared" si="239"/>
        <v>Lungs</v>
      </c>
      <c r="BE558" s="32" t="str">
        <f t="shared" si="239"/>
        <v>Kidneys</v>
      </c>
      <c r="BF558" s="32" t="str">
        <f t="shared" si="239"/>
        <v>Spleen</v>
      </c>
      <c r="BG558" s="32" t="str">
        <f t="shared" si="239"/>
        <v>Liver</v>
      </c>
      <c r="BH558" s="32" t="str">
        <f t="shared" si="239"/>
        <v>ART</v>
      </c>
      <c r="BI558" s="32" t="str">
        <f t="shared" si="239"/>
        <v>Carcass</v>
      </c>
      <c r="BJ558" s="32" t="str">
        <f t="shared" si="239"/>
        <v>Tumor</v>
      </c>
    </row>
    <row r="559" spans="4:62">
      <c r="AM559" s="32">
        <v>125</v>
      </c>
      <c r="AN559" s="32" t="s">
        <v>182</v>
      </c>
      <c r="AO559" s="44">
        <f t="shared" ref="AO559:AT559" si="240">AO543/$AT$557*$AR$557</f>
        <v>3.6298856461106189E-5</v>
      </c>
      <c r="AP559" s="44">
        <f t="shared" si="240"/>
        <v>3.2190392882854202E-3</v>
      </c>
      <c r="AQ559" s="44">
        <f t="shared" si="240"/>
        <v>4.9908804906789608E-4</v>
      </c>
      <c r="AR559" s="44">
        <f t="shared" si="240"/>
        <v>1.0446962617036385E-3</v>
      </c>
      <c r="AS559" s="44">
        <f t="shared" si="240"/>
        <v>1.0851262650627995E-3</v>
      </c>
      <c r="AT559" s="44">
        <f t="shared" si="240"/>
        <v>6.0409898744503268E-2</v>
      </c>
      <c r="AU559" s="44">
        <f>AU543/$AT$557*$AR$557</f>
        <v>7.2035470763870766E-3</v>
      </c>
      <c r="AV559" s="44">
        <f t="shared" ref="AV559:BJ559" si="241">AV543/$AT$557*$AR$557</f>
        <v>6.3634436146174414E-5</v>
      </c>
      <c r="AW559" s="44">
        <f t="shared" si="241"/>
        <v>2.8029630274044337E-4</v>
      </c>
      <c r="AX559" s="44">
        <f t="shared" si="241"/>
        <v>7.6718021955074888E-3</v>
      </c>
      <c r="AY559" s="44"/>
      <c r="AZ559" s="44"/>
      <c r="BA559" s="44">
        <f t="shared" si="241"/>
        <v>3.6298856461106351E-5</v>
      </c>
      <c r="BB559" s="44">
        <f t="shared" si="241"/>
        <v>3.2190392882854302E-3</v>
      </c>
      <c r="BC559" s="44">
        <f t="shared" si="241"/>
        <v>5.0201615997290654E-4</v>
      </c>
      <c r="BD559" s="44">
        <f t="shared" si="241"/>
        <v>1.0533352649108802E-3</v>
      </c>
      <c r="BE559" s="44">
        <f t="shared" si="241"/>
        <v>1.0865316320064825E-3</v>
      </c>
      <c r="BF559" s="44">
        <f t="shared" si="241"/>
        <v>6.040989874450331E-2</v>
      </c>
      <c r="BG559" s="44">
        <f t="shared" si="241"/>
        <v>7.2036400922119003E-3</v>
      </c>
      <c r="BH559" s="44">
        <f t="shared" si="241"/>
        <v>6.5164970056378609E-5</v>
      </c>
      <c r="BI559" s="44">
        <f t="shared" si="241"/>
        <v>2.7985576216228204E-4</v>
      </c>
      <c r="BJ559" s="44">
        <f t="shared" si="241"/>
        <v>7.6736559411876648E-3</v>
      </c>
    </row>
    <row r="560" spans="4:62">
      <c r="AM560" s="42">
        <f>D555</f>
        <v>7946.78</v>
      </c>
      <c r="AN560" s="32" t="s">
        <v>182</v>
      </c>
      <c r="AO560" s="44">
        <f>AO555/$AT$557*$AR$557</f>
        <v>2.4103772552340709E-3</v>
      </c>
      <c r="AP560" s="44">
        <f t="shared" ref="AP560:BJ560" si="242">AP555/$AT$557*$AR$557</f>
        <v>0.21652278446204493</v>
      </c>
      <c r="AQ560" s="44">
        <f t="shared" si="242"/>
        <v>3.3533016996725631E-2</v>
      </c>
      <c r="AR560" s="44">
        <f t="shared" si="242"/>
        <v>7.0224428680286055E-2</v>
      </c>
      <c r="AS560" s="44">
        <f t="shared" si="242"/>
        <v>7.3297929140831886E-2</v>
      </c>
      <c r="AT560" s="44">
        <f t="shared" si="242"/>
        <v>4.0772553605617405</v>
      </c>
      <c r="AU560" s="44">
        <f t="shared" si="242"/>
        <v>0.4856607504484573</v>
      </c>
      <c r="AV560" s="44">
        <f t="shared" si="242"/>
        <v>3.9850314935386232E-3</v>
      </c>
      <c r="AW560" s="44">
        <f t="shared" si="242"/>
        <v>1.8613301466158534E-2</v>
      </c>
      <c r="AX560" s="44">
        <f t="shared" si="242"/>
        <v>0.51589164125753828</v>
      </c>
      <c r="AY560" s="44"/>
      <c r="AZ560" s="44"/>
      <c r="BA560" s="44">
        <f t="shared" si="242"/>
        <v>2.4103772552340817E-3</v>
      </c>
      <c r="BB560" s="44">
        <f t="shared" si="242"/>
        <v>0.21652278446204562</v>
      </c>
      <c r="BC560" s="44">
        <f t="shared" si="242"/>
        <v>3.353594510763272E-2</v>
      </c>
      <c r="BD560" s="44">
        <f t="shared" si="242"/>
        <v>7.0233067683493383E-2</v>
      </c>
      <c r="BE560" s="44">
        <f t="shared" si="242"/>
        <v>7.3299334507775787E-2</v>
      </c>
      <c r="BF560" s="44">
        <f t="shared" si="242"/>
        <v>4.0772553605617485</v>
      </c>
      <c r="BG560" s="44">
        <f t="shared" si="242"/>
        <v>0.48566084346428129</v>
      </c>
      <c r="BH560" s="44">
        <f t="shared" si="242"/>
        <v>3.9865620274509442E-3</v>
      </c>
      <c r="BI560" s="44">
        <f t="shared" si="242"/>
        <v>1.8612860925582453E-2</v>
      </c>
      <c r="BJ560" s="44">
        <f t="shared" si="242"/>
        <v>0.51589349500321924</v>
      </c>
    </row>
    <row r="561" spans="37:62">
      <c r="AM561" s="32">
        <f>AM559</f>
        <v>125</v>
      </c>
      <c r="AN561" s="32" t="s">
        <v>183</v>
      </c>
      <c r="AO561" s="44">
        <f>E543-AO559</f>
        <v>3.3216308301099184E-5</v>
      </c>
      <c r="AP561" s="44">
        <f t="shared" ref="AP561:AX561" si="243">F543-AP559</f>
        <v>4.6666262118938047E-3</v>
      </c>
      <c r="AQ561" s="44">
        <f t="shared" si="243"/>
        <v>1.0688155291334654E-2</v>
      </c>
      <c r="AR561" s="44">
        <f t="shared" si="243"/>
        <v>1.0740769883222364E-2</v>
      </c>
      <c r="AS561" s="44">
        <f t="shared" si="243"/>
        <v>2.0043227777300103E-2</v>
      </c>
      <c r="AT561" s="44">
        <f t="shared" si="243"/>
        <v>0.43881314443639191</v>
      </c>
      <c r="AU561" s="44">
        <f t="shared" si="243"/>
        <v>0.16716799018424447</v>
      </c>
      <c r="AV561" s="44">
        <f t="shared" si="243"/>
        <v>9.1831028407902311E-3</v>
      </c>
      <c r="AW561" s="44">
        <f t="shared" si="243"/>
        <v>1.6732950952664326E-2</v>
      </c>
      <c r="AX561" s="44">
        <f t="shared" si="243"/>
        <v>4.6379603228081476E-2</v>
      </c>
      <c r="AY561" s="44"/>
      <c r="AZ561" s="44" t="s">
        <v>184</v>
      </c>
      <c r="BA561" s="44">
        <f>E543+BA559</f>
        <v>1.0581402122331172E-4</v>
      </c>
      <c r="BB561" s="44">
        <f t="shared" ref="BB561:BJ561" si="244">F543+BB559</f>
        <v>1.1104704788464655E-2</v>
      </c>
      <c r="BC561" s="44">
        <f t="shared" si="244"/>
        <v>1.1689259500375457E-2</v>
      </c>
      <c r="BD561" s="44">
        <f t="shared" si="244"/>
        <v>1.2838801409836884E-2</v>
      </c>
      <c r="BE561" s="44">
        <f t="shared" si="244"/>
        <v>2.2214885674369387E-2</v>
      </c>
      <c r="BF561" s="44">
        <f t="shared" si="244"/>
        <v>0.55963294192539847</v>
      </c>
      <c r="BG561" s="44">
        <f t="shared" si="244"/>
        <v>0.18157517735284343</v>
      </c>
      <c r="BH561" s="44">
        <f t="shared" si="244"/>
        <v>9.3119022469927842E-3</v>
      </c>
      <c r="BI561" s="44">
        <f t="shared" si="244"/>
        <v>1.7293103017567053E-2</v>
      </c>
      <c r="BJ561" s="44">
        <f t="shared" si="244"/>
        <v>6.172506136477663E-2</v>
      </c>
    </row>
    <row r="562" spans="37:62">
      <c r="AM562" s="42">
        <f>AM560</f>
        <v>7946.78</v>
      </c>
      <c r="AN562" s="32" t="s">
        <v>183</v>
      </c>
      <c r="AO562" s="44">
        <f>E555-AO560</f>
        <v>1.1557573039384572E-3</v>
      </c>
      <c r="AP562" s="44">
        <f t="shared" ref="AP562:AX562" si="245">F555-AP560</f>
        <v>0.30516173347228653</v>
      </c>
      <c r="AQ562" s="44">
        <f t="shared" si="245"/>
        <v>0.71918829339618484</v>
      </c>
      <c r="AR562" s="44">
        <f t="shared" si="245"/>
        <v>0.72256436857032136</v>
      </c>
      <c r="AS562" s="44">
        <f t="shared" si="245"/>
        <v>1.3475763553581621</v>
      </c>
      <c r="AT562" s="44">
        <f t="shared" si="245"/>
        <v>29.574521822678459</v>
      </c>
      <c r="AU562" s="44">
        <f t="shared" si="245"/>
        <v>11.276200234325055</v>
      </c>
      <c r="AV562" s="44">
        <f t="shared" si="245"/>
        <v>0.61880460072777344</v>
      </c>
      <c r="AW562" s="44">
        <f t="shared" si="245"/>
        <v>1.1281570498674978</v>
      </c>
      <c r="AX562" s="44">
        <f t="shared" si="245"/>
        <v>3.1239593079522106</v>
      </c>
      <c r="AY562" s="44"/>
      <c r="AZ562" s="44" t="s">
        <v>184</v>
      </c>
      <c r="BA562" s="44">
        <f>E555+BA560</f>
        <v>5.9765118144066102E-3</v>
      </c>
      <c r="BB562" s="44">
        <f t="shared" ref="BB562:BJ562" si="246">F555+BB560</f>
        <v>0.73820730239637711</v>
      </c>
      <c r="BC562" s="44">
        <f t="shared" si="246"/>
        <v>0.78625725550054315</v>
      </c>
      <c r="BD562" s="44">
        <f t="shared" si="246"/>
        <v>0.86302186493410082</v>
      </c>
      <c r="BE562" s="44">
        <f t="shared" si="246"/>
        <v>1.4941736190067698</v>
      </c>
      <c r="BF562" s="44">
        <f t="shared" si="246"/>
        <v>37.729032543801949</v>
      </c>
      <c r="BG562" s="44">
        <f t="shared" si="246"/>
        <v>12.247521828237792</v>
      </c>
      <c r="BH562" s="44">
        <f t="shared" si="246"/>
        <v>0.62677619424876296</v>
      </c>
      <c r="BI562" s="44">
        <f t="shared" si="246"/>
        <v>1.1653832122592387</v>
      </c>
      <c r="BJ562" s="44">
        <f t="shared" si="246"/>
        <v>4.1557444442129681</v>
      </c>
    </row>
    <row r="565" spans="37:62">
      <c r="AQ565" s="32" t="s">
        <v>180</v>
      </c>
      <c r="AR565" s="32">
        <v>1.96</v>
      </c>
      <c r="AS565" s="32" t="s">
        <v>176</v>
      </c>
      <c r="AT565" s="32">
        <v>5</v>
      </c>
    </row>
    <row r="566" spans="37:62">
      <c r="AL566" s="32" t="s">
        <v>185</v>
      </c>
      <c r="AM566" s="32" t="s">
        <v>181</v>
      </c>
      <c r="AO566" s="32" t="str">
        <f>AO558</f>
        <v>Blood</v>
      </c>
      <c r="AP566" s="32" t="str">
        <f t="shared" ref="AP566:AX566" si="247">AP558</f>
        <v>Thymus</v>
      </c>
      <c r="AQ566" s="32" t="str">
        <f t="shared" si="247"/>
        <v>Heart</v>
      </c>
      <c r="AR566" s="32" t="str">
        <f t="shared" si="247"/>
        <v>Lungs</v>
      </c>
      <c r="AS566" s="32" t="str">
        <f t="shared" si="247"/>
        <v>Kidneys</v>
      </c>
      <c r="AT566" s="32" t="str">
        <f t="shared" si="247"/>
        <v>Spleen</v>
      </c>
      <c r="AU566" s="32" t="str">
        <f t="shared" si="247"/>
        <v>Liver</v>
      </c>
      <c r="AV566" s="32" t="str">
        <f t="shared" si="247"/>
        <v>ART</v>
      </c>
      <c r="AW566" s="32" t="str">
        <f t="shared" si="247"/>
        <v>Carcass</v>
      </c>
      <c r="AX566" s="32" t="str">
        <f t="shared" si="247"/>
        <v>Tumor</v>
      </c>
      <c r="BA566" s="32" t="str">
        <f>BA558</f>
        <v>Blood</v>
      </c>
      <c r="BB566" s="32" t="str">
        <f t="shared" ref="BB566:BJ566" si="248">BB558</f>
        <v>Thymus</v>
      </c>
      <c r="BC566" s="32" t="str">
        <f t="shared" si="248"/>
        <v>Heart</v>
      </c>
      <c r="BD566" s="32" t="str">
        <f t="shared" si="248"/>
        <v>Lungs</v>
      </c>
      <c r="BE566" s="32" t="str">
        <f t="shared" si="248"/>
        <v>Kidneys</v>
      </c>
      <c r="BF566" s="32" t="str">
        <f t="shared" si="248"/>
        <v>Spleen</v>
      </c>
      <c r="BG566" s="32" t="str">
        <f t="shared" si="248"/>
        <v>Liver</v>
      </c>
      <c r="BH566" s="32" t="str">
        <f t="shared" si="248"/>
        <v>ART</v>
      </c>
      <c r="BI566" s="32" t="str">
        <f t="shared" si="248"/>
        <v>Carcass</v>
      </c>
      <c r="BJ566" s="32" t="str">
        <f t="shared" si="248"/>
        <v>Tumor</v>
      </c>
    </row>
    <row r="567" spans="37:62">
      <c r="AK567" s="32" t="s">
        <v>186</v>
      </c>
      <c r="AM567" s="42">
        <f>D457</f>
        <v>200</v>
      </c>
      <c r="AN567" s="32" t="s">
        <v>182</v>
      </c>
      <c r="AO567" s="44">
        <f>AO457/$AT$557*$AR$557</f>
        <v>4.144024696414401E-5</v>
      </c>
      <c r="AP567" s="44">
        <f t="shared" ref="AP567:AX567" si="249">AP457/$AT$557*$AR$557</f>
        <v>3.7232805298030719E-3</v>
      </c>
      <c r="AQ567" s="44">
        <f t="shared" si="249"/>
        <v>5.7661708833813084E-4</v>
      </c>
      <c r="AR567" s="44">
        <f t="shared" si="249"/>
        <v>1.2075528751793391E-3</v>
      </c>
      <c r="AS567" s="44">
        <f t="shared" si="249"/>
        <v>1.2604960251909108E-3</v>
      </c>
      <c r="AT567" s="44">
        <f t="shared" si="249"/>
        <v>7.0115236312558782E-2</v>
      </c>
      <c r="AU567" s="44">
        <f t="shared" si="249"/>
        <v>8.3516132743383566E-3</v>
      </c>
      <c r="AV567" s="44">
        <f t="shared" si="249"/>
        <v>6.84491559279601E-5</v>
      </c>
      <c r="AW567" s="44">
        <f t="shared" si="249"/>
        <v>3.2000807638013577E-4</v>
      </c>
      <c r="AX567" s="44">
        <f t="shared" si="249"/>
        <v>8.8711289625874514E-3</v>
      </c>
      <c r="AY567" s="44"/>
      <c r="AZ567" s="44"/>
      <c r="BA567" s="44">
        <f>BA457/$AT$557*$AR$557</f>
        <v>4.1440246964144206E-5</v>
      </c>
      <c r="BB567" s="44">
        <f t="shared" ref="BB567:BJ567" si="250">BB457/$AT$557*$AR$557</f>
        <v>3.7232805298030849E-3</v>
      </c>
      <c r="BC567" s="44">
        <f t="shared" si="250"/>
        <v>5.7661708833816824E-4</v>
      </c>
      <c r="BD567" s="44">
        <f t="shared" si="250"/>
        <v>1.2075528751793391E-3</v>
      </c>
      <c r="BE567" s="44">
        <f t="shared" si="250"/>
        <v>1.2604960251909095E-3</v>
      </c>
      <c r="BF567" s="44">
        <f t="shared" si="250"/>
        <v>7.0115236312558782E-2</v>
      </c>
      <c r="BG567" s="44">
        <f t="shared" si="250"/>
        <v>8.3516132743383688E-3</v>
      </c>
      <c r="BH567" s="44">
        <f t="shared" si="250"/>
        <v>6.8449155927995472E-5</v>
      </c>
      <c r="BI567" s="44">
        <f t="shared" si="250"/>
        <v>3.2000807638017518E-4</v>
      </c>
      <c r="BJ567" s="44">
        <f t="shared" si="250"/>
        <v>8.8711289625874514E-3</v>
      </c>
    </row>
    <row r="568" spans="37:62">
      <c r="AK568" s="32" t="s">
        <v>187</v>
      </c>
      <c r="AM568" s="42">
        <f>AM567</f>
        <v>200</v>
      </c>
      <c r="AN568" s="32" t="s">
        <v>183</v>
      </c>
      <c r="AO568" s="44">
        <f>E457-AO567</f>
        <v>1.9594288086960865E-5</v>
      </c>
      <c r="AP568" s="44">
        <f t="shared" ref="AP568:AX568" si="251">F457-AP567</f>
        <v>5.2452317761804753E-3</v>
      </c>
      <c r="AQ568" s="44">
        <f t="shared" si="251"/>
        <v>1.2367081353492779E-2</v>
      </c>
      <c r="AR568" s="44">
        <f t="shared" si="251"/>
        <v>1.2425093349800558E-2</v>
      </c>
      <c r="AS568" s="44">
        <f t="shared" si="251"/>
        <v>2.3172486927334361E-2</v>
      </c>
      <c r="AT568" s="44">
        <f t="shared" si="251"/>
        <v>0.50857249016112582</v>
      </c>
      <c r="AU568" s="44">
        <f t="shared" si="251"/>
        <v>0.19391147317113461</v>
      </c>
      <c r="AV568" s="44">
        <f t="shared" si="251"/>
        <v>1.0641125179414889E-2</v>
      </c>
      <c r="AW568" s="44">
        <f t="shared" si="251"/>
        <v>1.9400239336972481E-2</v>
      </c>
      <c r="AX568" s="44">
        <f t="shared" si="251"/>
        <v>5.3720072210556198E-2</v>
      </c>
      <c r="AY568" s="44"/>
      <c r="AZ568" s="44" t="s">
        <v>184</v>
      </c>
      <c r="BA568" s="44">
        <f>E457+BA567</f>
        <v>1.0247478201524907E-4</v>
      </c>
      <c r="BB568" s="44">
        <f t="shared" ref="BB568:BJ568" si="252">F457+BB567</f>
        <v>1.2691792835786631E-2</v>
      </c>
      <c r="BC568" s="44">
        <f t="shared" si="252"/>
        <v>1.3520315530169079E-2</v>
      </c>
      <c r="BD568" s="44">
        <f t="shared" si="252"/>
        <v>1.4840199100159237E-2</v>
      </c>
      <c r="BE568" s="44">
        <f t="shared" si="252"/>
        <v>2.5693478977716181E-2</v>
      </c>
      <c r="BF568" s="44">
        <f t="shared" si="252"/>
        <v>0.64880296278624339</v>
      </c>
      <c r="BG568" s="44">
        <f t="shared" si="252"/>
        <v>0.21061469971981134</v>
      </c>
      <c r="BH568" s="44">
        <f t="shared" si="252"/>
        <v>1.0778023491270845E-2</v>
      </c>
      <c r="BI568" s="44">
        <f t="shared" si="252"/>
        <v>2.0040255489732792E-2</v>
      </c>
      <c r="BJ568" s="44">
        <f t="shared" si="252"/>
        <v>7.1462330135731097E-2</v>
      </c>
    </row>
  </sheetData>
  <sheetProtection selectLockedCells="1"/>
  <pageMargins left="0.7" right="0.7" top="0.75" bottom="0.75" header="0.3" footer="0.3"/>
  <pageSetup orientation="landscape" r:id="rId1"/>
  <headerFooter>
    <oddHeader>&amp;C&amp;"Arial,Bold"Distribution of Total Recovered CPM in the Body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9" tint="0.39997558519241921"/>
  </sheetPr>
  <dimension ref="B4:BI179"/>
  <sheetViews>
    <sheetView topLeftCell="AM78" zoomScale="70" zoomScaleNormal="70" workbookViewId="0">
      <selection activeCell="AN98" sqref="AN98:AW179"/>
    </sheetView>
  </sheetViews>
  <sheetFormatPr defaultRowHeight="15.75"/>
  <sheetData>
    <row r="4" spans="2:61">
      <c r="B4" t="s">
        <v>51</v>
      </c>
    </row>
    <row r="6" spans="2:61">
      <c r="D6" s="60" t="s">
        <v>52</v>
      </c>
      <c r="P6" s="61" t="s">
        <v>53</v>
      </c>
      <c r="AN6" s="61" t="s">
        <v>53</v>
      </c>
    </row>
    <row r="8" spans="2:61">
      <c r="C8" t="str">
        <f>'Ac225 Dose 200 nCi R power'!D473</f>
        <v>Average</v>
      </c>
      <c r="D8" t="str">
        <f>'Ac225 Dose 200 nCi R power'!E473</f>
        <v>Blood</v>
      </c>
      <c r="E8" t="str">
        <f>'Ac225 Dose 200 nCi R power'!F473</f>
        <v>Thymus</v>
      </c>
      <c r="F8" t="str">
        <f>'Ac225 Dose 200 nCi R power'!G473</f>
        <v>Heart</v>
      </c>
      <c r="G8" t="str">
        <f>'Ac225 Dose 200 nCi R power'!H473</f>
        <v>Lungs</v>
      </c>
      <c r="H8" t="str">
        <f>'Ac225 Dose 200 nCi R power'!I473</f>
        <v>Kidneys</v>
      </c>
      <c r="I8" t="str">
        <f>'Ac225 Dose 200 nCi R power'!J473</f>
        <v>Spleen</v>
      </c>
      <c r="J8" t="str">
        <f>'Ac225 Dose 200 nCi R power'!K473</f>
        <v>Liver</v>
      </c>
      <c r="K8" t="str">
        <f>'Ac225 Dose 200 nCi R power'!L473</f>
        <v>ART</v>
      </c>
      <c r="L8" t="str">
        <f>'Ac225 Dose 200 nCi R power'!M473</f>
        <v>Carcass</v>
      </c>
      <c r="M8" t="str">
        <f>'Ac225 Dose 200 nCi R power'!N473</f>
        <v>Tumor</v>
      </c>
      <c r="O8" t="e">
        <f>#REF!</f>
        <v>#REF!</v>
      </c>
      <c r="P8" t="s">
        <v>3</v>
      </c>
      <c r="Q8" t="s">
        <v>4</v>
      </c>
      <c r="R8" t="s">
        <v>5</v>
      </c>
      <c r="S8" t="s">
        <v>6</v>
      </c>
      <c r="T8" t="s">
        <v>7</v>
      </c>
      <c r="U8" t="s">
        <v>8</v>
      </c>
      <c r="V8" t="s">
        <v>9</v>
      </c>
      <c r="W8" t="s">
        <v>10</v>
      </c>
      <c r="X8" t="s">
        <v>11</v>
      </c>
      <c r="Y8" t="s">
        <v>12</v>
      </c>
      <c r="AA8" t="e">
        <f>#REF!</f>
        <v>#REF!</v>
      </c>
      <c r="AB8" t="s">
        <v>3</v>
      </c>
      <c r="AC8" t="s">
        <v>4</v>
      </c>
      <c r="AD8" t="s">
        <v>5</v>
      </c>
      <c r="AE8" t="s">
        <v>6</v>
      </c>
      <c r="AF8" t="s">
        <v>7</v>
      </c>
      <c r="AG8" t="s">
        <v>8</v>
      </c>
      <c r="AH8" t="s">
        <v>9</v>
      </c>
      <c r="AI8" t="s">
        <v>10</v>
      </c>
      <c r="AJ8" t="s">
        <v>11</v>
      </c>
      <c r="AK8" t="s">
        <v>12</v>
      </c>
      <c r="AM8" t="s">
        <v>36</v>
      </c>
      <c r="AN8" t="s">
        <v>3</v>
      </c>
      <c r="AO8" t="s">
        <v>4</v>
      </c>
      <c r="AP8" t="s">
        <v>5</v>
      </c>
      <c r="AQ8" t="s">
        <v>6</v>
      </c>
      <c r="AR8" t="s">
        <v>7</v>
      </c>
      <c r="AS8" t="s">
        <v>8</v>
      </c>
      <c r="AT8" t="s">
        <v>9</v>
      </c>
      <c r="AU8" t="s">
        <v>10</v>
      </c>
      <c r="AV8" t="s">
        <v>11</v>
      </c>
      <c r="AW8" t="s">
        <v>12</v>
      </c>
      <c r="AY8" t="s">
        <v>35</v>
      </c>
      <c r="AZ8" t="s">
        <v>3</v>
      </c>
      <c r="BA8" t="s">
        <v>4</v>
      </c>
      <c r="BB8" t="s">
        <v>5</v>
      </c>
      <c r="BC8" t="s">
        <v>6</v>
      </c>
      <c r="BD8" t="s">
        <v>7</v>
      </c>
      <c r="BE8" t="s">
        <v>8</v>
      </c>
      <c r="BF8" t="s">
        <v>9</v>
      </c>
      <c r="BG8" t="s">
        <v>10</v>
      </c>
      <c r="BH8" t="s">
        <v>11</v>
      </c>
      <c r="BI8" t="s">
        <v>12</v>
      </c>
    </row>
    <row r="9" spans="2:61">
      <c r="C9">
        <f>'Ac225 Dose 200 nCi R power'!D474</f>
        <v>0</v>
      </c>
      <c r="D9" s="62">
        <v>0</v>
      </c>
      <c r="E9" s="62">
        <v>0</v>
      </c>
      <c r="F9" s="62">
        <v>0</v>
      </c>
      <c r="G9" s="62">
        <v>0</v>
      </c>
      <c r="H9" s="62">
        <v>0</v>
      </c>
      <c r="I9" s="62">
        <v>0</v>
      </c>
      <c r="J9" s="62">
        <v>0</v>
      </c>
      <c r="K9" s="62">
        <v>0</v>
      </c>
      <c r="L9" s="62">
        <v>0</v>
      </c>
      <c r="M9" s="62">
        <v>0</v>
      </c>
      <c r="P9" s="62">
        <v>0</v>
      </c>
      <c r="Q9" s="62">
        <v>0</v>
      </c>
      <c r="R9" s="62">
        <v>0</v>
      </c>
      <c r="S9" s="62">
        <v>0</v>
      </c>
      <c r="T9" s="62">
        <v>0</v>
      </c>
      <c r="U9" s="62">
        <v>0</v>
      </c>
      <c r="V9" s="62">
        <v>0</v>
      </c>
      <c r="W9" s="62">
        <v>0</v>
      </c>
      <c r="X9" s="62">
        <v>0</v>
      </c>
      <c r="Y9" s="62">
        <v>0</v>
      </c>
      <c r="Z9" s="64"/>
      <c r="AA9" s="64"/>
      <c r="AB9" s="62">
        <v>0</v>
      </c>
      <c r="AC9" s="62">
        <v>0</v>
      </c>
      <c r="AD9" s="62">
        <v>0</v>
      </c>
      <c r="AE9" s="62">
        <v>0</v>
      </c>
      <c r="AF9" s="62">
        <v>0</v>
      </c>
      <c r="AG9" s="62">
        <v>0</v>
      </c>
      <c r="AH9" s="62">
        <v>0</v>
      </c>
      <c r="AI9" s="62">
        <v>0</v>
      </c>
      <c r="AJ9" s="62">
        <v>0</v>
      </c>
      <c r="AK9" s="62">
        <v>0</v>
      </c>
      <c r="AL9" s="64"/>
      <c r="AM9" s="64"/>
      <c r="AN9">
        <f>D9-P9</f>
        <v>0</v>
      </c>
      <c r="AO9">
        <f t="shared" ref="AO9:AO72" si="0">E9-Q9</f>
        <v>0</v>
      </c>
      <c r="AP9">
        <f t="shared" ref="AP9:AP72" si="1">F9-R9</f>
        <v>0</v>
      </c>
      <c r="AQ9">
        <f t="shared" ref="AQ9:AQ72" si="2">G9-S9</f>
        <v>0</v>
      </c>
      <c r="AR9">
        <f t="shared" ref="AR9:AR72" si="3">H9-T9</f>
        <v>0</v>
      </c>
      <c r="AS9">
        <f t="shared" ref="AS9:AS72" si="4">I9-U9</f>
        <v>0</v>
      </c>
      <c r="AT9">
        <f t="shared" ref="AT9:AT72" si="5">J9-V9</f>
        <v>0</v>
      </c>
      <c r="AU9">
        <f t="shared" ref="AU9:AU72" si="6">K9-W9</f>
        <v>0</v>
      </c>
      <c r="AV9">
        <f t="shared" ref="AV9:AV72" si="7">L9-X9</f>
        <v>0</v>
      </c>
      <c r="AW9">
        <f t="shared" ref="AW9:AW72" si="8">M9-Y9</f>
        <v>0</v>
      </c>
      <c r="AZ9">
        <f>D9+AB9</f>
        <v>0</v>
      </c>
      <c r="BA9">
        <f t="shared" ref="BA9:BA72" si="9">E9+AC9</f>
        <v>0</v>
      </c>
      <c r="BB9">
        <f t="shared" ref="BB9:BB72" si="10">F9+AD9</f>
        <v>0</v>
      </c>
      <c r="BC9">
        <f t="shared" ref="BC9:BC72" si="11">G9+AE9</f>
        <v>0</v>
      </c>
      <c r="BD9">
        <f t="shared" ref="BD9:BD72" si="12">H9+AF9</f>
        <v>0</v>
      </c>
      <c r="BE9">
        <f t="shared" ref="BE9:BE72" si="13">I9+AG9</f>
        <v>0</v>
      </c>
      <c r="BF9">
        <f t="shared" ref="BF9:BF72" si="14">J9+AH9</f>
        <v>0</v>
      </c>
      <c r="BG9">
        <f t="shared" ref="BG9:BG72" si="15">K9+AI9</f>
        <v>0</v>
      </c>
      <c r="BH9">
        <f t="shared" ref="BH9:BH72" si="16">L9+AJ9</f>
        <v>0</v>
      </c>
      <c r="BI9">
        <f t="shared" ref="BI9:BI72" si="17">M9+AK9</f>
        <v>0</v>
      </c>
    </row>
    <row r="10" spans="2:61">
      <c r="C10">
        <f>'Ac225 Dose 200 nCi R power'!D475</f>
        <v>4.1666666666666664E-2</v>
      </c>
      <c r="D10" s="63">
        <f>'Ac227 Dose 1 nCi R power'!E386/'Ac225 Dose 200 nCi R power'!E386</f>
        <v>1.0563370076831673E-4</v>
      </c>
      <c r="E10" s="63">
        <f>'Ac227 Dose 1 nCi R power'!F386/'Ac225 Dose 200 nCi R power'!F386</f>
        <v>5.0707304347179072E-5</v>
      </c>
      <c r="F10" s="63">
        <f>'Ac227 Dose 1 nCi R power'!G386/'Ac225 Dose 200 nCi R power'!G386</f>
        <v>7.9580913201929298E-5</v>
      </c>
      <c r="G10" s="63">
        <f>'Ac227 Dose 1 nCi R power'!H386/'Ac225 Dose 200 nCi R power'!H386</f>
        <v>9.3409729222711241E-5</v>
      </c>
      <c r="H10" s="63">
        <f>'Ac227 Dose 1 nCi R power'!I386/'Ac225 Dose 200 nCi R power'!I386</f>
        <v>7.4635750511708397E-5</v>
      </c>
      <c r="I10" s="63">
        <f>'Ac227 Dose 1 nCi R power'!J386/'Ac225 Dose 200 nCi R power'!J386</f>
        <v>6.0051903481534478E-5</v>
      </c>
      <c r="J10" s="63">
        <f>'Ac227 Dose 1 nCi R power'!K386/'Ac225 Dose 200 nCi R power'!K386</f>
        <v>8.2968420878792385E-5</v>
      </c>
      <c r="K10" s="63">
        <f>'Ac227 Dose 1 nCi R power'!L386/'Ac225 Dose 200 nCi R power'!L386</f>
        <v>8.205247507218475E-5</v>
      </c>
      <c r="L10" s="63">
        <f>'Ac227 Dose 1 nCi R power'!M386/'Ac225 Dose 200 nCi R power'!M386</f>
        <v>6.5593280357035419E-5</v>
      </c>
      <c r="M10" s="63">
        <f>'Ac227 Dose 1 nCi R power'!N386/'Ac225 Dose 200 nCi R power'!N386</f>
        <v>6.5219856945599605E-5</v>
      </c>
      <c r="P10" s="64">
        <f>((('Ac225 Dose 200 nCi R power'!Q386/'Ac225 Dose 200 nCi R power'!E386)^2+('Ac227 Dose 1 nCi R power'!Q386/'Ac227 Dose 1 nCi R power'!E386)^2)^0.5)*D10</f>
        <v>1.4589189037524742E-4</v>
      </c>
      <c r="Q10" s="64">
        <f>((('Ac225 Dose 200 nCi R power'!R386/'Ac225 Dose 200 nCi R power'!F386)^2+('Ac227 Dose 1 nCi R power'!R386/'Ac227 Dose 1 nCi R power'!F386)^2)^0.5)*E10</f>
        <v>4.7595525723105437E-5</v>
      </c>
      <c r="R10" s="64">
        <f>((('Ac225 Dose 200 nCi R power'!S386/'Ac225 Dose 200 nCi R power'!G386)^2+('Ac227 Dose 1 nCi R power'!S386/'Ac227 Dose 1 nCi R power'!G386)^2)^0.5)*F10</f>
        <v>9.841149154597324E-5</v>
      </c>
      <c r="S10" s="64">
        <f>((('Ac225 Dose 200 nCi R power'!T386/'Ac225 Dose 200 nCi R power'!H386)^2+('Ac227 Dose 1 nCi R power'!T386/'Ac227 Dose 1 nCi R power'!H386)^2)^0.5)*G10</f>
        <v>1.2677301571735594E-4</v>
      </c>
      <c r="T10" s="64">
        <f>((('Ac225 Dose 200 nCi R power'!U386/'Ac225 Dose 200 nCi R power'!I386)^2+('Ac227 Dose 1 nCi R power'!U386/'Ac227 Dose 1 nCi R power'!I386)^2)^0.5)*H10</f>
        <v>9.566451554286969E-5</v>
      </c>
      <c r="U10" s="64">
        <f>((('Ac225 Dose 200 nCi R power'!V386/'Ac225 Dose 200 nCi R power'!J386)^2+('Ac227 Dose 1 nCi R power'!V386/'Ac227 Dose 1 nCi R power'!J386)^2)^0.5)*I10</f>
        <v>7.3765364077820866E-5</v>
      </c>
      <c r="V10" s="64">
        <f>((('Ac225 Dose 200 nCi R power'!W386/'Ac225 Dose 200 nCi R power'!K386)^2+('Ac227 Dose 1 nCi R power'!W386/'Ac227 Dose 1 nCi R power'!K386)^2)^0.5)*J10</f>
        <v>1.0662394378907497E-4</v>
      </c>
      <c r="W10" s="64">
        <f>((('Ac225 Dose 200 nCi R power'!X386/'Ac225 Dose 200 nCi R power'!L386)^2+('Ac227 Dose 1 nCi R power'!X386/'Ac227 Dose 1 nCi R power'!L386)^2)^0.5)*K10</f>
        <v>9.6592779832241831E-5</v>
      </c>
      <c r="X10" s="64">
        <f>((('Ac225 Dose 200 nCi R power'!Y386/'Ac225 Dose 200 nCi R power'!M386)^2+('Ac227 Dose 1 nCi R power'!Y386/'Ac227 Dose 1 nCi R power'!M386)^2)^0.5)*L10</f>
        <v>8.1753789975050207E-5</v>
      </c>
      <c r="Y10" s="64">
        <f>((('Ac225 Dose 200 nCi R power'!Z386/'Ac225 Dose 200 nCi R power'!N386)^2+('Ac227 Dose 1 nCi R power'!Z386/'Ac227 Dose 1 nCi R power'!N386)^2)^0.5)*M10</f>
        <v>6.4716974329507613E-5</v>
      </c>
      <c r="Z10" s="64"/>
      <c r="AA10" s="64"/>
      <c r="AB10" s="64">
        <f>((('Ac225 Dose 200 nCi R power'!AC386/'Ac225 Dose 200 nCi R power'!E386)^2+('Ac227 Dose 1 nCi R power'!AC386/'Ac227 Dose 1 nCi R power'!E386)^2)^0.5)*D10</f>
        <v>1.5288602568954148E-4</v>
      </c>
      <c r="AC10" s="64">
        <f>((('Ac225 Dose 200 nCi R power'!AD386/'Ac225 Dose 200 nCi R power'!F386)^2+('Ac227 Dose 1 nCi R power'!AD386/'Ac227 Dose 1 nCi R power'!F386)^2)^0.5)*E10</f>
        <v>9.7285811764575807E-5</v>
      </c>
      <c r="AD10" s="64">
        <f>((('Ac225 Dose 200 nCi R power'!AE386/'Ac225 Dose 200 nCi R power'!G386)^2+('Ac227 Dose 1 nCi R power'!AE386/'Ac227 Dose 1 nCi R power'!G386)^2)^0.5)*F10</f>
        <v>1.2723786023045879E-4</v>
      </c>
      <c r="AE10" s="64">
        <f>((('Ac225 Dose 200 nCi R power'!AF386/'Ac225 Dose 200 nCi R power'!H386)^2+('Ac227 Dose 1 nCi R power'!AF386/'Ac227 Dose 1 nCi R power'!H386)^2)^0.5)*G10</f>
        <v>1.3744128860162022E-4</v>
      </c>
      <c r="AF10" s="64">
        <f>((('Ac225 Dose 200 nCi R power'!AG386/'Ac225 Dose 200 nCi R power'!I386)^2+('Ac227 Dose 1 nCi R power'!AG386/'Ac227 Dose 1 nCi R power'!I386)^2)^0.5)*H10</f>
        <v>1.1553903871471322E-4</v>
      </c>
      <c r="AG10" s="64">
        <f>((('Ac225 Dose 200 nCi R power'!AH386/'Ac225 Dose 200 nCi R power'!J386)^2+('Ac227 Dose 1 nCi R power'!AH386/'Ac227 Dose 1 nCi R power'!J386)^2)^0.5)*I10</f>
        <v>9.6100646304961987E-5</v>
      </c>
      <c r="AH10" s="64">
        <f>((('Ac225 Dose 200 nCi R power'!AI386/'Ac225 Dose 200 nCi R power'!K386)^2+('Ac227 Dose 1 nCi R power'!AI386/'Ac227 Dose 1 nCi R power'!K386)^2)^0.5)*J10</f>
        <v>1.2806575565394603E-4</v>
      </c>
      <c r="AI10" s="64">
        <f>((('Ac225 Dose 200 nCi R power'!AJ386/'Ac225 Dose 200 nCi R power'!L386)^2+('Ac227 Dose 1 nCi R power'!AJ386/'Ac227 Dose 1 nCi R power'!L386)^2)^0.5)*K10</f>
        <v>1.3604753159079361E-4</v>
      </c>
      <c r="AJ10" s="64">
        <f>((('Ac225 Dose 200 nCi R power'!AK386/'Ac225 Dose 200 nCi R power'!M386)^2+('Ac227 Dose 1 nCi R power'!AK386/'Ac227 Dose 1 nCi R power'!M386)^2)^0.5)*L10</f>
        <v>1.0378829441446373E-4</v>
      </c>
      <c r="AK10" s="64">
        <f>((('Ac225 Dose 200 nCi R power'!AL386/'Ac225 Dose 200 nCi R power'!N386)^2+('Ac227 Dose 1 nCi R power'!AL386/'Ac227 Dose 1 nCi R power'!N386)^2)^0.5)*M10</f>
        <v>1.3893779562690838E-4</v>
      </c>
      <c r="AL10" s="64"/>
      <c r="AM10" s="64"/>
      <c r="AN10">
        <f t="shared" ref="AN10:AN73" si="18">D10-P10</f>
        <v>-4.0258189606930694E-5</v>
      </c>
      <c r="AO10">
        <f t="shared" si="0"/>
        <v>3.1117786240736342E-6</v>
      </c>
      <c r="AP10">
        <f t="shared" si="1"/>
        <v>-1.8830578344043941E-5</v>
      </c>
      <c r="AQ10">
        <f t="shared" si="2"/>
        <v>-3.3363286494644698E-5</v>
      </c>
      <c r="AR10">
        <f t="shared" si="3"/>
        <v>-2.1028765031161294E-5</v>
      </c>
      <c r="AS10">
        <f t="shared" si="4"/>
        <v>-1.3713460596286388E-5</v>
      </c>
      <c r="AT10">
        <f t="shared" si="5"/>
        <v>-2.3655522910282582E-5</v>
      </c>
      <c r="AU10">
        <f t="shared" si="6"/>
        <v>-1.4540304760057081E-5</v>
      </c>
      <c r="AV10">
        <f t="shared" si="7"/>
        <v>-1.6160509618014788E-5</v>
      </c>
      <c r="AW10">
        <f t="shared" si="8"/>
        <v>5.0288261609199151E-7</v>
      </c>
      <c r="AZ10">
        <f t="shared" ref="AZ10:AZ73" si="19">D10+AB10</f>
        <v>2.5851972645785819E-4</v>
      </c>
      <c r="BA10">
        <f t="shared" si="9"/>
        <v>1.4799311611175489E-4</v>
      </c>
      <c r="BB10">
        <f t="shared" si="10"/>
        <v>2.0681877343238809E-4</v>
      </c>
      <c r="BC10">
        <f t="shared" si="11"/>
        <v>2.3085101782433146E-4</v>
      </c>
      <c r="BD10">
        <f t="shared" si="12"/>
        <v>1.9017478922642161E-4</v>
      </c>
      <c r="BE10">
        <f t="shared" si="13"/>
        <v>1.5615254978649647E-4</v>
      </c>
      <c r="BF10">
        <f t="shared" si="14"/>
        <v>2.1103417653273843E-4</v>
      </c>
      <c r="BG10">
        <f t="shared" si="15"/>
        <v>2.1810000666297837E-4</v>
      </c>
      <c r="BH10">
        <f t="shared" si="16"/>
        <v>1.6938157477149914E-4</v>
      </c>
      <c r="BI10">
        <f t="shared" si="17"/>
        <v>2.0415765257250797E-4</v>
      </c>
    </row>
    <row r="11" spans="2:61">
      <c r="C11">
        <f>'Ac225 Dose 200 nCi R power'!D476</f>
        <v>7.4999999999999997E-2</v>
      </c>
      <c r="D11" s="63">
        <f>'Ac227 Dose 1 nCi R power'!E387/'Ac225 Dose 200 nCi R power'!E387</f>
        <v>1.0697726186593381E-4</v>
      </c>
      <c r="E11" s="63">
        <f>'Ac227 Dose 1 nCi R power'!F387/'Ac225 Dose 200 nCi R power'!F387</f>
        <v>5.2359855971302618E-5</v>
      </c>
      <c r="F11" s="63">
        <f>'Ac227 Dose 1 nCi R power'!G387/'Ac225 Dose 200 nCi R power'!G387</f>
        <v>8.432453326981054E-5</v>
      </c>
      <c r="G11" s="63">
        <f>'Ac227 Dose 1 nCi R power'!H387/'Ac225 Dose 200 nCi R power'!H387</f>
        <v>9.6172952594714305E-5</v>
      </c>
      <c r="H11" s="63">
        <f>'Ac227 Dose 1 nCi R power'!I387/'Ac225 Dose 200 nCi R power'!I387</f>
        <v>8.0271276564964687E-5</v>
      </c>
      <c r="I11" s="63">
        <f>'Ac227 Dose 1 nCi R power'!J387/'Ac225 Dose 200 nCi R power'!J387</f>
        <v>5.8262939404306167E-5</v>
      </c>
      <c r="J11" s="63">
        <f>'Ac227 Dose 1 nCi R power'!K387/'Ac225 Dose 200 nCi R power'!K387</f>
        <v>8.5324856929596372E-5</v>
      </c>
      <c r="K11" s="63">
        <f>'Ac227 Dose 1 nCi R power'!L387/'Ac225 Dose 200 nCi R power'!L387</f>
        <v>8.825469963694835E-5</v>
      </c>
      <c r="L11" s="63">
        <f>'Ac227 Dose 1 nCi R power'!M387/'Ac225 Dose 200 nCi R power'!M387</f>
        <v>7.1855724514355935E-5</v>
      </c>
      <c r="M11" s="63">
        <f>'Ac227 Dose 1 nCi R power'!N387/'Ac225 Dose 200 nCi R power'!N387</f>
        <v>9.8202212757643527E-5</v>
      </c>
      <c r="P11" s="64">
        <f>((('Ac225 Dose 200 nCi R power'!Q387/'Ac225 Dose 200 nCi R power'!E387)^2+('Ac227 Dose 1 nCi R power'!Q387/'Ac227 Dose 1 nCi R power'!E387)^2)^0.5)*D11</f>
        <v>1.4356409166711384E-4</v>
      </c>
      <c r="Q11" s="64">
        <f>((('Ac225 Dose 200 nCi R power'!R387/'Ac225 Dose 200 nCi R power'!F387)^2+('Ac227 Dose 1 nCi R power'!R387/'Ac227 Dose 1 nCi R power'!F387)^2)^0.5)*E11</f>
        <v>4.8119839304820852E-5</v>
      </c>
      <c r="R11" s="64">
        <f>((('Ac225 Dose 200 nCi R power'!S387/'Ac225 Dose 200 nCi R power'!G387)^2+('Ac227 Dose 1 nCi R power'!S387/'Ac227 Dose 1 nCi R power'!G387)^2)^0.5)*F11</f>
        <v>1.0145813298825455E-4</v>
      </c>
      <c r="S11" s="64">
        <f>((('Ac225 Dose 200 nCi R power'!T387/'Ac225 Dose 200 nCi R power'!H387)^2+('Ac227 Dose 1 nCi R power'!T387/'Ac227 Dose 1 nCi R power'!H387)^2)^0.5)*G11</f>
        <v>1.2738707145187235E-4</v>
      </c>
      <c r="T11" s="64">
        <f>((('Ac225 Dose 200 nCi R power'!U387/'Ac225 Dose 200 nCi R power'!I387)^2+('Ac227 Dose 1 nCi R power'!U387/'Ac227 Dose 1 nCi R power'!I387)^2)^0.5)*H11</f>
        <v>1.0156763283612739E-4</v>
      </c>
      <c r="U11" s="64">
        <f>((('Ac225 Dose 200 nCi R power'!V387/'Ac225 Dose 200 nCi R power'!J387)^2+('Ac227 Dose 1 nCi R power'!V387/'Ac227 Dose 1 nCi R power'!J387)^2)^0.5)*I11</f>
        <v>6.9651621566172082E-5</v>
      </c>
      <c r="V11" s="64">
        <f>((('Ac225 Dose 200 nCi R power'!W387/'Ac225 Dose 200 nCi R power'!K387)^2+('Ac227 Dose 1 nCi R power'!W387/'Ac227 Dose 1 nCi R power'!K387)^2)^0.5)*J11</f>
        <v>1.0471608601442686E-4</v>
      </c>
      <c r="W11" s="64">
        <f>((('Ac225 Dose 200 nCi R power'!X387/'Ac225 Dose 200 nCi R power'!L387)^2+('Ac227 Dose 1 nCi R power'!X387/'Ac227 Dose 1 nCi R power'!L387)^2)^0.5)*K11</f>
        <v>1.0615424054110024E-4</v>
      </c>
      <c r="X11" s="64">
        <f>((('Ac225 Dose 200 nCi R power'!Y387/'Ac225 Dose 200 nCi R power'!M387)^2+('Ac227 Dose 1 nCi R power'!Y387/'Ac227 Dose 1 nCi R power'!M387)^2)^0.5)*L11</f>
        <v>9.085088118509554E-5</v>
      </c>
      <c r="Y11" s="64">
        <f>((('Ac225 Dose 200 nCi R power'!Z387/'Ac225 Dose 200 nCi R power'!N387)^2+('Ac227 Dose 1 nCi R power'!Z387/'Ac227 Dose 1 nCi R power'!N387)^2)^0.5)*M11</f>
        <v>9.4758102869610267E-5</v>
      </c>
      <c r="Z11" s="64"/>
      <c r="AA11" s="64"/>
      <c r="AB11" s="64">
        <f>((('Ac225 Dose 200 nCi R power'!AC387/'Ac225 Dose 200 nCi R power'!E387)^2+('Ac227 Dose 1 nCi R power'!AC387/'Ac227 Dose 1 nCi R power'!E387)^2)^0.5)*D11</f>
        <v>1.5854403653262013E-4</v>
      </c>
      <c r="AC11" s="64">
        <f>((('Ac225 Dose 200 nCi R power'!AD387/'Ac225 Dose 200 nCi R power'!F387)^2+('Ac227 Dose 1 nCi R power'!AD387/'Ac227 Dose 1 nCi R power'!F387)^2)^0.5)*E11</f>
        <v>1.0189366126057337E-4</v>
      </c>
      <c r="AD11" s="64">
        <f>((('Ac225 Dose 200 nCi R power'!AE387/'Ac225 Dose 200 nCi R power'!G387)^2+('Ac227 Dose 1 nCi R power'!AE387/'Ac227 Dose 1 nCi R power'!G387)^2)^0.5)*F11</f>
        <v>1.3725090412886724E-4</v>
      </c>
      <c r="AE11" s="64">
        <f>((('Ac225 Dose 200 nCi R power'!AF387/'Ac225 Dose 200 nCi R power'!H387)^2+('Ac227 Dose 1 nCi R power'!AF387/'Ac227 Dose 1 nCi R power'!H387)^2)^0.5)*G11</f>
        <v>1.4472120548019048E-4</v>
      </c>
      <c r="AF11" s="64">
        <f>((('Ac225 Dose 200 nCi R power'!AG387/'Ac225 Dose 200 nCi R power'!I387)^2+('Ac227 Dose 1 nCi R power'!AG387/'Ac227 Dose 1 nCi R power'!I387)^2)^0.5)*H11</f>
        <v>1.2546388431832877E-4</v>
      </c>
      <c r="AG11" s="64">
        <f>((('Ac225 Dose 200 nCi R power'!AH387/'Ac225 Dose 200 nCi R power'!J387)^2+('Ac227 Dose 1 nCi R power'!AH387/'Ac227 Dose 1 nCi R power'!J387)^2)^0.5)*I11</f>
        <v>9.5208482210829156E-5</v>
      </c>
      <c r="AH11" s="64">
        <f>((('Ac225 Dose 200 nCi R power'!AI387/'Ac225 Dose 200 nCi R power'!K387)^2+('Ac227 Dose 1 nCi R power'!AI387/'Ac227 Dose 1 nCi R power'!K387)^2)^0.5)*J11</f>
        <v>1.3683038379506854E-4</v>
      </c>
      <c r="AI11" s="64">
        <f>((('Ac225 Dose 200 nCi R power'!AJ387/'Ac225 Dose 200 nCi R power'!L387)^2+('Ac227 Dose 1 nCi R power'!AJ387/'Ac227 Dose 1 nCi R power'!L387)^2)^0.5)*K11</f>
        <v>1.4379700956420019E-4</v>
      </c>
      <c r="AJ11" s="64">
        <f>((('Ac225 Dose 200 nCi R power'!AK387/'Ac225 Dose 200 nCi R power'!M387)^2+('Ac227 Dose 1 nCi R power'!AK387/'Ac227 Dose 1 nCi R power'!M387)^2)^0.5)*L11</f>
        <v>1.1242967700349533E-4</v>
      </c>
      <c r="AK11" s="64">
        <f>((('Ac225 Dose 200 nCi R power'!AL387/'Ac225 Dose 200 nCi R power'!N387)^2+('Ac227 Dose 1 nCi R power'!AL387/'Ac227 Dose 1 nCi R power'!N387)^2)^0.5)*M11</f>
        <v>2.0288690638849361E-4</v>
      </c>
      <c r="AL11" s="64"/>
      <c r="AM11" s="64"/>
      <c r="AN11">
        <f t="shared" si="18"/>
        <v>-3.6586829801180031E-5</v>
      </c>
      <c r="AO11">
        <f t="shared" si="0"/>
        <v>4.2400166664817662E-6</v>
      </c>
      <c r="AP11">
        <f t="shared" si="1"/>
        <v>-1.7133599718444014E-5</v>
      </c>
      <c r="AQ11">
        <f t="shared" si="2"/>
        <v>-3.1214118857158046E-5</v>
      </c>
      <c r="AR11">
        <f t="shared" si="3"/>
        <v>-2.1296356271162698E-5</v>
      </c>
      <c r="AS11">
        <f t="shared" si="4"/>
        <v>-1.1388682161865915E-5</v>
      </c>
      <c r="AT11">
        <f t="shared" si="5"/>
        <v>-1.9391229084830483E-5</v>
      </c>
      <c r="AU11">
        <f t="shared" si="6"/>
        <v>-1.7899540904151885E-5</v>
      </c>
      <c r="AV11">
        <f t="shared" si="7"/>
        <v>-1.8995156670739604E-5</v>
      </c>
      <c r="AW11">
        <f t="shared" si="8"/>
        <v>3.4441098880332597E-6</v>
      </c>
      <c r="AZ11">
        <f t="shared" si="19"/>
        <v>2.6552129839855392E-4</v>
      </c>
      <c r="BA11">
        <f t="shared" si="9"/>
        <v>1.5425351723187598E-4</v>
      </c>
      <c r="BB11">
        <f t="shared" si="10"/>
        <v>2.2157543739867778E-4</v>
      </c>
      <c r="BC11">
        <f t="shared" si="11"/>
        <v>2.408941580749048E-4</v>
      </c>
      <c r="BD11">
        <f t="shared" si="12"/>
        <v>2.0573516088329347E-4</v>
      </c>
      <c r="BE11">
        <f t="shared" si="13"/>
        <v>1.5347142161513532E-4</v>
      </c>
      <c r="BF11">
        <f t="shared" si="14"/>
        <v>2.221552407246649E-4</v>
      </c>
      <c r="BG11">
        <f t="shared" si="15"/>
        <v>2.3205170920114854E-4</v>
      </c>
      <c r="BH11">
        <f t="shared" si="16"/>
        <v>1.8428540151785126E-4</v>
      </c>
      <c r="BI11">
        <f t="shared" si="17"/>
        <v>3.0108911914613712E-4</v>
      </c>
    </row>
    <row r="12" spans="2:61">
      <c r="C12">
        <f>'Ac225 Dose 200 nCi R power'!D477</f>
        <v>0.1</v>
      </c>
      <c r="D12" s="63">
        <f>'Ac227 Dose 1 nCi R power'!E388/'Ac225 Dose 200 nCi R power'!E388</f>
        <v>1.0886035055049619E-4</v>
      </c>
      <c r="E12" s="63">
        <f>'Ac227 Dose 1 nCi R power'!F388/'Ac225 Dose 200 nCi R power'!F388</f>
        <v>5.5504387452652633E-5</v>
      </c>
      <c r="F12" s="63">
        <f>'Ac227 Dose 1 nCi R power'!G388/'Ac225 Dose 200 nCi R power'!G388</f>
        <v>9.4136472054527393E-5</v>
      </c>
      <c r="G12" s="63">
        <f>'Ac227 Dose 1 nCi R power'!H388/'Ac225 Dose 200 nCi R power'!H388</f>
        <v>1.0142041138999659E-4</v>
      </c>
      <c r="H12" s="63">
        <f>'Ac227 Dose 1 nCi R power'!I388/'Ac225 Dose 200 nCi R power'!I388</f>
        <v>9.2027136745942049E-5</v>
      </c>
      <c r="I12" s="63">
        <f>'Ac227 Dose 1 nCi R power'!J388/'Ac225 Dose 200 nCi R power'!J388</f>
        <v>5.5801142928635137E-5</v>
      </c>
      <c r="J12" s="63">
        <f>'Ac227 Dose 1 nCi R power'!K388/'Ac225 Dose 200 nCi R power'!K388</f>
        <v>8.999736340364531E-5</v>
      </c>
      <c r="K12" s="63">
        <f>'Ac227 Dose 1 nCi R power'!L388/'Ac225 Dose 200 nCi R power'!L388</f>
        <v>9.8800404398616213E-5</v>
      </c>
      <c r="L12" s="63">
        <f>'Ac227 Dose 1 nCi R power'!M388/'Ac225 Dose 200 nCi R power'!M388</f>
        <v>8.4472352790875018E-5</v>
      </c>
      <c r="M12" s="63">
        <f>'Ac227 Dose 1 nCi R power'!N388/'Ac225 Dose 200 nCi R power'!N388</f>
        <v>1.3854018626070189E-4</v>
      </c>
      <c r="P12" s="64">
        <f>((('Ac225 Dose 200 nCi R power'!Q388/'Ac225 Dose 200 nCi R power'!E388)^2+('Ac227 Dose 1 nCi R power'!Q388/'Ac227 Dose 1 nCi R power'!E388)^2)^0.5)*D12</f>
        <v>1.3761625129966144E-4</v>
      </c>
      <c r="Q12" s="64">
        <f>((('Ac225 Dose 200 nCi R power'!R388/'Ac225 Dose 200 nCi R power'!F388)^2+('Ac227 Dose 1 nCi R power'!R388/'Ac227 Dose 1 nCi R power'!F388)^2)^0.5)*E12</f>
        <v>4.914889442794465E-5</v>
      </c>
      <c r="R12" s="64">
        <f>((('Ac225 Dose 200 nCi R power'!S388/'Ac225 Dose 200 nCi R power'!G388)^2+('Ac227 Dose 1 nCi R power'!S388/'Ac227 Dose 1 nCi R power'!G388)^2)^0.5)*F12</f>
        <v>1.0725981440302093E-4</v>
      </c>
      <c r="S12" s="64">
        <f>((('Ac225 Dose 200 nCi R power'!T388/'Ac225 Dose 200 nCi R power'!H388)^2+('Ac227 Dose 1 nCi R power'!T388/'Ac227 Dose 1 nCi R power'!H388)^2)^0.5)*G12</f>
        <v>1.2791951467071554E-4</v>
      </c>
      <c r="T12" s="64">
        <f>((('Ac225 Dose 200 nCi R power'!U388/'Ac225 Dose 200 nCi R power'!I388)^2+('Ac227 Dose 1 nCi R power'!U388/'Ac227 Dose 1 nCi R power'!I388)^2)^0.5)*H12</f>
        <v>1.1369822429712632E-4</v>
      </c>
      <c r="U12" s="64">
        <f>((('Ac225 Dose 200 nCi R power'!V388/'Ac225 Dose 200 nCi R power'!J388)^2+('Ac227 Dose 1 nCi R power'!V388/'Ac227 Dose 1 nCi R power'!J388)^2)^0.5)*I12</f>
        <v>6.3916953167250561E-5</v>
      </c>
      <c r="V12" s="64">
        <f>((('Ac225 Dose 200 nCi R power'!W388/'Ac225 Dose 200 nCi R power'!K388)^2+('Ac227 Dose 1 nCi R power'!W388/'Ac227 Dose 1 nCi R power'!K388)^2)^0.5)*J12</f>
        <v>1.0216234427766192E-4</v>
      </c>
      <c r="W12" s="64">
        <f>((('Ac225 Dose 200 nCi R power'!X388/'Ac225 Dose 200 nCi R power'!L388)^2+('Ac227 Dose 1 nCi R power'!X388/'Ac227 Dose 1 nCi R power'!L388)^2)^0.5)*K12</f>
        <v>1.2228713971491398E-4</v>
      </c>
      <c r="X12" s="64">
        <f>((('Ac225 Dose 200 nCi R power'!Y388/'Ac225 Dose 200 nCi R power'!M388)^2+('Ac227 Dose 1 nCi R power'!Y388/'Ac227 Dose 1 nCi R power'!M388)^2)^0.5)*L12</f>
        <v>1.0938257775772628E-4</v>
      </c>
      <c r="Y12" s="64">
        <f>((('Ac225 Dose 200 nCi R power'!Z388/'Ac225 Dose 200 nCi R power'!N388)^2+('Ac227 Dose 1 nCi R power'!Z388/'Ac227 Dose 1 nCi R power'!N388)^2)^0.5)*M12</f>
        <v>1.2929593319160906E-4</v>
      </c>
      <c r="Z12" s="64"/>
      <c r="AA12" s="64"/>
      <c r="AB12" s="64">
        <f>((('Ac225 Dose 200 nCi R power'!AC388/'Ac225 Dose 200 nCi R power'!E388)^2+('Ac227 Dose 1 nCi R power'!AC388/'Ac227 Dose 1 nCi R power'!E388)^2)^0.5)*D12</f>
        <v>1.6895580168097468E-4</v>
      </c>
      <c r="AC12" s="64">
        <f>((('Ac225 Dose 200 nCi R power'!AD388/'Ac225 Dose 200 nCi R power'!F388)^2+('Ac227 Dose 1 nCi R power'!AD388/'Ac227 Dose 1 nCi R power'!F388)^2)^0.5)*E12</f>
        <v>1.1103914973777736E-4</v>
      </c>
      <c r="AD12" s="64">
        <f>((('Ac225 Dose 200 nCi R power'!AE388/'Ac225 Dose 200 nCi R power'!G388)^2+('Ac227 Dose 1 nCi R power'!AE388/'Ac227 Dose 1 nCi R power'!G388)^2)^0.5)*F12</f>
        <v>1.5855791813109861E-4</v>
      </c>
      <c r="AE12" s="64">
        <f>((('Ac225 Dose 200 nCi R power'!AF388/'Ac225 Dose 200 nCi R power'!H388)^2+('Ac227 Dose 1 nCi R power'!AF388/'Ac227 Dose 1 nCi R power'!H388)^2)^0.5)*G12</f>
        <v>1.594281113854137E-4</v>
      </c>
      <c r="AF12" s="64">
        <f>((('Ac225 Dose 200 nCi R power'!AG388/'Ac225 Dose 200 nCi R power'!I388)^2+('Ac227 Dose 1 nCi R power'!AG388/'Ac227 Dose 1 nCi R power'!I388)^2)^0.5)*H12</f>
        <v>1.4633387853530758E-4</v>
      </c>
      <c r="AG12" s="64">
        <f>((('Ac225 Dose 200 nCi R power'!AH388/'Ac225 Dose 200 nCi R power'!J388)^2+('Ac227 Dose 1 nCi R power'!AH388/'Ac227 Dose 1 nCi R power'!J388)^2)^0.5)*I12</f>
        <v>9.4154257185833672E-5</v>
      </c>
      <c r="AH12" s="64">
        <f>((('Ac225 Dose 200 nCi R power'!AI388/'Ac225 Dose 200 nCi R power'!K388)^2+('Ac227 Dose 1 nCi R power'!AI388/'Ac227 Dose 1 nCi R power'!K388)^2)^0.5)*J12</f>
        <v>1.5327101751635655E-4</v>
      </c>
      <c r="AI12" s="64">
        <f>((('Ac225 Dose 200 nCi R power'!AJ388/'Ac225 Dose 200 nCi R power'!L388)^2+('Ac227 Dose 1 nCi R power'!AJ388/'Ac227 Dose 1 nCi R power'!L388)^2)^0.5)*K12</f>
        <v>1.5726169035755228E-4</v>
      </c>
      <c r="AJ12" s="64">
        <f>((('Ac225 Dose 200 nCi R power'!AK388/'Ac225 Dose 200 nCi R power'!M388)^2+('Ac227 Dose 1 nCi R power'!AK388/'Ac227 Dose 1 nCi R power'!M388)^2)^0.5)*L12</f>
        <v>1.2964184326713074E-4</v>
      </c>
      <c r="AK12" s="64">
        <f>((('Ac225 Dose 200 nCi R power'!AL388/'Ac225 Dose 200 nCi R power'!N388)^2+('Ac227 Dose 1 nCi R power'!AL388/'Ac227 Dose 1 nCi R power'!N388)^2)^0.5)*M12</f>
        <v>2.8326672071034677E-4</v>
      </c>
      <c r="AL12" s="64"/>
      <c r="AM12" s="64"/>
      <c r="AN12">
        <f t="shared" si="18"/>
        <v>-2.8755900749165243E-5</v>
      </c>
      <c r="AO12">
        <f t="shared" si="0"/>
        <v>6.3554930247079828E-6</v>
      </c>
      <c r="AP12">
        <f t="shared" si="1"/>
        <v>-1.3123342348493537E-5</v>
      </c>
      <c r="AQ12">
        <f t="shared" si="2"/>
        <v>-2.6499103280718957E-5</v>
      </c>
      <c r="AR12">
        <f t="shared" si="3"/>
        <v>-2.1671087551184269E-5</v>
      </c>
      <c r="AS12">
        <f t="shared" si="4"/>
        <v>-8.115810238615424E-6</v>
      </c>
      <c r="AT12">
        <f t="shared" si="5"/>
        <v>-1.2164980874016613E-5</v>
      </c>
      <c r="AU12">
        <f t="shared" si="6"/>
        <v>-2.3486735316297772E-5</v>
      </c>
      <c r="AV12">
        <f t="shared" si="7"/>
        <v>-2.4910224966851263E-5</v>
      </c>
      <c r="AW12">
        <f t="shared" si="8"/>
        <v>9.2442530690928302E-6</v>
      </c>
      <c r="AZ12">
        <f t="shared" si="19"/>
        <v>2.7781615223147088E-4</v>
      </c>
      <c r="BA12">
        <f t="shared" si="9"/>
        <v>1.6654353719043E-4</v>
      </c>
      <c r="BB12">
        <f t="shared" si="10"/>
        <v>2.5269439018562603E-4</v>
      </c>
      <c r="BC12">
        <f t="shared" si="11"/>
        <v>2.608485227754103E-4</v>
      </c>
      <c r="BD12">
        <f t="shared" si="12"/>
        <v>2.3836101528124963E-4</v>
      </c>
      <c r="BE12">
        <f t="shared" si="13"/>
        <v>1.499554001144688E-4</v>
      </c>
      <c r="BF12">
        <f t="shared" si="14"/>
        <v>2.4326838092000186E-4</v>
      </c>
      <c r="BG12">
        <f t="shared" si="15"/>
        <v>2.560620947561685E-4</v>
      </c>
      <c r="BH12">
        <f t="shared" si="16"/>
        <v>2.1411419605800577E-4</v>
      </c>
      <c r="BI12">
        <f t="shared" si="17"/>
        <v>4.2180690697104866E-4</v>
      </c>
    </row>
    <row r="13" spans="2:61">
      <c r="C13">
        <f>'Ac225 Dose 200 nCi R power'!D478</f>
        <v>0.125</v>
      </c>
      <c r="D13" s="63">
        <f>'Ac227 Dose 1 nCi R power'!E389/'Ac225 Dose 200 nCi R power'!E389</f>
        <v>1.0734280867183862E-4</v>
      </c>
      <c r="E13" s="63">
        <f>'Ac227 Dose 1 nCi R power'!F389/'Ac225 Dose 200 nCi R power'!F389</f>
        <v>5.7332239236573727E-5</v>
      </c>
      <c r="F13" s="63">
        <f>'Ac227 Dose 1 nCi R power'!G389/'Ac225 Dose 200 nCi R power'!G389</f>
        <v>1.0190844392545206E-4</v>
      </c>
      <c r="G13" s="63">
        <f>'Ac227 Dose 1 nCi R power'!H389/'Ac225 Dose 200 nCi R power'!H389</f>
        <v>1.0398666143833664E-4</v>
      </c>
      <c r="H13" s="63">
        <f>'Ac227 Dose 1 nCi R power'!I389/'Ac225 Dose 200 nCi R power'!I389</f>
        <v>1.0191665503233938E-4</v>
      </c>
      <c r="I13" s="63">
        <f>'Ac227 Dose 1 nCi R power'!J389/'Ac225 Dose 200 nCi R power'!J389</f>
        <v>5.3724974806459582E-5</v>
      </c>
      <c r="J13" s="63">
        <f>'Ac227 Dose 1 nCi R power'!K389/'Ac225 Dose 200 nCi R power'!K389</f>
        <v>9.3385339875814654E-5</v>
      </c>
      <c r="K13" s="63">
        <f>'Ac227 Dose 1 nCi R power'!L389/'Ac225 Dose 200 nCi R power'!L389</f>
        <v>1.0706007262728546E-4</v>
      </c>
      <c r="L13" s="63">
        <f>'Ac227 Dose 1 nCi R power'!M389/'Ac225 Dose 200 nCi R power'!M389</f>
        <v>9.5287004389859933E-5</v>
      </c>
      <c r="M13" s="63">
        <f>'Ac227 Dose 1 nCi R power'!N389/'Ac225 Dose 200 nCi R power'!N389</f>
        <v>1.6487594968615633E-4</v>
      </c>
      <c r="P13" s="64">
        <f>((('Ac225 Dose 200 nCi R power'!Q389/'Ac225 Dose 200 nCi R power'!E389)^2+('Ac227 Dose 1 nCi R power'!Q389/'Ac227 Dose 1 nCi R power'!E389)^2)^0.5)*D13</f>
        <v>1.2816769152801012E-4</v>
      </c>
      <c r="Q13" s="64">
        <f>((('Ac225 Dose 200 nCi R power'!R389/'Ac225 Dose 200 nCi R power'!F389)^2+('Ac227 Dose 1 nCi R power'!R389/'Ac227 Dose 1 nCi R power'!F389)^2)^0.5)*E13</f>
        <v>4.952427970424684E-5</v>
      </c>
      <c r="R13" s="64">
        <f>((('Ac225 Dose 200 nCi R power'!S389/'Ac225 Dose 200 nCi R power'!G389)^2+('Ac227 Dose 1 nCi R power'!S389/'Ac227 Dose 1 nCi R power'!G389)^2)^0.5)*F13</f>
        <v>1.1022457574955158E-4</v>
      </c>
      <c r="S13" s="64">
        <f>((('Ac225 Dose 200 nCi R power'!T389/'Ac225 Dose 200 nCi R power'!H389)^2+('Ac227 Dose 1 nCi R power'!T389/'Ac227 Dose 1 nCi R power'!H389)^2)^0.5)*G13</f>
        <v>1.252636454992955E-4</v>
      </c>
      <c r="T13" s="64">
        <f>((('Ac225 Dose 200 nCi R power'!U389/'Ac225 Dose 200 nCi R power'!I389)^2+('Ac227 Dose 1 nCi R power'!U389/'Ac227 Dose 1 nCi R power'!I389)^2)^0.5)*H13</f>
        <v>1.2328047215499544E-4</v>
      </c>
      <c r="U13" s="64">
        <f>((('Ac225 Dose 200 nCi R power'!V389/'Ac225 Dose 200 nCi R power'!J389)^2+('Ac227 Dose 1 nCi R power'!V389/'Ac227 Dose 1 nCi R power'!J389)^2)^0.5)*I13</f>
        <v>5.9680534257915832E-5</v>
      </c>
      <c r="V13" s="64">
        <f>((('Ac225 Dose 200 nCi R power'!W389/'Ac225 Dose 200 nCi R power'!K389)^2+('Ac227 Dose 1 nCi R power'!W389/'Ac227 Dose 1 nCi R power'!K389)^2)^0.5)*J13</f>
        <v>9.9853241606219495E-5</v>
      </c>
      <c r="W13" s="64">
        <f>((('Ac225 Dose 200 nCi R power'!X389/'Ac225 Dose 200 nCi R power'!L389)^2+('Ac227 Dose 1 nCi R power'!X389/'Ac227 Dose 1 nCi R power'!L389)^2)^0.5)*K13</f>
        <v>1.3474069872001186E-4</v>
      </c>
      <c r="X13" s="64">
        <f>((('Ac225 Dose 200 nCi R power'!Y389/'Ac225 Dose 200 nCi R power'!M389)^2+('Ac227 Dose 1 nCi R power'!Y389/'Ac227 Dose 1 nCi R power'!M389)^2)^0.5)*L13</f>
        <v>1.2566384027511753E-4</v>
      </c>
      <c r="Y13" s="64">
        <f>((('Ac225 Dose 200 nCi R power'!Z389/'Ac225 Dose 200 nCi R power'!N389)^2+('Ac227 Dose 1 nCi R power'!Z389/'Ac227 Dose 1 nCi R power'!N389)^2)^0.5)*M13</f>
        <v>1.5122983908585612E-4</v>
      </c>
      <c r="Z13" s="64"/>
      <c r="AA13" s="64"/>
      <c r="AB13" s="64">
        <f>((('Ac225 Dose 200 nCi R power'!AC389/'Ac225 Dose 200 nCi R power'!E389)^2+('Ac227 Dose 1 nCi R power'!AC389/'Ac227 Dose 1 nCi R power'!E389)^2)^0.5)*D13</f>
        <v>1.7376000826933258E-4</v>
      </c>
      <c r="AC13" s="64">
        <f>((('Ac225 Dose 200 nCi R power'!AD389/'Ac225 Dose 200 nCi R power'!F389)^2+('Ac227 Dose 1 nCi R power'!AD389/'Ac227 Dose 1 nCi R power'!F389)^2)^0.5)*E13</f>
        <v>1.1755415428179286E-4</v>
      </c>
      <c r="AD13" s="64">
        <f>((('Ac225 Dose 200 nCi R power'!AE389/'Ac225 Dose 200 nCi R power'!G389)^2+('Ac227 Dose 1 nCi R power'!AE389/'Ac227 Dose 1 nCi R power'!G389)^2)^0.5)*F13</f>
        <v>1.7717772387229583E-4</v>
      </c>
      <c r="AE13" s="64">
        <f>((('Ac225 Dose 200 nCi R power'!AF389/'Ac225 Dose 200 nCi R power'!H389)^2+('Ac227 Dose 1 nCi R power'!AF389/'Ac227 Dose 1 nCi R power'!H389)^2)^0.5)*G13</f>
        <v>1.6997252736883852E-4</v>
      </c>
      <c r="AF13" s="64">
        <f>((('Ac225 Dose 200 nCi R power'!AG389/'Ac225 Dose 200 nCi R power'!I389)^2+('Ac227 Dose 1 nCi R power'!AG389/'Ac227 Dose 1 nCi R power'!I389)^2)^0.5)*H13</f>
        <v>1.6449324577234614E-4</v>
      </c>
      <c r="AG13" s="64">
        <f>((('Ac225 Dose 200 nCi R power'!AH389/'Ac225 Dose 200 nCi R power'!J389)^2+('Ac227 Dose 1 nCi R power'!AH389/'Ac227 Dose 1 nCi R power'!J389)^2)^0.5)*I13</f>
        <v>9.2682653084954217E-5</v>
      </c>
      <c r="AH13" s="64">
        <f>((('Ac225 Dose 200 nCi R power'!AI389/'Ac225 Dose 200 nCi R power'!K389)^2+('Ac227 Dose 1 nCi R power'!AI389/'Ac227 Dose 1 nCi R power'!K389)^2)^0.5)*J13</f>
        <v>1.6586057641174029E-4</v>
      </c>
      <c r="AI13" s="64">
        <f>((('Ac225 Dose 200 nCi R power'!AJ389/'Ac225 Dose 200 nCi R power'!L389)^2+('Ac227 Dose 1 nCi R power'!AJ389/'Ac227 Dose 1 nCi R power'!L389)^2)^0.5)*K13</f>
        <v>1.6808870319336806E-4</v>
      </c>
      <c r="AJ13" s="64">
        <f>((('Ac225 Dose 200 nCi R power'!AK389/'Ac225 Dose 200 nCi R power'!M389)^2+('Ac227 Dose 1 nCi R power'!AK389/'Ac227 Dose 1 nCi R power'!M389)^2)^0.5)*L13</f>
        <v>1.4400367235582143E-4</v>
      </c>
      <c r="AK13" s="64">
        <f>((('Ac225 Dose 200 nCi R power'!AL389/'Ac225 Dose 200 nCi R power'!N389)^2+('Ac227 Dose 1 nCi R power'!AL389/'Ac227 Dose 1 nCi R power'!N389)^2)^0.5)*M13</f>
        <v>3.3655421040075197E-4</v>
      </c>
      <c r="AL13" s="64"/>
      <c r="AM13" s="64"/>
      <c r="AN13">
        <f t="shared" si="18"/>
        <v>-2.08248828561715E-5</v>
      </c>
      <c r="AO13">
        <f t="shared" si="0"/>
        <v>7.8079595323268867E-6</v>
      </c>
      <c r="AP13">
        <f t="shared" si="1"/>
        <v>-8.3161318240995214E-6</v>
      </c>
      <c r="AQ13">
        <f t="shared" si="2"/>
        <v>-2.1276984060958863E-5</v>
      </c>
      <c r="AR13">
        <f t="shared" si="3"/>
        <v>-2.1363817122656056E-5</v>
      </c>
      <c r="AS13">
        <f t="shared" si="4"/>
        <v>-5.9555594514562507E-6</v>
      </c>
      <c r="AT13">
        <f t="shared" si="5"/>
        <v>-6.4679017304048407E-6</v>
      </c>
      <c r="AU13">
        <f t="shared" si="6"/>
        <v>-2.7680626092726403E-5</v>
      </c>
      <c r="AV13">
        <f t="shared" si="7"/>
        <v>-3.0376835885257599E-5</v>
      </c>
      <c r="AW13">
        <f t="shared" si="8"/>
        <v>1.3646110600300211E-5</v>
      </c>
      <c r="AZ13">
        <f t="shared" si="19"/>
        <v>2.8110281694117121E-4</v>
      </c>
      <c r="BA13">
        <f t="shared" si="9"/>
        <v>1.7488639351836659E-4</v>
      </c>
      <c r="BB13">
        <f t="shared" si="10"/>
        <v>2.7908616779774792E-4</v>
      </c>
      <c r="BC13">
        <f t="shared" si="11"/>
        <v>2.7395918880717513E-4</v>
      </c>
      <c r="BD13">
        <f t="shared" si="12"/>
        <v>2.6640990080468551E-4</v>
      </c>
      <c r="BE13">
        <f t="shared" si="13"/>
        <v>1.4640762789141381E-4</v>
      </c>
      <c r="BF13">
        <f t="shared" si="14"/>
        <v>2.5924591628755496E-4</v>
      </c>
      <c r="BG13">
        <f t="shared" si="15"/>
        <v>2.751487758206535E-4</v>
      </c>
      <c r="BH13">
        <f t="shared" si="16"/>
        <v>2.3929067674568138E-4</v>
      </c>
      <c r="BI13">
        <f t="shared" si="17"/>
        <v>5.0143016008690833E-4</v>
      </c>
    </row>
    <row r="14" spans="2:61">
      <c r="C14">
        <f>'Ac225 Dose 200 nCi R power'!D479</f>
        <v>0.25</v>
      </c>
      <c r="D14" s="63">
        <f>'Ac227 Dose 1 nCi R power'!E390/'Ac225 Dose 200 nCi R power'!E390</f>
        <v>1.1501606419799735E-4</v>
      </c>
      <c r="E14" s="63">
        <f>'Ac227 Dose 1 nCi R power'!F390/'Ac225 Dose 200 nCi R power'!F390</f>
        <v>7.3141692270936983E-5</v>
      </c>
      <c r="F14" s="63">
        <f>'Ac227 Dose 1 nCi R power'!G390/'Ac225 Dose 200 nCi R power'!G390</f>
        <v>1.2338717717745343E-4</v>
      </c>
      <c r="G14" s="63">
        <f>'Ac227 Dose 1 nCi R power'!H390/'Ac225 Dose 200 nCi R power'!H390</f>
        <v>1.1615741267046995E-4</v>
      </c>
      <c r="H14" s="63">
        <f>'Ac227 Dose 1 nCi R power'!I390/'Ac225 Dose 200 nCi R power'!I390</f>
        <v>1.2008108748917945E-4</v>
      </c>
      <c r="I14" s="63">
        <f>'Ac227 Dose 1 nCi R power'!J390/'Ac225 Dose 200 nCi R power'!J390</f>
        <v>5.7907361640068287E-5</v>
      </c>
      <c r="J14" s="63">
        <f>'Ac227 Dose 1 nCi R power'!K390/'Ac225 Dose 200 nCi R power'!K390</f>
        <v>1.1022125854434408E-4</v>
      </c>
      <c r="K14" s="63">
        <f>'Ac227 Dose 1 nCi R power'!L390/'Ac225 Dose 200 nCi R power'!L390</f>
        <v>1.2931981227160702E-4</v>
      </c>
      <c r="L14" s="63">
        <f>'Ac227 Dose 1 nCi R power'!M390/'Ac225 Dose 200 nCi R power'!M390</f>
        <v>1.2062794418081614E-4</v>
      </c>
      <c r="M14" s="63">
        <f>'Ac227 Dose 1 nCi R power'!N390/'Ac225 Dose 200 nCi R power'!N390</f>
        <v>2.1160598727917315E-4</v>
      </c>
      <c r="P14" s="64">
        <f>((('Ac225 Dose 200 nCi R power'!Q390/'Ac225 Dose 200 nCi R power'!E390)^2+('Ac227 Dose 1 nCi R power'!Q390/'Ac227 Dose 1 nCi R power'!E390)^2)^0.5)*D14</f>
        <v>1.3032978044793389E-4</v>
      </c>
      <c r="Q14" s="64">
        <f>((('Ac225 Dose 200 nCi R power'!R390/'Ac225 Dose 200 nCi R power'!F390)^2+('Ac227 Dose 1 nCi R power'!R390/'Ac227 Dose 1 nCi R power'!F390)^2)^0.5)*E14</f>
        <v>6.2591606901129894E-5</v>
      </c>
      <c r="R14" s="64">
        <f>((('Ac225 Dose 200 nCi R power'!S390/'Ac225 Dose 200 nCi R power'!G390)^2+('Ac227 Dose 1 nCi R power'!S390/'Ac227 Dose 1 nCi R power'!G390)^2)^0.5)*F14</f>
        <v>1.2925750196022374E-4</v>
      </c>
      <c r="S14" s="64">
        <f>((('Ac225 Dose 200 nCi R power'!T390/'Ac225 Dose 200 nCi R power'!H390)^2+('Ac227 Dose 1 nCi R power'!T390/'Ac227 Dose 1 nCi R power'!H390)^2)^0.5)*G14</f>
        <v>1.3042259535833302E-4</v>
      </c>
      <c r="T14" s="64">
        <f>((('Ac225 Dose 200 nCi R power'!U390/'Ac225 Dose 200 nCi R power'!I390)^2+('Ac227 Dose 1 nCi R power'!U390/'Ac227 Dose 1 nCi R power'!I390)^2)^0.5)*H14</f>
        <v>1.4138663165013892E-4</v>
      </c>
      <c r="U14" s="64">
        <f>((('Ac225 Dose 200 nCi R power'!V390/'Ac225 Dose 200 nCi R power'!J390)^2+('Ac227 Dose 1 nCi R power'!V390/'Ac227 Dose 1 nCi R power'!J390)^2)^0.5)*I14</f>
        <v>6.1948258658564955E-5</v>
      </c>
      <c r="V14" s="64">
        <f>((('Ac225 Dose 200 nCi R power'!W390/'Ac225 Dose 200 nCi R power'!K390)^2+('Ac227 Dose 1 nCi R power'!W390/'Ac227 Dose 1 nCi R power'!K390)^2)^0.5)*J14</f>
        <v>1.1014757840664066E-4</v>
      </c>
      <c r="W14" s="64">
        <f>((('Ac225 Dose 200 nCi R power'!X390/'Ac225 Dose 200 nCi R power'!L390)^2+('Ac227 Dose 1 nCi R power'!X390/'Ac227 Dose 1 nCi R power'!L390)^2)^0.5)*K14</f>
        <v>1.6435274142213683E-4</v>
      </c>
      <c r="X14" s="64">
        <f>((('Ac225 Dose 200 nCi R power'!Y390/'Ac225 Dose 200 nCi R power'!M390)^2+('Ac227 Dose 1 nCi R power'!Y390/'Ac227 Dose 1 nCi R power'!M390)^2)^0.5)*L14</f>
        <v>1.6054204916551921E-4</v>
      </c>
      <c r="Y14" s="64">
        <f>((('Ac225 Dose 200 nCi R power'!Z390/'Ac225 Dose 200 nCi R power'!N390)^2+('Ac227 Dose 1 nCi R power'!Z390/'Ac227 Dose 1 nCi R power'!N390)^2)^0.5)*M14</f>
        <v>1.9163107445090323E-4</v>
      </c>
      <c r="Z14" s="64"/>
      <c r="AA14" s="64"/>
      <c r="AB14" s="64">
        <f>((('Ac225 Dose 200 nCi R power'!AC390/'Ac225 Dose 200 nCi R power'!E390)^2+('Ac227 Dose 1 nCi R power'!AC390/'Ac227 Dose 1 nCi R power'!E390)^2)^0.5)*D14</f>
        <v>2.04535082663055E-4</v>
      </c>
      <c r="AC14" s="64">
        <f>((('Ac225 Dose 200 nCi R power'!AD390/'Ac225 Dose 200 nCi R power'!F390)^2+('Ac227 Dose 1 nCi R power'!AD390/'Ac227 Dose 1 nCi R power'!F390)^2)^0.5)*E14</f>
        <v>1.5875458043380133E-4</v>
      </c>
      <c r="AD14" s="64">
        <f>((('Ac225 Dose 200 nCi R power'!AE390/'Ac225 Dose 200 nCi R power'!G390)^2+('Ac227 Dose 1 nCi R power'!AE390/'Ac227 Dose 1 nCi R power'!G390)^2)^0.5)*F14</f>
        <v>2.221827262509397E-4</v>
      </c>
      <c r="AE14" s="64">
        <f>((('Ac225 Dose 200 nCi R power'!AF390/'Ac225 Dose 200 nCi R power'!H390)^2+('Ac227 Dose 1 nCi R power'!AF390/'Ac227 Dose 1 nCi R power'!H390)^2)^0.5)*G14</f>
        <v>2.00015800754224E-4</v>
      </c>
      <c r="AF14" s="64">
        <f>((('Ac225 Dose 200 nCi R power'!AG390/'Ac225 Dose 200 nCi R power'!I390)^2+('Ac227 Dose 1 nCi R power'!AG390/'Ac227 Dose 1 nCi R power'!I390)^2)^0.5)*H14</f>
        <v>1.9949407156141197E-4</v>
      </c>
      <c r="AG14" s="64">
        <f>((('Ac225 Dose 200 nCi R power'!AH390/'Ac225 Dose 200 nCi R power'!J390)^2+('Ac227 Dose 1 nCi R power'!AH390/'Ac227 Dose 1 nCi R power'!J390)^2)^0.5)*I14</f>
        <v>1.0275973669770034E-4</v>
      </c>
      <c r="AH14" s="64">
        <f>((('Ac225 Dose 200 nCi R power'!AI390/'Ac225 Dose 200 nCi R power'!K390)^2+('Ac227 Dose 1 nCi R power'!AI390/'Ac227 Dose 1 nCi R power'!K390)^2)^0.5)*J14</f>
        <v>2.008816329352467E-4</v>
      </c>
      <c r="AI14" s="64">
        <f>((('Ac225 Dose 200 nCi R power'!AJ390/'Ac225 Dose 200 nCi R power'!L390)^2+('Ac227 Dose 1 nCi R power'!AJ390/'Ac227 Dose 1 nCi R power'!L390)^2)^0.5)*K14</f>
        <v>2.013758876732367E-4</v>
      </c>
      <c r="AJ14" s="64">
        <f>((('Ac225 Dose 200 nCi R power'!AK390/'Ac225 Dose 200 nCi R power'!M390)^2+('Ac227 Dose 1 nCi R power'!AK390/'Ac227 Dose 1 nCi R power'!M390)^2)^0.5)*L14</f>
        <v>1.8066079970100637E-4</v>
      </c>
      <c r="AK14" s="64">
        <f>((('Ac225 Dose 200 nCi R power'!AL390/'Ac225 Dose 200 nCi R power'!N390)^2+('Ac227 Dose 1 nCi R power'!AL390/'Ac227 Dose 1 nCi R power'!N390)^2)^0.5)*M14</f>
        <v>4.3340508257840325E-4</v>
      </c>
      <c r="AL14" s="64"/>
      <c r="AM14" s="64"/>
      <c r="AN14">
        <f t="shared" si="18"/>
        <v>-1.5313716249936538E-5</v>
      </c>
      <c r="AO14">
        <f t="shared" si="0"/>
        <v>1.0550085369807088E-5</v>
      </c>
      <c r="AP14">
        <f t="shared" si="1"/>
        <v>-5.8703247827703085E-6</v>
      </c>
      <c r="AQ14">
        <f t="shared" si="2"/>
        <v>-1.4265182687863074E-5</v>
      </c>
      <c r="AR14">
        <f t="shared" si="3"/>
        <v>-2.130554416095947E-5</v>
      </c>
      <c r="AS14">
        <f t="shared" si="4"/>
        <v>-4.0408970184966676E-6</v>
      </c>
      <c r="AT14">
        <f t="shared" si="5"/>
        <v>7.3680137703424522E-8</v>
      </c>
      <c r="AU14">
        <f t="shared" si="6"/>
        <v>-3.5032929150529817E-5</v>
      </c>
      <c r="AV14">
        <f t="shared" si="7"/>
        <v>-3.9914104984703071E-5</v>
      </c>
      <c r="AW14">
        <f t="shared" si="8"/>
        <v>1.9974912828269918E-5</v>
      </c>
      <c r="AZ14">
        <f t="shared" si="19"/>
        <v>3.1955114686105235E-4</v>
      </c>
      <c r="BA14">
        <f t="shared" si="9"/>
        <v>2.3189627270473831E-4</v>
      </c>
      <c r="BB14">
        <f t="shared" si="10"/>
        <v>3.4556990342839313E-4</v>
      </c>
      <c r="BC14">
        <f t="shared" si="11"/>
        <v>3.1617321342469393E-4</v>
      </c>
      <c r="BD14">
        <f t="shared" si="12"/>
        <v>3.1957515905059144E-4</v>
      </c>
      <c r="BE14">
        <f t="shared" si="13"/>
        <v>1.6066709833776862E-4</v>
      </c>
      <c r="BF14">
        <f t="shared" si="14"/>
        <v>3.1110289147959078E-4</v>
      </c>
      <c r="BG14">
        <f t="shared" si="15"/>
        <v>3.3069569994484372E-4</v>
      </c>
      <c r="BH14">
        <f t="shared" si="16"/>
        <v>3.0128874388182249E-4</v>
      </c>
      <c r="BI14">
        <f t="shared" si="17"/>
        <v>6.4501106985757634E-4</v>
      </c>
    </row>
    <row r="15" spans="2:61">
      <c r="C15">
        <f>'Ac225 Dose 200 nCi R power'!D480</f>
        <v>0.375</v>
      </c>
      <c r="D15" s="63">
        <f>'Ac227 Dose 1 nCi R power'!E391/'Ac225 Dose 200 nCi R power'!E391</f>
        <v>1.3969259190180821E-4</v>
      </c>
      <c r="E15" s="63">
        <f>'Ac227 Dose 1 nCi R power'!F391/'Ac225 Dose 200 nCi R power'!F391</f>
        <v>1.2515632012500758E-4</v>
      </c>
      <c r="F15" s="63">
        <f>'Ac227 Dose 1 nCi R power'!G391/'Ac225 Dose 200 nCi R power'!G391</f>
        <v>1.6518300449324649E-4</v>
      </c>
      <c r="G15" s="63">
        <f>'Ac227 Dose 1 nCi R power'!H391/'Ac225 Dose 200 nCi R power'!H391</f>
        <v>1.4157354503087732E-4</v>
      </c>
      <c r="H15" s="63">
        <f>'Ac227 Dose 1 nCi R power'!I391/'Ac225 Dose 200 nCi R power'!I391</f>
        <v>1.4414804080753449E-4</v>
      </c>
      <c r="I15" s="63">
        <f>'Ac227 Dose 1 nCi R power'!J391/'Ac225 Dose 200 nCi R power'!J391</f>
        <v>7.0898312381377382E-5</v>
      </c>
      <c r="J15" s="63">
        <f>'Ac227 Dose 1 nCi R power'!K391/'Ac225 Dose 200 nCi R power'!K391</f>
        <v>1.4305362514647948E-4</v>
      </c>
      <c r="K15" s="63">
        <f>'Ac227 Dose 1 nCi R power'!L391/'Ac225 Dose 200 nCi R power'!L391</f>
        <v>1.6317222253546735E-4</v>
      </c>
      <c r="L15" s="63">
        <f>'Ac227 Dose 1 nCi R power'!M391/'Ac225 Dose 200 nCi R power'!M391</f>
        <v>1.6082896535044694E-4</v>
      </c>
      <c r="M15" s="63">
        <f>'Ac227 Dose 1 nCi R power'!N391/'Ac225 Dose 200 nCi R power'!N391</f>
        <v>2.7382819506773382E-4</v>
      </c>
      <c r="P15" s="64">
        <f>((('Ac225 Dose 200 nCi R power'!Q391/'Ac225 Dose 200 nCi R power'!E391)^2+('Ac227 Dose 1 nCi R power'!Q391/'Ac227 Dose 1 nCi R power'!E391)^2)^0.5)*D15</f>
        <v>1.5338172060461443E-4</v>
      </c>
      <c r="Q15" s="64">
        <f>((('Ac225 Dose 200 nCi R power'!R391/'Ac225 Dose 200 nCi R power'!F391)^2+('Ac227 Dose 1 nCi R power'!R391/'Ac227 Dose 1 nCi R power'!F391)^2)^0.5)*E15</f>
        <v>1.0653022616523048E-4</v>
      </c>
      <c r="R15" s="64">
        <f>((('Ac225 Dose 200 nCi R power'!S391/'Ac225 Dose 200 nCi R power'!G391)^2+('Ac227 Dose 1 nCi R power'!S391/'Ac227 Dose 1 nCi R power'!G391)^2)^0.5)*F15</f>
        <v>1.7609906455900358E-4</v>
      </c>
      <c r="S15" s="64">
        <f>((('Ac225 Dose 200 nCi R power'!T391/'Ac225 Dose 200 nCi R power'!H391)^2+('Ac227 Dose 1 nCi R power'!T391/'Ac227 Dose 1 nCi R power'!H391)^2)^0.5)*G15</f>
        <v>1.4635249855812662E-4</v>
      </c>
      <c r="T15" s="64">
        <f>((('Ac225 Dose 200 nCi R power'!U391/'Ac225 Dose 200 nCi R power'!I391)^2+('Ac227 Dose 1 nCi R power'!U391/'Ac227 Dose 1 nCi R power'!I391)^2)^0.5)*H15</f>
        <v>1.6527729134872975E-4</v>
      </c>
      <c r="U15" s="64">
        <f>((('Ac225 Dose 200 nCi R power'!V391/'Ac225 Dose 200 nCi R power'!J391)^2+('Ac227 Dose 1 nCi R power'!V391/'Ac227 Dose 1 nCi R power'!J391)^2)^0.5)*I15</f>
        <v>7.254277949922035E-5</v>
      </c>
      <c r="V15" s="64">
        <f>((('Ac225 Dose 200 nCi R power'!W391/'Ac225 Dose 200 nCi R power'!K391)^2+('Ac227 Dose 1 nCi R power'!W391/'Ac227 Dose 1 nCi R power'!K391)^2)^0.5)*J15</f>
        <v>1.3925496051265697E-4</v>
      </c>
      <c r="W15" s="64">
        <f>((('Ac225 Dose 200 nCi R power'!X391/'Ac225 Dose 200 nCi R power'!L391)^2+('Ac227 Dose 1 nCi R power'!X391/'Ac227 Dose 1 nCi R power'!L391)^2)^0.5)*K15</f>
        <v>2.0707903933202973E-4</v>
      </c>
      <c r="X15" s="64">
        <f>((('Ac225 Dose 200 nCi R power'!Y391/'Ac225 Dose 200 nCi R power'!M391)^2+('Ac227 Dose 1 nCi R power'!Y391/'Ac227 Dose 1 nCi R power'!M391)^2)^0.5)*L15</f>
        <v>2.1311920377890402E-4</v>
      </c>
      <c r="Y15" s="64">
        <f>((('Ac225 Dose 200 nCi R power'!Z391/'Ac225 Dose 200 nCi R power'!N391)^2+('Ac227 Dose 1 nCi R power'!Z391/'Ac227 Dose 1 nCi R power'!N391)^2)^0.5)*M15</f>
        <v>2.4544872342571218E-4</v>
      </c>
      <c r="Z15" s="64"/>
      <c r="AA15" s="64"/>
      <c r="AB15" s="64">
        <f>((('Ac225 Dose 200 nCi R power'!AC391/'Ac225 Dose 200 nCi R power'!E391)^2+('Ac227 Dose 1 nCi R power'!AC391/'Ac227 Dose 1 nCi R power'!E391)^2)^0.5)*D15</f>
        <v>2.8898915072945292E-4</v>
      </c>
      <c r="AC15" s="64">
        <f>((('Ac225 Dose 200 nCi R power'!AD391/'Ac225 Dose 200 nCi R power'!F391)^2+('Ac227 Dose 1 nCi R power'!AD391/'Ac227 Dose 1 nCi R power'!F391)^2)^0.5)*E15</f>
        <v>2.9632075569832589E-4</v>
      </c>
      <c r="AD15" s="64">
        <f>((('Ac225 Dose 200 nCi R power'!AE391/'Ac225 Dose 200 nCi R power'!G391)^2+('Ac227 Dose 1 nCi R power'!AE391/'Ac227 Dose 1 nCi R power'!G391)^2)^0.5)*F15</f>
        <v>3.015673276258688E-4</v>
      </c>
      <c r="AE15" s="64">
        <f>((('Ac225 Dose 200 nCi R power'!AF391/'Ac225 Dose 200 nCi R power'!H391)^2+('Ac227 Dose 1 nCi R power'!AF391/'Ac227 Dose 1 nCi R power'!H391)^2)^0.5)*G15</f>
        <v>2.5623974478390844E-4</v>
      </c>
      <c r="AF15" s="64">
        <f>((('Ac225 Dose 200 nCi R power'!AG391/'Ac225 Dose 200 nCi R power'!I391)^2+('Ac227 Dose 1 nCi R power'!AG391/'Ac227 Dose 1 nCi R power'!I391)^2)^0.5)*H15</f>
        <v>2.4758951960731479E-4</v>
      </c>
      <c r="AG15" s="64">
        <f>((('Ac225 Dose 200 nCi R power'!AH391/'Ac225 Dose 200 nCi R power'!J391)^2+('Ac227 Dose 1 nCi R power'!AH391/'Ac227 Dose 1 nCi R power'!J391)^2)^0.5)*I15</f>
        <v>1.298592898714491E-4</v>
      </c>
      <c r="AH15" s="64">
        <f>((('Ac225 Dose 200 nCi R power'!AI391/'Ac225 Dose 200 nCi R power'!K391)^2+('Ac227 Dose 1 nCi R power'!AI391/'Ac227 Dose 1 nCi R power'!K391)^2)^0.5)*J15</f>
        <v>2.5871688644050632E-4</v>
      </c>
      <c r="AI15" s="64">
        <f>((('Ac225 Dose 200 nCi R power'!AJ391/'Ac225 Dose 200 nCi R power'!L391)^2+('Ac227 Dose 1 nCi R power'!AJ391/'Ac227 Dose 1 nCi R power'!L391)^2)^0.5)*K15</f>
        <v>2.5407852125765773E-4</v>
      </c>
      <c r="AJ15" s="64">
        <f>((('Ac225 Dose 200 nCi R power'!AK391/'Ac225 Dose 200 nCi R power'!M391)^2+('Ac227 Dose 1 nCi R power'!AK391/'Ac227 Dose 1 nCi R power'!M391)^2)^0.5)*L15</f>
        <v>2.4154602512886501E-4</v>
      </c>
      <c r="AK15" s="64">
        <f>((('Ac225 Dose 200 nCi R power'!AL391/'Ac225 Dose 200 nCi R power'!N391)^2+('Ac227 Dose 1 nCi R power'!AL391/'Ac227 Dose 1 nCi R power'!N391)^2)^0.5)*M15</f>
        <v>5.6526156968623477E-4</v>
      </c>
      <c r="AL15" s="64"/>
      <c r="AM15" s="64"/>
      <c r="AN15">
        <f t="shared" si="18"/>
        <v>-1.3689128702806222E-5</v>
      </c>
      <c r="AO15">
        <f t="shared" si="0"/>
        <v>1.86260939597771E-5</v>
      </c>
      <c r="AP15">
        <f t="shared" si="1"/>
        <v>-1.0916060065757085E-5</v>
      </c>
      <c r="AQ15">
        <f t="shared" si="2"/>
        <v>-4.7789535272493063E-6</v>
      </c>
      <c r="AR15">
        <f t="shared" si="3"/>
        <v>-2.112925054119526E-5</v>
      </c>
      <c r="AS15">
        <f t="shared" si="4"/>
        <v>-1.6444671178429682E-6</v>
      </c>
      <c r="AT15">
        <f t="shared" si="5"/>
        <v>3.7986646338225127E-6</v>
      </c>
      <c r="AU15">
        <f t="shared" si="6"/>
        <v>-4.3906816796562376E-5</v>
      </c>
      <c r="AV15">
        <f t="shared" si="7"/>
        <v>-5.2290238428457075E-5</v>
      </c>
      <c r="AW15">
        <f t="shared" si="8"/>
        <v>2.8379471642021642E-5</v>
      </c>
      <c r="AZ15">
        <f t="shared" si="19"/>
        <v>4.2868174263126116E-4</v>
      </c>
      <c r="BA15">
        <f t="shared" si="9"/>
        <v>4.2147707582333347E-4</v>
      </c>
      <c r="BB15">
        <f t="shared" si="10"/>
        <v>4.6675033211911529E-4</v>
      </c>
      <c r="BC15">
        <f t="shared" si="11"/>
        <v>3.9781328981478578E-4</v>
      </c>
      <c r="BD15">
        <f t="shared" si="12"/>
        <v>3.9173756041484926E-4</v>
      </c>
      <c r="BE15">
        <f t="shared" si="13"/>
        <v>2.0075760225282647E-4</v>
      </c>
      <c r="BF15">
        <f t="shared" si="14"/>
        <v>4.017705115869858E-4</v>
      </c>
      <c r="BG15">
        <f t="shared" si="15"/>
        <v>4.1725074379312505E-4</v>
      </c>
      <c r="BH15">
        <f t="shared" si="16"/>
        <v>4.0237499047931195E-4</v>
      </c>
      <c r="BI15">
        <f t="shared" si="17"/>
        <v>8.390897647539686E-4</v>
      </c>
    </row>
    <row r="16" spans="2:61">
      <c r="C16">
        <f>'Ac225 Dose 200 nCi R power'!D481</f>
        <v>0.5</v>
      </c>
      <c r="D16" s="63">
        <f>'Ac227 Dose 1 nCi R power'!E392/'Ac225 Dose 200 nCi R power'!E392</f>
        <v>1.6459454314050564E-4</v>
      </c>
      <c r="E16" s="63">
        <f>'Ac227 Dose 1 nCi R power'!F392/'Ac225 Dose 200 nCi R power'!F392</f>
        <v>2.2429931720299278E-4</v>
      </c>
      <c r="F16" s="63">
        <f>'Ac227 Dose 1 nCi R power'!G392/'Ac225 Dose 200 nCi R power'!G392</f>
        <v>2.0823904627592164E-4</v>
      </c>
      <c r="G16" s="63">
        <f>'Ac227 Dose 1 nCi R power'!H392/'Ac225 Dose 200 nCi R power'!H392</f>
        <v>1.6670910422941643E-4</v>
      </c>
      <c r="H16" s="63">
        <f>'Ac227 Dose 1 nCi R power'!I392/'Ac225 Dose 200 nCi R power'!I392</f>
        <v>1.6097867649143952E-4</v>
      </c>
      <c r="I16" s="63">
        <f>'Ac227 Dose 1 nCi R power'!J392/'Ac225 Dose 200 nCi R power'!J392</f>
        <v>8.8856788128829076E-5</v>
      </c>
      <c r="J16" s="63">
        <f>'Ac227 Dose 1 nCi R power'!K392/'Ac225 Dose 200 nCi R power'!K392</f>
        <v>1.8072089845076823E-4</v>
      </c>
      <c r="K16" s="63">
        <f>'Ac227 Dose 1 nCi R power'!L392/'Ac225 Dose 200 nCi R power'!L392</f>
        <v>1.9389804297199935E-4</v>
      </c>
      <c r="L16" s="63">
        <f>'Ac227 Dose 1 nCi R power'!M392/'Ac225 Dose 200 nCi R power'!M392</f>
        <v>1.9828098798533136E-4</v>
      </c>
      <c r="M16" s="63">
        <f>'Ac227 Dose 1 nCi R power'!N392/'Ac225 Dose 200 nCi R power'!N392</f>
        <v>3.3144784978531223E-4</v>
      </c>
      <c r="P16" s="64">
        <f>((('Ac225 Dose 200 nCi R power'!Q392/'Ac225 Dose 200 nCi R power'!E392)^2+('Ac227 Dose 1 nCi R power'!Q392/'Ac227 Dose 1 nCi R power'!E392)^2)^0.5)*D16</f>
        <v>1.8017801737259842E-4</v>
      </c>
      <c r="Q16" s="64">
        <f>((('Ac225 Dose 200 nCi R power'!R392/'Ac225 Dose 200 nCi R power'!F392)^2+('Ac227 Dose 1 nCi R power'!R392/'Ac227 Dose 1 nCi R power'!F392)^2)^0.5)*E16</f>
        <v>1.9218879827248803E-4</v>
      </c>
      <c r="R16" s="64">
        <f>((('Ac225 Dose 200 nCi R power'!S392/'Ac225 Dose 200 nCi R power'!G392)^2+('Ac227 Dose 1 nCi R power'!S392/'Ac227 Dose 1 nCi R power'!G392)^2)^0.5)*F16</f>
        <v>2.3150676813085314E-4</v>
      </c>
      <c r="S16" s="64">
        <f>((('Ac225 Dose 200 nCi R power'!T392/'Ac225 Dose 200 nCi R power'!H392)^2+('Ac227 Dose 1 nCi R power'!T392/'Ac227 Dose 1 nCi R power'!H392)^2)^0.5)*G16</f>
        <v>1.6175321475871965E-4</v>
      </c>
      <c r="T16" s="64">
        <f>((('Ac225 Dose 200 nCi R power'!U392/'Ac225 Dose 200 nCi R power'!I392)^2+('Ac227 Dose 1 nCi R power'!U392/'Ac227 Dose 1 nCi R power'!I392)^2)^0.5)*H16</f>
        <v>1.8065742144180162E-4</v>
      </c>
      <c r="U16" s="64">
        <f>((('Ac225 Dose 200 nCi R power'!V392/'Ac225 Dose 200 nCi R power'!J392)^2+('Ac227 Dose 1 nCi R power'!V392/'Ac227 Dose 1 nCi R power'!J392)^2)^0.5)*I16</f>
        <v>8.6954250664558874E-5</v>
      </c>
      <c r="V16" s="64">
        <f>((('Ac225 Dose 200 nCi R power'!W392/'Ac225 Dose 200 nCi R power'!K392)^2+('Ac227 Dose 1 nCi R power'!W392/'Ac227 Dose 1 nCi R power'!K392)^2)^0.5)*J16</f>
        <v>1.8304527912414733E-4</v>
      </c>
      <c r="W16" s="64">
        <f>((('Ac225 Dose 200 nCi R power'!X392/'Ac225 Dose 200 nCi R power'!L392)^2+('Ac227 Dose 1 nCi R power'!X392/'Ac227 Dose 1 nCi R power'!L392)^2)^0.5)*K16</f>
        <v>2.4312628882360737E-4</v>
      </c>
      <c r="X16" s="64">
        <f>((('Ac225 Dose 200 nCi R power'!Y392/'Ac225 Dose 200 nCi R power'!M392)^2+('Ac227 Dose 1 nCi R power'!Y392/'Ac227 Dose 1 nCi R power'!M392)^2)^0.5)*L16</f>
        <v>2.600470012114725E-4</v>
      </c>
      <c r="Y16" s="64">
        <f>((('Ac225 Dose 200 nCi R power'!Z392/'Ac225 Dose 200 nCi R power'!N392)^2+('Ac227 Dose 1 nCi R power'!Z392/'Ac227 Dose 1 nCi R power'!N392)^2)^0.5)*M16</f>
        <v>2.9474658238940452E-4</v>
      </c>
      <c r="Z16" s="64"/>
      <c r="AA16" s="64"/>
      <c r="AB16" s="64">
        <f>((('Ac225 Dose 200 nCi R power'!AC392/'Ac225 Dose 200 nCi R power'!E392)^2+('Ac227 Dose 1 nCi R power'!AC392/'Ac227 Dose 1 nCi R power'!E392)^2)^0.5)*D16</f>
        <v>3.8076605180968718E-4</v>
      </c>
      <c r="AC16" s="64">
        <f>((('Ac225 Dose 200 nCi R power'!AD392/'Ac225 Dose 200 nCi R power'!F392)^2+('Ac227 Dose 1 nCi R power'!AD392/'Ac227 Dose 1 nCi R power'!F392)^2)^0.5)*E16</f>
        <v>5.5481807721709047E-4</v>
      </c>
      <c r="AD16" s="64">
        <f>((('Ac225 Dose 200 nCi R power'!AE392/'Ac225 Dose 200 nCi R power'!G392)^2+('Ac227 Dose 1 nCi R power'!AE392/'Ac227 Dose 1 nCi R power'!G392)^2)^0.5)*F16</f>
        <v>3.7420878298951237E-4</v>
      </c>
      <c r="AE16" s="64">
        <f>((('Ac225 Dose 200 nCi R power'!AF392/'Ac225 Dose 200 nCi R power'!H392)^2+('Ac227 Dose 1 nCi R power'!AF392/'Ac227 Dose 1 nCi R power'!H392)^2)^0.5)*G16</f>
        <v>3.1065921005702643E-4</v>
      </c>
      <c r="AF16" s="64">
        <f>((('Ac225 Dose 200 nCi R power'!AG392/'Ac225 Dose 200 nCi R power'!I392)^2+('Ac227 Dose 1 nCi R power'!AG392/'Ac227 Dose 1 nCi R power'!I392)^2)^0.5)*H16</f>
        <v>2.8275713294809764E-4</v>
      </c>
      <c r="AG16" s="64">
        <f>((('Ac225 Dose 200 nCi R power'!AH392/'Ac225 Dose 200 nCi R power'!J392)^2+('Ac227 Dose 1 nCi R power'!AH392/'Ac227 Dose 1 nCi R power'!J392)^2)^0.5)*I16</f>
        <v>1.6710971661477284E-4</v>
      </c>
      <c r="AH16" s="64">
        <f>((('Ac225 Dose 200 nCi R power'!AI392/'Ac225 Dose 200 nCi R power'!K392)^2+('Ac227 Dose 1 nCi R power'!AI392/'Ac227 Dose 1 nCi R power'!K392)^2)^0.5)*J16</f>
        <v>3.1729228462726734E-4</v>
      </c>
      <c r="AI16" s="64">
        <f>((('Ac225 Dose 200 nCi R power'!AJ392/'Ac225 Dose 200 nCi R power'!L392)^2+('Ac227 Dose 1 nCi R power'!AJ392/'Ac227 Dose 1 nCi R power'!L392)^2)^0.5)*K16</f>
        <v>3.0417356468822828E-4</v>
      </c>
      <c r="AJ16" s="64">
        <f>((('Ac225 Dose 200 nCi R power'!AK392/'Ac225 Dose 200 nCi R power'!M392)^2+('Ac227 Dose 1 nCi R power'!AK392/'Ac227 Dose 1 nCi R power'!M392)^2)^0.5)*L16</f>
        <v>3.0063786429076084E-4</v>
      </c>
      <c r="AK16" s="64">
        <f>((('Ac225 Dose 200 nCi R power'!AL392/'Ac225 Dose 200 nCi R power'!N392)^2+('Ac227 Dose 1 nCi R power'!AL392/'Ac227 Dose 1 nCi R power'!N392)^2)^0.5)*M16</f>
        <v>6.8974423876765306E-4</v>
      </c>
      <c r="AL16" s="64"/>
      <c r="AM16" s="64"/>
      <c r="AN16">
        <f t="shared" si="18"/>
        <v>-1.558347423209278E-5</v>
      </c>
      <c r="AO16">
        <f t="shared" si="0"/>
        <v>3.2110518930504757E-5</v>
      </c>
      <c r="AP16">
        <f t="shared" si="1"/>
        <v>-2.3267721854931507E-5</v>
      </c>
      <c r="AQ16">
        <f t="shared" si="2"/>
        <v>4.9558894706967858E-6</v>
      </c>
      <c r="AR16">
        <f t="shared" si="3"/>
        <v>-1.9678744950362109E-5</v>
      </c>
      <c r="AS16">
        <f t="shared" si="4"/>
        <v>1.9025374642702022E-6</v>
      </c>
      <c r="AT16">
        <f t="shared" si="5"/>
        <v>-2.3243806733791038E-6</v>
      </c>
      <c r="AU16">
        <f t="shared" si="6"/>
        <v>-4.9228245851608017E-5</v>
      </c>
      <c r="AV16">
        <f t="shared" si="7"/>
        <v>-6.1766013226141148E-5</v>
      </c>
      <c r="AW16">
        <f t="shared" si="8"/>
        <v>3.6701267395907703E-5</v>
      </c>
      <c r="AZ16">
        <f t="shared" si="19"/>
        <v>5.4536059495019279E-4</v>
      </c>
      <c r="BA16">
        <f t="shared" si="9"/>
        <v>7.7911739442008325E-4</v>
      </c>
      <c r="BB16">
        <f t="shared" si="10"/>
        <v>5.8244782926543403E-4</v>
      </c>
      <c r="BC16">
        <f t="shared" si="11"/>
        <v>4.7736831428644283E-4</v>
      </c>
      <c r="BD16">
        <f t="shared" si="12"/>
        <v>4.4373580943953716E-4</v>
      </c>
      <c r="BE16">
        <f t="shared" si="13"/>
        <v>2.5596650474360189E-4</v>
      </c>
      <c r="BF16">
        <f t="shared" si="14"/>
        <v>4.9801318307803554E-4</v>
      </c>
      <c r="BG16">
        <f t="shared" si="15"/>
        <v>4.9807160766022758E-4</v>
      </c>
      <c r="BH16">
        <f t="shared" si="16"/>
        <v>4.9891885227609225E-4</v>
      </c>
      <c r="BI16">
        <f t="shared" si="17"/>
        <v>1.0211920885529653E-3</v>
      </c>
    </row>
    <row r="17" spans="3:61">
      <c r="C17">
        <f>'Ac225 Dose 200 nCi R power'!D482</f>
        <v>0.625</v>
      </c>
      <c r="D17" s="63">
        <f>'Ac227 Dose 1 nCi R power'!E393/'Ac225 Dose 200 nCi R power'!E393</f>
        <v>1.8328106765562707E-4</v>
      </c>
      <c r="E17" s="63">
        <f>'Ac227 Dose 1 nCi R power'!F393/'Ac225 Dose 200 nCi R power'!F393</f>
        <v>3.933762558734648E-4</v>
      </c>
      <c r="F17" s="63">
        <f>'Ac227 Dose 1 nCi R power'!G393/'Ac225 Dose 200 nCi R power'!G393</f>
        <v>2.5308341668462124E-4</v>
      </c>
      <c r="G17" s="63">
        <f>'Ac227 Dose 1 nCi R power'!H393/'Ac225 Dose 200 nCi R power'!H393</f>
        <v>1.9079055960369374E-4</v>
      </c>
      <c r="H17" s="63">
        <f>'Ac227 Dose 1 nCi R power'!I393/'Ac225 Dose 200 nCi R power'!I393</f>
        <v>1.7503966309423397E-4</v>
      </c>
      <c r="I17" s="63">
        <f>'Ac227 Dose 1 nCi R power'!J393/'Ac225 Dose 200 nCi R power'!J393</f>
        <v>1.1013027585366816E-4</v>
      </c>
      <c r="J17" s="63">
        <f>'Ac227 Dose 1 nCi R power'!K393/'Ac225 Dose 200 nCi R power'!K393</f>
        <v>2.2174648135010993E-4</v>
      </c>
      <c r="K17" s="63">
        <f>'Ac227 Dose 1 nCi R power'!L393/'Ac225 Dose 200 nCi R power'!L393</f>
        <v>2.2166814167008287E-4</v>
      </c>
      <c r="L17" s="63">
        <f>'Ac227 Dose 1 nCi R power'!M393/'Ac225 Dose 200 nCi R power'!M393</f>
        <v>2.3451777898398358E-4</v>
      </c>
      <c r="M17" s="63">
        <f>'Ac227 Dose 1 nCi R power'!N393/'Ac225 Dose 200 nCi R power'!N393</f>
        <v>3.8689770492857003E-4</v>
      </c>
      <c r="P17" s="64">
        <f>((('Ac225 Dose 200 nCi R power'!Q393/'Ac225 Dose 200 nCi R power'!E393)^2+('Ac227 Dose 1 nCi R power'!Q393/'Ac227 Dose 1 nCi R power'!E393)^2)^0.5)*D17</f>
        <v>1.9964855319467054E-4</v>
      </c>
      <c r="Q17" s="64">
        <f>((('Ac225 Dose 200 nCi R power'!R393/'Ac225 Dose 200 nCi R power'!F393)^2+('Ac227 Dose 1 nCi R power'!R393/'Ac227 Dose 1 nCi R power'!F393)^2)^0.5)*E17</f>
        <v>3.466366046842077E-4</v>
      </c>
      <c r="R17" s="64">
        <f>((('Ac225 Dose 200 nCi R power'!S393/'Ac225 Dose 200 nCi R power'!G393)^2+('Ac227 Dose 1 nCi R power'!S393/'Ac227 Dose 1 nCi R power'!G393)^2)^0.5)*F17</f>
        <v>2.9230388611737842E-4</v>
      </c>
      <c r="S17" s="64">
        <f>((('Ac225 Dose 200 nCi R power'!T393/'Ac225 Dose 200 nCi R power'!H393)^2+('Ac227 Dose 1 nCi R power'!T393/'Ac227 Dose 1 nCi R power'!H393)^2)^0.5)*G17</f>
        <v>1.7483725455187988E-4</v>
      </c>
      <c r="T17" s="64">
        <f>((('Ac225 Dose 200 nCi R power'!U393/'Ac225 Dose 200 nCi R power'!I393)^2+('Ac227 Dose 1 nCi R power'!U393/'Ac227 Dose 1 nCi R power'!I393)^2)^0.5)*H17</f>
        <v>1.9227265240758011E-4</v>
      </c>
      <c r="U17" s="64">
        <f>((('Ac225 Dose 200 nCi R power'!V393/'Ac225 Dose 200 nCi R power'!J393)^2+('Ac227 Dose 1 nCi R power'!V393/'Ac227 Dose 1 nCi R power'!J393)^2)^0.5)*I17</f>
        <v>1.0304336989626486E-4</v>
      </c>
      <c r="V17" s="64">
        <f>((('Ac225 Dose 200 nCi R power'!W393/'Ac225 Dose 200 nCi R power'!K393)^2+('Ac227 Dose 1 nCi R power'!W393/'Ac227 Dose 1 nCi R power'!K393)^2)^0.5)*J17</f>
        <v>2.3949542802770217E-4</v>
      </c>
      <c r="W17" s="64">
        <f>((('Ac225 Dose 200 nCi R power'!X393/'Ac225 Dose 200 nCi R power'!L393)^2+('Ac227 Dose 1 nCi R power'!X393/'Ac227 Dose 1 nCi R power'!L393)^2)^0.5)*K17</f>
        <v>2.7354442609320534E-4</v>
      </c>
      <c r="X17" s="64">
        <f>((('Ac225 Dose 200 nCi R power'!Y393/'Ac225 Dose 200 nCi R power'!M393)^2+('Ac227 Dose 1 nCi R power'!Y393/'Ac227 Dose 1 nCi R power'!M393)^2)^0.5)*L17</f>
        <v>3.0471457262902919E-4</v>
      </c>
      <c r="Y17" s="64">
        <f>((('Ac225 Dose 200 nCi R power'!Z393/'Ac225 Dose 200 nCi R power'!N393)^2+('Ac227 Dose 1 nCi R power'!Z393/'Ac227 Dose 1 nCi R power'!N393)^2)^0.5)*M17</f>
        <v>3.4095926594167775E-4</v>
      </c>
      <c r="Z17" s="64"/>
      <c r="AA17" s="64"/>
      <c r="AB17" s="64">
        <f>((('Ac225 Dose 200 nCi R power'!AC393/'Ac225 Dose 200 nCi R power'!E393)^2+('Ac227 Dose 1 nCi R power'!AC393/'Ac227 Dose 1 nCi R power'!E393)^2)^0.5)*D17</f>
        <v>4.5283343904922193E-4</v>
      </c>
      <c r="AC17" s="64">
        <f>((('Ac225 Dose 200 nCi R power'!AD393/'Ac225 Dose 200 nCi R power'!F393)^2+('Ac227 Dose 1 nCi R power'!AD393/'Ac227 Dose 1 nCi R power'!F393)^2)^0.5)*E17</f>
        <v>9.6498005412117341E-4</v>
      </c>
      <c r="AD17" s="64">
        <f>((('Ac225 Dose 200 nCi R power'!AE393/'Ac225 Dose 200 nCi R power'!G393)^2+('Ac227 Dose 1 nCi R power'!AE393/'Ac227 Dose 1 nCi R power'!G393)^2)^0.5)*F17</f>
        <v>4.4131066990179776E-4</v>
      </c>
      <c r="AE17" s="64">
        <f>((('Ac225 Dose 200 nCi R power'!AF393/'Ac225 Dose 200 nCi R power'!H393)^2+('Ac227 Dose 1 nCi R power'!AF393/'Ac227 Dose 1 nCi R power'!H393)^2)^0.5)*G17</f>
        <v>3.6377252378591275E-4</v>
      </c>
      <c r="AF17" s="64">
        <f>((('Ac225 Dose 200 nCi R power'!AG393/'Ac225 Dose 200 nCi R power'!I393)^2+('Ac227 Dose 1 nCi R power'!AG393/'Ac227 Dose 1 nCi R power'!I393)^2)^0.5)*H17</f>
        <v>3.1151689858194975E-4</v>
      </c>
      <c r="AG17" s="64">
        <f>((('Ac225 Dose 200 nCi R power'!AH393/'Ac225 Dose 200 nCi R power'!J393)^2+('Ac227 Dose 1 nCi R power'!AH393/'Ac227 Dose 1 nCi R power'!J393)^2)^0.5)*I17</f>
        <v>2.1190406386479294E-4</v>
      </c>
      <c r="AH17" s="64">
        <f>((('Ac225 Dose 200 nCi R power'!AI393/'Ac225 Dose 200 nCi R power'!K393)^2+('Ac227 Dose 1 nCi R power'!AI393/'Ac227 Dose 1 nCi R power'!K393)^2)^0.5)*J17</f>
        <v>3.7641637152712511E-4</v>
      </c>
      <c r="AI17" s="64">
        <f>((('Ac225 Dose 200 nCi R power'!AJ393/'Ac225 Dose 200 nCi R power'!L393)^2+('Ac227 Dose 1 nCi R power'!AJ393/'Ac227 Dose 1 nCi R power'!L393)^2)^0.5)*K17</f>
        <v>3.514022926606628E-4</v>
      </c>
      <c r="AJ17" s="64">
        <f>((('Ac225 Dose 200 nCi R power'!AK393/'Ac225 Dose 200 nCi R power'!M393)^2+('Ac227 Dose 1 nCi R power'!AK393/'Ac227 Dose 1 nCi R power'!M393)^2)^0.5)*L17</f>
        <v>3.589700430707423E-4</v>
      </c>
      <c r="AK17" s="64">
        <f>((('Ac225 Dose 200 nCi R power'!AL393/'Ac225 Dose 200 nCi R power'!N393)^2+('Ac227 Dose 1 nCi R power'!AL393/'Ac227 Dose 1 nCi R power'!N393)^2)^0.5)*M17</f>
        <v>8.1129704224049603E-4</v>
      </c>
      <c r="AL17" s="64"/>
      <c r="AM17" s="64"/>
      <c r="AN17">
        <f t="shared" si="18"/>
        <v>-1.6367485539043475E-5</v>
      </c>
      <c r="AO17">
        <f t="shared" si="0"/>
        <v>4.67396511892571E-5</v>
      </c>
      <c r="AP17">
        <f t="shared" si="1"/>
        <v>-3.9220469432757173E-5</v>
      </c>
      <c r="AQ17">
        <f t="shared" si="2"/>
        <v>1.5953305051813861E-5</v>
      </c>
      <c r="AR17">
        <f t="shared" si="3"/>
        <v>-1.7232989313346143E-5</v>
      </c>
      <c r="AS17">
        <f t="shared" si="4"/>
        <v>7.0869059574033005E-6</v>
      </c>
      <c r="AT17">
        <f t="shared" si="5"/>
        <v>-1.7748946677592241E-5</v>
      </c>
      <c r="AU17">
        <f t="shared" si="6"/>
        <v>-5.1876284423122467E-5</v>
      </c>
      <c r="AV17">
        <f t="shared" si="7"/>
        <v>-7.0196793645045614E-5</v>
      </c>
      <c r="AW17">
        <f t="shared" si="8"/>
        <v>4.5938438986892281E-5</v>
      </c>
      <c r="AZ17">
        <f t="shared" si="19"/>
        <v>6.3611450670484899E-4</v>
      </c>
      <c r="BA17">
        <f t="shared" si="9"/>
        <v>1.3583563099946383E-3</v>
      </c>
      <c r="BB17">
        <f t="shared" si="10"/>
        <v>6.94394086586419E-4</v>
      </c>
      <c r="BC17">
        <f t="shared" si="11"/>
        <v>5.5456308338960652E-4</v>
      </c>
      <c r="BD17">
        <f t="shared" si="12"/>
        <v>4.8655656167618372E-4</v>
      </c>
      <c r="BE17">
        <f t="shared" si="13"/>
        <v>3.2203433971846111E-4</v>
      </c>
      <c r="BF17">
        <f t="shared" si="14"/>
        <v>5.9816285287723505E-4</v>
      </c>
      <c r="BG17">
        <f t="shared" si="15"/>
        <v>5.730704343307457E-4</v>
      </c>
      <c r="BH17">
        <f t="shared" si="16"/>
        <v>5.934878220547259E-4</v>
      </c>
      <c r="BI17">
        <f t="shared" si="17"/>
        <v>1.1981947471690661E-3</v>
      </c>
    </row>
    <row r="18" spans="3:61">
      <c r="C18">
        <f>'Ac225 Dose 200 nCi R power'!D483</f>
        <v>0.75</v>
      </c>
      <c r="D18" s="63">
        <f>'Ac227 Dose 1 nCi R power'!E394/'Ac225 Dose 200 nCi R power'!E394</f>
        <v>1.9125667871028722E-4</v>
      </c>
      <c r="E18" s="63">
        <f>'Ac227 Dose 1 nCi R power'!F394/'Ac225 Dose 200 nCi R power'!F394</f>
        <v>6.5140524483593926E-4</v>
      </c>
      <c r="F18" s="63">
        <f>'Ac227 Dose 1 nCi R power'!G394/'Ac225 Dose 200 nCi R power'!G394</f>
        <v>2.9864444624350003E-4</v>
      </c>
      <c r="G18" s="63">
        <f>'Ac227 Dose 1 nCi R power'!H394/'Ac225 Dose 200 nCi R power'!H394</f>
        <v>2.1402197016387144E-4</v>
      </c>
      <c r="H18" s="63">
        <f>'Ac227 Dose 1 nCi R power'!I394/'Ac225 Dose 200 nCi R power'!I394</f>
        <v>1.8778282725299633E-4</v>
      </c>
      <c r="I18" s="63">
        <f>'Ac227 Dose 1 nCi R power'!J394/'Ac225 Dose 200 nCi R power'!J394</f>
        <v>1.3374419749990072E-4</v>
      </c>
      <c r="J18" s="63">
        <f>'Ac227 Dose 1 nCi R power'!K394/'Ac225 Dose 200 nCi R power'!K394</f>
        <v>2.6519140412944227E-4</v>
      </c>
      <c r="K18" s="63">
        <f>'Ac227 Dose 1 nCi R power'!L394/'Ac225 Dose 200 nCi R power'!L394</f>
        <v>2.4701247459952766E-4</v>
      </c>
      <c r="L18" s="63">
        <f>'Ac227 Dose 1 nCi R power'!M394/'Ac225 Dose 200 nCi R power'!M394</f>
        <v>2.6966598259531613E-4</v>
      </c>
      <c r="M18" s="63">
        <f>'Ac227 Dose 1 nCi R power'!N394/'Ac225 Dose 200 nCi R power'!N394</f>
        <v>4.4040736920927261E-4</v>
      </c>
      <c r="P18" s="64">
        <f>((('Ac225 Dose 200 nCi R power'!Q394/'Ac225 Dose 200 nCi R power'!E394)^2+('Ac227 Dose 1 nCi R power'!Q394/'Ac227 Dose 1 nCi R power'!E394)^2)^0.5)*D18</f>
        <v>2.0663999608979132E-4</v>
      </c>
      <c r="Q18" s="64">
        <f>((('Ac225 Dose 200 nCi R power'!R394/'Ac225 Dose 200 nCi R power'!F394)^2+('Ac227 Dose 1 nCi R power'!R394/'Ac227 Dose 1 nCi R power'!F394)^2)^0.5)*E18</f>
        <v>6.0654848549091672E-4</v>
      </c>
      <c r="R18" s="64">
        <f>((('Ac225 Dose 200 nCi R power'!S394/'Ac225 Dose 200 nCi R power'!G394)^2+('Ac227 Dose 1 nCi R power'!S394/'Ac227 Dose 1 nCi R power'!G394)^2)^0.5)*F18</f>
        <v>3.562847082299119E-4</v>
      </c>
      <c r="S18" s="64">
        <f>((('Ac225 Dose 200 nCi R power'!T394/'Ac225 Dose 200 nCi R power'!H394)^2+('Ac227 Dose 1 nCi R power'!T394/'Ac227 Dose 1 nCi R power'!H394)^2)^0.5)*G18</f>
        <v>1.8694241343516208E-4</v>
      </c>
      <c r="T18" s="64">
        <f>((('Ac225 Dose 200 nCi R power'!U394/'Ac225 Dose 200 nCi R power'!I394)^2+('Ac227 Dose 1 nCi R power'!U394/'Ac227 Dose 1 nCi R power'!I394)^2)^0.5)*H18</f>
        <v>2.0231381028852418E-4</v>
      </c>
      <c r="U18" s="64">
        <f>((('Ac225 Dose 200 nCi R power'!V394/'Ac225 Dose 200 nCi R power'!J394)^2+('Ac227 Dose 1 nCi R power'!V394/'Ac227 Dose 1 nCi R power'!J394)^2)^0.5)*I18</f>
        <v>1.2026233230104029E-4</v>
      </c>
      <c r="V18" s="64">
        <f>((('Ac225 Dose 200 nCi R power'!W394/'Ac225 Dose 200 nCi R power'!K394)^2+('Ac227 Dose 1 nCi R power'!W394/'Ac227 Dose 1 nCi R power'!K394)^2)^0.5)*J18</f>
        <v>3.0627760997144129E-4</v>
      </c>
      <c r="W18" s="64">
        <f>((('Ac225 Dose 200 nCi R power'!X394/'Ac225 Dose 200 nCi R power'!L394)^2+('Ac227 Dose 1 nCi R power'!X394/'Ac227 Dose 1 nCi R power'!L394)^2)^0.5)*K18</f>
        <v>2.9959444895826437E-4</v>
      </c>
      <c r="X18" s="64">
        <f>((('Ac225 Dose 200 nCi R power'!Y394/'Ac225 Dose 200 nCi R power'!M394)^2+('Ac227 Dose 1 nCi R power'!Y394/'Ac227 Dose 1 nCi R power'!M394)^2)^0.5)*L18</f>
        <v>3.4748494383791641E-4</v>
      </c>
      <c r="Y18" s="64">
        <f>((('Ac225 Dose 200 nCi R power'!Z394/'Ac225 Dose 200 nCi R power'!N394)^2+('Ac227 Dose 1 nCi R power'!Z394/'Ac227 Dose 1 nCi R power'!N394)^2)^0.5)*M18</f>
        <v>3.8424122114611082E-4</v>
      </c>
      <c r="Z18" s="64"/>
      <c r="AA18" s="64"/>
      <c r="AB18" s="64">
        <f>((('Ac225 Dose 200 nCi R power'!AC394/'Ac225 Dose 200 nCi R power'!E394)^2+('Ac227 Dose 1 nCi R power'!AC394/'Ac227 Dose 1 nCi R power'!E394)^2)^0.5)*D18</f>
        <v>4.7220092488253599E-4</v>
      </c>
      <c r="AC18" s="64">
        <f>((('Ac225 Dose 200 nCi R power'!AD394/'Ac225 Dose 200 nCi R power'!F394)^2+('Ac227 Dose 1 nCi R power'!AD394/'Ac227 Dose 1 nCi R power'!F394)^2)^0.5)*E18</f>
        <v>1.4910176507110786E-3</v>
      </c>
      <c r="AD18" s="64">
        <f>((('Ac225 Dose 200 nCi R power'!AE394/'Ac225 Dose 200 nCi R power'!G394)^2+('Ac227 Dose 1 nCi R power'!AE394/'Ac227 Dose 1 nCi R power'!G394)^2)^0.5)*F18</f>
        <v>5.0146905631308044E-4</v>
      </c>
      <c r="AE18" s="64">
        <f>((('Ac225 Dose 200 nCi R power'!AF394/'Ac225 Dose 200 nCi R power'!H394)^2+('Ac227 Dose 1 nCi R power'!AF394/'Ac227 Dose 1 nCi R power'!H394)^2)^0.5)*G18</f>
        <v>4.1573199924141842E-4</v>
      </c>
      <c r="AF18" s="64">
        <f>((('Ac225 Dose 200 nCi R power'!AG394/'Ac225 Dose 200 nCi R power'!I394)^2+('Ac227 Dose 1 nCi R power'!AG394/'Ac227 Dose 1 nCi R power'!I394)^2)^0.5)*H18</f>
        <v>3.3586219937324272E-4</v>
      </c>
      <c r="AG18" s="64">
        <f>((('Ac225 Dose 200 nCi R power'!AH394/'Ac225 Dose 200 nCi R power'!J394)^2+('Ac227 Dose 1 nCi R power'!AH394/'Ac227 Dose 1 nCi R power'!J394)^2)^0.5)*I18</f>
        <v>2.6195265888890099E-4</v>
      </c>
      <c r="AH18" s="64">
        <f>((('Ac225 Dose 200 nCi R power'!AI394/'Ac225 Dose 200 nCi R power'!K394)^2+('Ac227 Dose 1 nCi R power'!AI394/'Ac227 Dose 1 nCi R power'!K394)^2)^0.5)*J18</f>
        <v>4.3567643267268102E-4</v>
      </c>
      <c r="AI18" s="64">
        <f>((('Ac225 Dose 200 nCi R power'!AJ394/'Ac225 Dose 200 nCi R power'!L394)^2+('Ac227 Dose 1 nCi R power'!AJ394/'Ac227 Dose 1 nCi R power'!L394)^2)^0.5)*K18</f>
        <v>3.9655050725856194E-4</v>
      </c>
      <c r="AJ18" s="64">
        <f>((('Ac225 Dose 200 nCi R power'!AK394/'Ac225 Dose 200 nCi R power'!M394)^2+('Ac227 Dose 1 nCi R power'!AK394/'Ac227 Dose 1 nCi R power'!M394)^2)^0.5)*L18</f>
        <v>4.1635342074706555E-4</v>
      </c>
      <c r="AK18" s="64">
        <f>((('Ac225 Dose 200 nCi R power'!AL394/'Ac225 Dose 200 nCi R power'!N394)^2+('Ac227 Dose 1 nCi R power'!AL394/'Ac227 Dose 1 nCi R power'!N394)^2)^0.5)*M18</f>
        <v>9.3016781791477776E-4</v>
      </c>
      <c r="AL18" s="64"/>
      <c r="AM18" s="64"/>
      <c r="AN18">
        <f t="shared" si="18"/>
        <v>-1.5383317379504105E-5</v>
      </c>
      <c r="AO18">
        <f t="shared" si="0"/>
        <v>4.4856759345022535E-5</v>
      </c>
      <c r="AP18">
        <f t="shared" si="1"/>
        <v>-5.7640261986411864E-5</v>
      </c>
      <c r="AQ18">
        <f t="shared" si="2"/>
        <v>2.707955672870936E-5</v>
      </c>
      <c r="AR18">
        <f t="shared" si="3"/>
        <v>-1.4530983035527856E-5</v>
      </c>
      <c r="AS18">
        <f t="shared" si="4"/>
        <v>1.3481865198860434E-5</v>
      </c>
      <c r="AT18">
        <f t="shared" si="5"/>
        <v>-4.108620584199901E-5</v>
      </c>
      <c r="AU18">
        <f t="shared" si="6"/>
        <v>-5.258197435873671E-5</v>
      </c>
      <c r="AV18">
        <f t="shared" si="7"/>
        <v>-7.781896124260028E-5</v>
      </c>
      <c r="AW18">
        <f t="shared" si="8"/>
        <v>5.6166148063161792E-5</v>
      </c>
      <c r="AZ18">
        <f t="shared" si="19"/>
        <v>6.6345760359282318E-4</v>
      </c>
      <c r="BA18">
        <f t="shared" si="9"/>
        <v>2.1424228955470178E-3</v>
      </c>
      <c r="BB18">
        <f t="shared" si="10"/>
        <v>8.0011350255658042E-4</v>
      </c>
      <c r="BC18">
        <f t="shared" si="11"/>
        <v>6.2975396940528981E-4</v>
      </c>
      <c r="BD18">
        <f t="shared" si="12"/>
        <v>5.2364502662623907E-4</v>
      </c>
      <c r="BE18">
        <f t="shared" si="13"/>
        <v>3.9569685638880174E-4</v>
      </c>
      <c r="BF18">
        <f t="shared" si="14"/>
        <v>7.0086783680212324E-4</v>
      </c>
      <c r="BG18">
        <f t="shared" si="15"/>
        <v>6.435629818580896E-4</v>
      </c>
      <c r="BH18">
        <f t="shared" si="16"/>
        <v>6.8601940334238169E-4</v>
      </c>
      <c r="BI18">
        <f t="shared" si="17"/>
        <v>1.3705751871240504E-3</v>
      </c>
    </row>
    <row r="19" spans="3:61">
      <c r="C19">
        <f>'Ac225 Dose 200 nCi R power'!D484</f>
        <v>0.875</v>
      </c>
      <c r="D19" s="63">
        <f>'Ac227 Dose 1 nCi R power'!E395/'Ac225 Dose 200 nCi R power'!E395</f>
        <v>1.8716568326688948E-4</v>
      </c>
      <c r="E19" s="63">
        <f>'Ac227 Dose 1 nCi R power'!F395/'Ac225 Dose 200 nCi R power'!F395</f>
        <v>9.8073146694551056E-4</v>
      </c>
      <c r="F19" s="63">
        <f>'Ac227 Dose 1 nCi R power'!G395/'Ac225 Dose 200 nCi R power'!G395</f>
        <v>3.4370595918331885E-4</v>
      </c>
      <c r="G19" s="63">
        <f>'Ac227 Dose 1 nCi R power'!H395/'Ac225 Dose 200 nCi R power'!H395</f>
        <v>2.3640679194057208E-4</v>
      </c>
      <c r="H19" s="63">
        <f>'Ac227 Dose 1 nCi R power'!I395/'Ac225 Dose 200 nCi R power'!I395</f>
        <v>2.0065465500642541E-4</v>
      </c>
      <c r="I19" s="63">
        <f>'Ac227 Dose 1 nCi R power'!J395/'Ac225 Dose 200 nCi R power'!J395</f>
        <v>1.575598376136596E-4</v>
      </c>
      <c r="J19" s="63">
        <f>'Ac227 Dose 1 nCi R power'!K395/'Ac225 Dose 200 nCi R power'!K395</f>
        <v>3.0908315726824534E-4</v>
      </c>
      <c r="K19" s="63">
        <f>'Ac227 Dose 1 nCi R power'!L395/'Ac225 Dose 200 nCi R power'!L395</f>
        <v>2.7094375755261384E-4</v>
      </c>
      <c r="L19" s="63">
        <f>'Ac227 Dose 1 nCi R power'!M395/'Ac225 Dose 200 nCi R power'!M395</f>
        <v>3.0416696345478728E-4</v>
      </c>
      <c r="M19" s="63">
        <f>'Ac227 Dose 1 nCi R power'!N395/'Ac225 Dose 200 nCi R power'!N395</f>
        <v>4.9239509294045109E-4</v>
      </c>
      <c r="P19" s="64">
        <f>((('Ac225 Dose 200 nCi R power'!Q395/'Ac225 Dose 200 nCi R power'!E395)^2+('Ac227 Dose 1 nCi R power'!Q395/'Ac227 Dose 1 nCi R power'!E395)^2)^0.5)*D19</f>
        <v>1.9965162095610949E-4</v>
      </c>
      <c r="Q19" s="64">
        <f>((('Ac225 Dose 200 nCi R power'!R395/'Ac225 Dose 200 nCi R power'!F395)^2+('Ac227 Dose 1 nCi R power'!R395/'Ac227 Dose 1 nCi R power'!F395)^2)^0.5)*E19</f>
        <v>9.7956294981246589E-4</v>
      </c>
      <c r="R19" s="64">
        <f>((('Ac225 Dose 200 nCi R power'!S395/'Ac225 Dose 200 nCi R power'!G395)^2+('Ac227 Dose 1 nCi R power'!S395/'Ac227 Dose 1 nCi R power'!G395)^2)^0.5)*F19</f>
        <v>4.2027458520505477E-4</v>
      </c>
      <c r="S19" s="64">
        <f>((('Ac225 Dose 200 nCi R power'!T395/'Ac225 Dose 200 nCi R power'!H395)^2+('Ac227 Dose 1 nCi R power'!T395/'Ac227 Dose 1 nCi R power'!H395)^2)^0.5)*G19</f>
        <v>1.9924945111389849E-4</v>
      </c>
      <c r="T19" s="64">
        <f>((('Ac225 Dose 200 nCi R power'!U395/'Ac225 Dose 200 nCi R power'!I395)^2+('Ac227 Dose 1 nCi R power'!U395/'Ac227 Dose 1 nCi R power'!I395)^2)^0.5)*H19</f>
        <v>2.1293320538364122E-4</v>
      </c>
      <c r="U19" s="64">
        <f>((('Ac225 Dose 200 nCi R power'!V395/'Ac225 Dose 200 nCi R power'!J395)^2+('Ac227 Dose 1 nCi R power'!V395/'Ac227 Dose 1 nCi R power'!J395)^2)^0.5)*I19</f>
        <v>1.3740322182811607E-4</v>
      </c>
      <c r="V19" s="64">
        <f>((('Ac225 Dose 200 nCi R power'!W395/'Ac225 Dose 200 nCi R power'!K395)^2+('Ac227 Dose 1 nCi R power'!W395/'Ac227 Dose 1 nCi R power'!K395)^2)^0.5)*J19</f>
        <v>3.7709094237485692E-4</v>
      </c>
      <c r="W19" s="64">
        <f>((('Ac225 Dose 200 nCi R power'!X395/'Ac225 Dose 200 nCi R power'!L395)^2+('Ac227 Dose 1 nCi R power'!X395/'Ac227 Dose 1 nCi R power'!L395)^2)^0.5)*K19</f>
        <v>3.236426927065956E-4</v>
      </c>
      <c r="X19" s="64">
        <f>((('Ac225 Dose 200 nCi R power'!Y395/'Ac225 Dose 200 nCi R power'!M395)^2+('Ac227 Dose 1 nCi R power'!Y395/'Ac227 Dose 1 nCi R power'!M395)^2)^0.5)*L19</f>
        <v>3.8920405685088011E-4</v>
      </c>
      <c r="Y19" s="64">
        <f>((('Ac225 Dose 200 nCi R power'!Z395/'Ac225 Dose 200 nCi R power'!N395)^2+('Ac227 Dose 1 nCi R power'!Z395/'Ac227 Dose 1 nCi R power'!N395)^2)^0.5)*M19</f>
        <v>4.2491017442766255E-4</v>
      </c>
      <c r="Z19" s="64"/>
      <c r="AA19" s="64"/>
      <c r="AB19" s="64">
        <f>((('Ac225 Dose 200 nCi R power'!AC395/'Ac225 Dose 200 nCi R power'!E395)^2+('Ac227 Dose 1 nCi R power'!AC395/'Ac227 Dose 1 nCi R power'!E395)^2)^0.5)*D19</f>
        <v>4.2111508427583372E-4</v>
      </c>
      <c r="AC19" s="64">
        <f>((('Ac225 Dose 200 nCi R power'!AD395/'Ac225 Dose 200 nCi R power'!F395)^2+('Ac227 Dose 1 nCi R power'!AD395/'Ac227 Dose 1 nCi R power'!F395)^2)^0.5)*E19</f>
        <v>1.990785524336821E-3</v>
      </c>
      <c r="AD19" s="64">
        <f>((('Ac225 Dose 200 nCi R power'!AE395/'Ac225 Dose 200 nCi R power'!G395)^2+('Ac227 Dose 1 nCi R power'!AE395/'Ac227 Dose 1 nCi R power'!G395)^2)^0.5)*F19</f>
        <v>5.5729771062656129E-4</v>
      </c>
      <c r="AE19" s="64">
        <f>((('Ac225 Dose 200 nCi R power'!AF395/'Ac225 Dose 200 nCi R power'!H395)^2+('Ac227 Dose 1 nCi R power'!AF395/'Ac227 Dose 1 nCi R power'!H395)^2)^0.5)*G19</f>
        <v>4.6678340356670194E-4</v>
      </c>
      <c r="AF19" s="64">
        <f>((('Ac225 Dose 200 nCi R power'!AG395/'Ac225 Dose 200 nCi R power'!I395)^2+('Ac227 Dose 1 nCi R power'!AG395/'Ac227 Dose 1 nCi R power'!I395)^2)^0.5)*H19</f>
        <v>3.5866454178458374E-4</v>
      </c>
      <c r="AG19" s="64">
        <f>((('Ac225 Dose 200 nCi R power'!AH395/'Ac225 Dose 200 nCi R power'!J395)^2+('Ac227 Dose 1 nCi R power'!AH395/'Ac227 Dose 1 nCi R power'!J395)^2)^0.5)*I19</f>
        <v>3.1227300455315322E-4</v>
      </c>
      <c r="AH19" s="64">
        <f>((('Ac225 Dose 200 nCi R power'!AI395/'Ac225 Dose 200 nCi R power'!K395)^2+('Ac227 Dose 1 nCi R power'!AI395/'Ac227 Dose 1 nCi R power'!K395)^2)^0.5)*J19</f>
        <v>4.9427093005241258E-4</v>
      </c>
      <c r="AI19" s="64">
        <f>((('Ac225 Dose 200 nCi R power'!AJ395/'Ac225 Dose 200 nCi R power'!L395)^2+('Ac227 Dose 1 nCi R power'!AJ395/'Ac227 Dose 1 nCi R power'!L395)^2)^0.5)*K19</f>
        <v>4.40822622442755E-4</v>
      </c>
      <c r="AJ19" s="64">
        <f>((('Ac225 Dose 200 nCi R power'!AK395/'Ac225 Dose 200 nCi R power'!M395)^2+('Ac227 Dose 1 nCi R power'!AK395/'Ac227 Dose 1 nCi R power'!M395)^2)^0.5)*L19</f>
        <v>4.727702849385096E-4</v>
      </c>
      <c r="AK19" s="64">
        <f>((('Ac225 Dose 200 nCi R power'!AL395/'Ac225 Dose 200 nCi R power'!N395)^2+('Ac227 Dose 1 nCi R power'!AL395/'Ac227 Dose 1 nCi R power'!N395)^2)^0.5)*M19</f>
        <v>1.0470521574125176E-3</v>
      </c>
      <c r="AL19" s="64"/>
      <c r="AM19" s="64"/>
      <c r="AN19">
        <f t="shared" si="18"/>
        <v>-1.2485937689220013E-5</v>
      </c>
      <c r="AO19">
        <f t="shared" si="0"/>
        <v>1.1685171330446786E-6</v>
      </c>
      <c r="AP19">
        <f t="shared" si="1"/>
        <v>-7.6568626021735918E-5</v>
      </c>
      <c r="AQ19">
        <f t="shared" si="2"/>
        <v>3.7157340826673589E-5</v>
      </c>
      <c r="AR19">
        <f t="shared" si="3"/>
        <v>-1.2278550377215814E-5</v>
      </c>
      <c r="AS19">
        <f t="shared" si="4"/>
        <v>2.0156615785543529E-5</v>
      </c>
      <c r="AT19">
        <f t="shared" si="5"/>
        <v>-6.8007785106611587E-5</v>
      </c>
      <c r="AU19">
        <f t="shared" si="6"/>
        <v>-5.2698935153981761E-5</v>
      </c>
      <c r="AV19">
        <f t="shared" si="7"/>
        <v>-8.5037093396092827E-5</v>
      </c>
      <c r="AW19">
        <f t="shared" si="8"/>
        <v>6.748491851278854E-5</v>
      </c>
      <c r="AZ19">
        <f t="shared" si="19"/>
        <v>6.0828076754272317E-4</v>
      </c>
      <c r="BA19">
        <f t="shared" si="9"/>
        <v>2.9715169912823318E-3</v>
      </c>
      <c r="BB19">
        <f t="shared" si="10"/>
        <v>9.0100366980988013E-4</v>
      </c>
      <c r="BC19">
        <f t="shared" si="11"/>
        <v>7.0319019550727402E-4</v>
      </c>
      <c r="BD19">
        <f t="shared" si="12"/>
        <v>5.5931919679100912E-4</v>
      </c>
      <c r="BE19">
        <f t="shared" si="13"/>
        <v>4.6983284216681285E-4</v>
      </c>
      <c r="BF19">
        <f t="shared" si="14"/>
        <v>8.0335408732065791E-4</v>
      </c>
      <c r="BG19">
        <f t="shared" si="15"/>
        <v>7.117663799953689E-4</v>
      </c>
      <c r="BH19">
        <f t="shared" si="16"/>
        <v>7.7693724839329693E-4</v>
      </c>
      <c r="BI19">
        <f t="shared" si="17"/>
        <v>1.5394472503529686E-3</v>
      </c>
    </row>
    <row r="20" spans="3:61">
      <c r="C20">
        <f>'Ac225 Dose 200 nCi R power'!D485</f>
        <v>1</v>
      </c>
      <c r="D20" s="63">
        <f>'Ac227 Dose 1 nCi R power'!E396/'Ac225 Dose 200 nCi R power'!E396</f>
        <v>1.8002510970554497E-4</v>
      </c>
      <c r="E20" s="63">
        <f>'Ac227 Dose 1 nCi R power'!F396/'Ac225 Dose 200 nCi R power'!F396</f>
        <v>1.2899757578361227E-3</v>
      </c>
      <c r="F20" s="63">
        <f>'Ac227 Dose 1 nCi R power'!G396/'Ac225 Dose 200 nCi R power'!G396</f>
        <v>3.8603504884868596E-4</v>
      </c>
      <c r="G20" s="63">
        <f>'Ac227 Dose 1 nCi R power'!H396/'Ac225 Dose 200 nCi R power'!H396</f>
        <v>2.5721829070396793E-4</v>
      </c>
      <c r="H20" s="63">
        <f>'Ac227 Dose 1 nCi R power'!I396/'Ac225 Dose 200 nCi R power'!I396</f>
        <v>2.145336308405963E-4</v>
      </c>
      <c r="I20" s="63">
        <f>'Ac227 Dose 1 nCi R power'!J396/'Ac225 Dose 200 nCi R power'!J396</f>
        <v>1.7854432602746765E-4</v>
      </c>
      <c r="J20" s="63">
        <f>'Ac227 Dose 1 nCi R power'!K396/'Ac225 Dose 200 nCi R power'!K396</f>
        <v>3.5074883633690805E-4</v>
      </c>
      <c r="K20" s="63">
        <f>'Ac227 Dose 1 nCi R power'!L396/'Ac225 Dose 200 nCi R power'!L396</f>
        <v>2.9449931416720656E-4</v>
      </c>
      <c r="L20" s="63">
        <f>'Ac227 Dose 1 nCi R power'!M396/'Ac225 Dose 200 nCi R power'!M396</f>
        <v>3.3859376892114945E-4</v>
      </c>
      <c r="M20" s="63">
        <f>'Ac227 Dose 1 nCi R power'!N396/'Ac225 Dose 200 nCi R power'!N396</f>
        <v>5.4299827375401104E-4</v>
      </c>
      <c r="P20" s="64">
        <f>((('Ac225 Dose 200 nCi R power'!Q396/'Ac225 Dose 200 nCi R power'!E396)^2+('Ac227 Dose 1 nCi R power'!Q396/'Ac227 Dose 1 nCi R power'!E396)^2)^0.5)*D20</f>
        <v>1.8937064233499578E-4</v>
      </c>
      <c r="Q20" s="64">
        <f>((('Ac225 Dose 200 nCi R power'!R396/'Ac225 Dose 200 nCi R power'!F396)^2+('Ac227 Dose 1 nCi R power'!R396/'Ac227 Dose 1 nCi R power'!F396)^2)^0.5)*E20</f>
        <v>1.3587143197509553E-3</v>
      </c>
      <c r="R20" s="64">
        <f>((('Ac225 Dose 200 nCi R power'!S396/'Ac225 Dose 200 nCi R power'!G396)^2+('Ac227 Dose 1 nCi R power'!S396/'Ac227 Dose 1 nCi R power'!G396)^2)^0.5)*F20</f>
        <v>4.7968166581926493E-4</v>
      </c>
      <c r="S20" s="64">
        <f>((('Ac225 Dose 200 nCi R power'!T396/'Ac225 Dose 200 nCi R power'!H396)^2+('Ac227 Dose 1 nCi R power'!T396/'Ac227 Dose 1 nCi R power'!H396)^2)^0.5)*G20</f>
        <v>2.1211435300536751E-4</v>
      </c>
      <c r="T20" s="64">
        <f>((('Ac225 Dose 200 nCi R power'!U396/'Ac225 Dose 200 nCi R power'!I396)^2+('Ac227 Dose 1 nCi R power'!U396/'Ac227 Dose 1 nCi R power'!I396)^2)^0.5)*H20</f>
        <v>2.2561866647003006E-4</v>
      </c>
      <c r="U20" s="64">
        <f>((('Ac225 Dose 200 nCi R power'!V396/'Ac225 Dose 200 nCi R power'!J396)^2+('Ac227 Dose 1 nCi R power'!V396/'Ac227 Dose 1 nCi R power'!J396)^2)^0.5)*I20</f>
        <v>1.5276130535048921E-4</v>
      </c>
      <c r="V20" s="64">
        <f>((('Ac225 Dose 200 nCi R power'!W396/'Ac225 Dose 200 nCi R power'!K396)^2+('Ac227 Dose 1 nCi R power'!W396/'Ac227 Dose 1 nCi R power'!K396)^2)^0.5)*J20</f>
        <v>4.4168033896782648E-4</v>
      </c>
      <c r="W20" s="64">
        <f>((('Ac225 Dose 200 nCi R power'!X396/'Ac225 Dose 200 nCi R power'!L396)^2+('Ac227 Dose 1 nCi R power'!X396/'Ac227 Dose 1 nCi R power'!L396)^2)^0.5)*K20</f>
        <v>3.4836044466468954E-4</v>
      </c>
      <c r="X20" s="64">
        <f>((('Ac225 Dose 200 nCi R power'!Y396/'Ac225 Dose 200 nCi R power'!M396)^2+('Ac227 Dose 1 nCi R power'!Y396/'Ac227 Dose 1 nCi R power'!M396)^2)^0.5)*L20</f>
        <v>4.3081955491096108E-4</v>
      </c>
      <c r="Y20" s="64">
        <f>((('Ac225 Dose 200 nCi R power'!Z396/'Ac225 Dose 200 nCi R power'!N396)^2+('Ac227 Dose 1 nCi R power'!Z396/'Ac227 Dose 1 nCi R power'!N396)^2)^0.5)*M20</f>
        <v>4.6307440059570613E-4</v>
      </c>
      <c r="Z20" s="64"/>
      <c r="AA20" s="64"/>
      <c r="AB20" s="64">
        <f>((('Ac225 Dose 200 nCi R power'!AC396/'Ac225 Dose 200 nCi R power'!E396)^2+('Ac227 Dose 1 nCi R power'!AC396/'Ac227 Dose 1 nCi R power'!E396)^2)^0.5)*D20</f>
        <v>3.5008323718040959E-4</v>
      </c>
      <c r="AC20" s="64">
        <f>((('Ac225 Dose 200 nCi R power'!AD396/'Ac225 Dose 200 nCi R power'!F396)^2+('Ac227 Dose 1 nCi R power'!AD396/'Ac227 Dose 1 nCi R power'!F396)^2)^0.5)*E20</f>
        <v>2.3511404909370816E-3</v>
      </c>
      <c r="AD20" s="64">
        <f>((('Ac225 Dose 200 nCi R power'!AE396/'Ac225 Dose 200 nCi R power'!G396)^2+('Ac227 Dose 1 nCi R power'!AE396/'Ac227 Dose 1 nCi R power'!G396)^2)^0.5)*F20</f>
        <v>6.1335996324253311E-4</v>
      </c>
      <c r="AE20" s="64">
        <f>((('Ac225 Dose 200 nCi R power'!AF396/'Ac225 Dose 200 nCi R power'!H396)^2+('Ac227 Dose 1 nCi R power'!AF396/'Ac227 Dose 1 nCi R power'!H396)^2)^0.5)*G20</f>
        <v>5.1638729592156415E-4</v>
      </c>
      <c r="AF20" s="64">
        <f>((('Ac225 Dose 200 nCi R power'!AG396/'Ac225 Dose 200 nCi R power'!I396)^2+('Ac227 Dose 1 nCi R power'!AG396/'Ac227 Dose 1 nCi R power'!I396)^2)^0.5)*H20</f>
        <v>3.8238028370473867E-4</v>
      </c>
      <c r="AG20" s="64">
        <f>((('Ac225 Dose 200 nCi R power'!AH396/'Ac225 Dose 200 nCi R power'!J396)^2+('Ac227 Dose 1 nCi R power'!AH396/'Ac227 Dose 1 nCi R power'!J396)^2)^0.5)*I20</f>
        <v>3.5583312616708959E-4</v>
      </c>
      <c r="AH20" s="64">
        <f>((('Ac225 Dose 200 nCi R power'!AI396/'Ac225 Dose 200 nCi R power'!K396)^2+('Ac227 Dose 1 nCi R power'!AI396/'Ac227 Dose 1 nCi R power'!K396)^2)^0.5)*J20</f>
        <v>5.5145781817615182E-4</v>
      </c>
      <c r="AI20" s="64">
        <f>((('Ac225 Dose 200 nCi R power'!AJ396/'Ac225 Dose 200 nCi R power'!L396)^2+('Ac227 Dose 1 nCi R power'!AJ396/'Ac227 Dose 1 nCi R power'!L396)^2)^0.5)*K20</f>
        <v>4.8529035734563207E-4</v>
      </c>
      <c r="AJ20" s="64">
        <f>((('Ac225 Dose 200 nCi R power'!AK396/'Ac225 Dose 200 nCi R power'!M396)^2+('Ac227 Dose 1 nCi R power'!AK396/'Ac227 Dose 1 nCi R power'!M396)^2)^0.5)*L20</f>
        <v>5.2825638319922057E-4</v>
      </c>
      <c r="AK20" s="64">
        <f>((('Ac225 Dose 200 nCi R power'!AL396/'Ac225 Dose 200 nCi R power'!N396)^2+('Ac227 Dose 1 nCi R power'!AL396/'Ac227 Dose 1 nCi R power'!N396)^2)^0.5)*M20</f>
        <v>1.1620575854724229E-3</v>
      </c>
      <c r="AL20" s="64"/>
      <c r="AM20" s="64"/>
      <c r="AN20">
        <f t="shared" si="18"/>
        <v>-9.3455326294508115E-6</v>
      </c>
      <c r="AO20">
        <f t="shared" si="0"/>
        <v>-6.8738561914832635E-5</v>
      </c>
      <c r="AP20">
        <f t="shared" si="1"/>
        <v>-9.3646616970578973E-5</v>
      </c>
      <c r="AQ20">
        <f t="shared" si="2"/>
        <v>4.5103937698600413E-5</v>
      </c>
      <c r="AR20">
        <f t="shared" si="3"/>
        <v>-1.1085035629433763E-5</v>
      </c>
      <c r="AS20">
        <f t="shared" si="4"/>
        <v>2.5783020676978447E-5</v>
      </c>
      <c r="AT20">
        <f t="shared" si="5"/>
        <v>-9.0931502630918427E-5</v>
      </c>
      <c r="AU20">
        <f t="shared" si="6"/>
        <v>-5.3861130497482982E-5</v>
      </c>
      <c r="AV20">
        <f t="shared" si="7"/>
        <v>-9.2225785989811626E-5</v>
      </c>
      <c r="AW20">
        <f t="shared" si="8"/>
        <v>7.992387315830491E-5</v>
      </c>
      <c r="AZ20">
        <f t="shared" si="19"/>
        <v>5.3010834688595459E-4</v>
      </c>
      <c r="BA20">
        <f t="shared" si="9"/>
        <v>3.6411162487732041E-3</v>
      </c>
      <c r="BB20">
        <f t="shared" si="10"/>
        <v>9.9939501209121901E-4</v>
      </c>
      <c r="BC20">
        <f t="shared" si="11"/>
        <v>7.7360558662553213E-4</v>
      </c>
      <c r="BD20">
        <f t="shared" si="12"/>
        <v>5.9691391454533499E-4</v>
      </c>
      <c r="BE20">
        <f t="shared" si="13"/>
        <v>5.3437745219455724E-4</v>
      </c>
      <c r="BF20">
        <f t="shared" si="14"/>
        <v>9.0220665451305987E-4</v>
      </c>
      <c r="BG20">
        <f t="shared" si="15"/>
        <v>7.7978967151283863E-4</v>
      </c>
      <c r="BH20">
        <f t="shared" si="16"/>
        <v>8.6685015212037008E-4</v>
      </c>
      <c r="BI20">
        <f t="shared" si="17"/>
        <v>1.705055859226434E-3</v>
      </c>
    </row>
    <row r="21" spans="3:61">
      <c r="C21">
        <f>'Ac225 Dose 200 nCi R power'!D486</f>
        <v>1.125</v>
      </c>
      <c r="D21" s="63">
        <f>'Ac227 Dose 1 nCi R power'!E397/'Ac225 Dose 200 nCi R power'!E397</f>
        <v>1.8820841657589109E-4</v>
      </c>
      <c r="E21" s="63">
        <f>'Ac227 Dose 1 nCi R power'!F397/'Ac225 Dose 200 nCi R power'!F397</f>
        <v>1.494952536484663E-3</v>
      </c>
      <c r="F21" s="63">
        <f>'Ac227 Dose 1 nCi R power'!G397/'Ac225 Dose 200 nCi R power'!G397</f>
        <v>4.2496621539129896E-4</v>
      </c>
      <c r="G21" s="63">
        <f>'Ac227 Dose 1 nCi R power'!H397/'Ac225 Dose 200 nCi R power'!H397</f>
        <v>2.7616302511622622E-4</v>
      </c>
      <c r="H21" s="63">
        <f>'Ac227 Dose 1 nCi R power'!I397/'Ac225 Dose 200 nCi R power'!I397</f>
        <v>2.2959976138277839E-4</v>
      </c>
      <c r="I21" s="63">
        <f>'Ac227 Dose 1 nCi R power'!J397/'Ac225 Dose 200 nCi R power'!J397</f>
        <v>1.9521635507475466E-4</v>
      </c>
      <c r="J21" s="63">
        <f>'Ac227 Dose 1 nCi R power'!K397/'Ac225 Dose 200 nCi R power'!K397</f>
        <v>3.8881029737109136E-4</v>
      </c>
      <c r="K21" s="63">
        <f>'Ac227 Dose 1 nCi R power'!L397/'Ac225 Dose 200 nCi R power'!L397</f>
        <v>3.1844032741182917E-4</v>
      </c>
      <c r="L21" s="63">
        <f>'Ac227 Dose 1 nCi R power'!M397/'Ac225 Dose 200 nCi R power'!M397</f>
        <v>3.7343986045078017E-4</v>
      </c>
      <c r="M21" s="63">
        <f>'Ac227 Dose 1 nCi R power'!N397/'Ac225 Dose 200 nCi R power'!N397</f>
        <v>5.923458294131808E-4</v>
      </c>
      <c r="P21" s="64">
        <f>((('Ac225 Dose 200 nCi R power'!Q397/'Ac225 Dose 200 nCi R power'!E397)^2+('Ac227 Dose 1 nCi R power'!Q397/'Ac227 Dose 1 nCi R power'!E397)^2)^0.5)*D21</f>
        <v>1.9692493987710454E-4</v>
      </c>
      <c r="Q21" s="64">
        <f>((('Ac225 Dose 200 nCi R power'!R397/'Ac225 Dose 200 nCi R power'!F397)^2+('Ac227 Dose 1 nCi R power'!R397/'Ac227 Dose 1 nCi R power'!F397)^2)^0.5)*E21</f>
        <v>1.6043558442868256E-3</v>
      </c>
      <c r="R21" s="64">
        <f>((('Ac225 Dose 200 nCi R power'!S397/'Ac225 Dose 200 nCi R power'!G397)^2+('Ac227 Dose 1 nCi R power'!S397/'Ac227 Dose 1 nCi R power'!G397)^2)^0.5)*F21</f>
        <v>5.3292203969058688E-4</v>
      </c>
      <c r="S21" s="64">
        <f>((('Ac225 Dose 200 nCi R power'!T397/'Ac225 Dose 200 nCi R power'!H397)^2+('Ac227 Dose 1 nCi R power'!T397/'Ac227 Dose 1 nCi R power'!H397)^2)^0.5)*G21</f>
        <v>2.2539275176470137E-4</v>
      </c>
      <c r="T21" s="64">
        <f>((('Ac225 Dose 200 nCi R power'!U397/'Ac225 Dose 200 nCi R power'!I397)^2+('Ac227 Dose 1 nCi R power'!U397/'Ac227 Dose 1 nCi R power'!I397)^2)^0.5)*H21</f>
        <v>2.4068030176020559E-4</v>
      </c>
      <c r="U21" s="64">
        <f>((('Ac225 Dose 200 nCi R power'!V397/'Ac225 Dose 200 nCi R power'!J397)^2+('Ac227 Dose 1 nCi R power'!V397/'Ac227 Dose 1 nCi R power'!J397)^2)^0.5)*I21</f>
        <v>1.6556116980440813E-4</v>
      </c>
      <c r="V21" s="64">
        <f>((('Ac225 Dose 200 nCi R power'!W397/'Ac225 Dose 200 nCi R power'!K397)^2+('Ac227 Dose 1 nCi R power'!W397/'Ac227 Dose 1 nCi R power'!K397)^2)^0.5)*J21</f>
        <v>4.93941182706787E-4</v>
      </c>
      <c r="W21" s="64">
        <f>((('Ac225 Dose 200 nCi R power'!X397/'Ac225 Dose 200 nCi R power'!L397)^2+('Ac227 Dose 1 nCi R power'!X397/'Ac227 Dose 1 nCi R power'!L397)^2)^0.5)*K21</f>
        <v>3.7534007508882225E-4</v>
      </c>
      <c r="X21" s="64">
        <f>((('Ac225 Dose 200 nCi R power'!Y397/'Ac225 Dose 200 nCi R power'!M397)^2+('Ac227 Dose 1 nCi R power'!Y397/'Ac227 Dose 1 nCi R power'!M397)^2)^0.5)*L21</f>
        <v>4.7308384866840591E-4</v>
      </c>
      <c r="Y21" s="64">
        <f>((('Ac225 Dose 200 nCi R power'!Z397/'Ac225 Dose 200 nCi R power'!N397)^2+('Ac227 Dose 1 nCi R power'!Z397/'Ac227 Dose 1 nCi R power'!N397)^2)^0.5)*M21</f>
        <v>4.9883295045296215E-4</v>
      </c>
      <c r="Z21" s="64"/>
      <c r="AA21" s="64"/>
      <c r="AB21" s="64">
        <f>((('Ac225 Dose 200 nCi R power'!AC397/'Ac225 Dose 200 nCi R power'!E397)^2+('Ac227 Dose 1 nCi R power'!AC397/'Ac227 Dose 1 nCi R power'!E397)^2)^0.5)*D21</f>
        <v>3.4228998111726221E-4</v>
      </c>
      <c r="AC21" s="64">
        <f>((('Ac225 Dose 200 nCi R power'!AD397/'Ac225 Dose 200 nCi R power'!F397)^2+('Ac227 Dose 1 nCi R power'!AD397/'Ac227 Dose 1 nCi R power'!F397)^2)^0.5)*E21</f>
        <v>2.6263240856545639E-3</v>
      </c>
      <c r="AD21" s="64">
        <f>((('Ac225 Dose 200 nCi R power'!AE397/'Ac225 Dose 200 nCi R power'!G397)^2+('Ac227 Dose 1 nCi R power'!AE397/'Ac227 Dose 1 nCi R power'!G397)^2)^0.5)*F21</f>
        <v>6.736318456544145E-4</v>
      </c>
      <c r="AE21" s="64">
        <f>((('Ac225 Dose 200 nCi R power'!AF397/'Ac225 Dose 200 nCi R power'!H397)^2+('Ac227 Dose 1 nCi R power'!AF397/'Ac227 Dose 1 nCi R power'!H397)^2)^0.5)*G21</f>
        <v>5.6443597929084E-4</v>
      </c>
      <c r="AF21" s="64">
        <f>((('Ac225 Dose 200 nCi R power'!AG397/'Ac225 Dose 200 nCi R power'!I397)^2+('Ac227 Dose 1 nCi R power'!AG397/'Ac227 Dose 1 nCi R power'!I397)^2)^0.5)*H21</f>
        <v>4.081740304726772E-4</v>
      </c>
      <c r="AG21" s="64">
        <f>((('Ac225 Dose 200 nCi R power'!AH397/'Ac225 Dose 200 nCi R power'!J397)^2+('Ac227 Dose 1 nCi R power'!AH397/'Ac227 Dose 1 nCi R power'!J397)^2)^0.5)*I21</f>
        <v>3.8930602955135357E-4</v>
      </c>
      <c r="AH21" s="64">
        <f>((('Ac225 Dose 200 nCi R power'!AI397/'Ac225 Dose 200 nCi R power'!K397)^2+('Ac227 Dose 1 nCi R power'!AI397/'Ac227 Dose 1 nCi R power'!K397)^2)^0.5)*J21</f>
        <v>6.0698212433667339E-4</v>
      </c>
      <c r="AI21" s="64">
        <f>((('Ac225 Dose 200 nCi R power'!AJ397/'Ac225 Dose 200 nCi R power'!L397)^2+('Ac227 Dose 1 nCi R power'!AJ397/'Ac227 Dose 1 nCi R power'!L397)^2)^0.5)*K21</f>
        <v>5.3059910868678145E-4</v>
      </c>
      <c r="AJ21" s="64">
        <f>((('Ac225 Dose 200 nCi R power'!AK397/'Ac225 Dose 200 nCi R power'!M397)^2+('Ac227 Dose 1 nCi R power'!AK397/'Ac227 Dose 1 nCi R power'!M397)^2)^0.5)*L21</f>
        <v>5.8318872530206244E-4</v>
      </c>
      <c r="AK21" s="64">
        <f>((('Ac225 Dose 200 nCi R power'!AL397/'Ac225 Dose 200 nCi R power'!N397)^2+('Ac227 Dose 1 nCi R power'!AL397/'Ac227 Dose 1 nCi R power'!N397)^2)^0.5)*M21</f>
        <v>1.275310473263093E-3</v>
      </c>
      <c r="AL21" s="64"/>
      <c r="AM21" s="64"/>
      <c r="AN21">
        <f t="shared" si="18"/>
        <v>-8.716523301213454E-6</v>
      </c>
      <c r="AO21">
        <f t="shared" si="0"/>
        <v>-1.0940330780216255E-4</v>
      </c>
      <c r="AP21">
        <f t="shared" si="1"/>
        <v>-1.0795582429928792E-4</v>
      </c>
      <c r="AQ21">
        <f t="shared" si="2"/>
        <v>5.077027335152485E-5</v>
      </c>
      <c r="AR21">
        <f t="shared" si="3"/>
        <v>-1.1080540377427195E-5</v>
      </c>
      <c r="AS21">
        <f t="shared" si="4"/>
        <v>2.9655185270346522E-5</v>
      </c>
      <c r="AT21">
        <f t="shared" si="5"/>
        <v>-1.0513088533569564E-4</v>
      </c>
      <c r="AU21">
        <f t="shared" si="6"/>
        <v>-5.6899747676993084E-5</v>
      </c>
      <c r="AV21">
        <f t="shared" si="7"/>
        <v>-9.964398821762574E-5</v>
      </c>
      <c r="AW21">
        <f t="shared" si="8"/>
        <v>9.351287896021865E-5</v>
      </c>
      <c r="AZ21">
        <f t="shared" si="19"/>
        <v>5.3049839769315327E-4</v>
      </c>
      <c r="BA21">
        <f t="shared" si="9"/>
        <v>4.1212766221392274E-3</v>
      </c>
      <c r="BB21">
        <f t="shared" si="10"/>
        <v>1.0985980610457135E-3</v>
      </c>
      <c r="BC21">
        <f t="shared" si="11"/>
        <v>8.4059900440706622E-4</v>
      </c>
      <c r="BD21">
        <f t="shared" si="12"/>
        <v>6.3777379185545556E-4</v>
      </c>
      <c r="BE21">
        <f t="shared" si="13"/>
        <v>5.8452238462610817E-4</v>
      </c>
      <c r="BF21">
        <f t="shared" si="14"/>
        <v>9.9579242170776475E-4</v>
      </c>
      <c r="BG21">
        <f t="shared" si="15"/>
        <v>8.4903943609861057E-4</v>
      </c>
      <c r="BH21">
        <f t="shared" si="16"/>
        <v>9.5662858575284266E-4</v>
      </c>
      <c r="BI21">
        <f t="shared" si="17"/>
        <v>1.8676563026762739E-3</v>
      </c>
    </row>
    <row r="22" spans="3:61">
      <c r="C22">
        <f>'Ac225 Dose 200 nCi R power'!D487</f>
        <v>1.325</v>
      </c>
      <c r="D22" s="63">
        <f>'Ac227 Dose 1 nCi R power'!E398/'Ac225 Dose 200 nCi R power'!E398</f>
        <v>2.1118335141674056E-4</v>
      </c>
      <c r="E22" s="63">
        <f>'Ac227 Dose 1 nCi R power'!F398/'Ac225 Dose 200 nCi R power'!F398</f>
        <v>1.687648211792547E-3</v>
      </c>
      <c r="F22" s="63">
        <f>'Ac227 Dose 1 nCi R power'!G398/'Ac225 Dose 200 nCi R power'!G398</f>
        <v>4.7355520059501793E-4</v>
      </c>
      <c r="G22" s="63">
        <f>'Ac227 Dose 1 nCi R power'!H398/'Ac225 Dose 200 nCi R power'!H398</f>
        <v>2.9919895282851734E-4</v>
      </c>
      <c r="H22" s="63">
        <f>'Ac227 Dose 1 nCi R power'!I398/'Ac225 Dose 200 nCi R power'!I398</f>
        <v>2.4994821636471857E-4</v>
      </c>
      <c r="I22" s="63">
        <f>'Ac227 Dose 1 nCi R power'!J398/'Ac225 Dose 200 nCi R power'!J398</f>
        <v>2.1455188991058188E-4</v>
      </c>
      <c r="J22" s="63">
        <f>'Ac227 Dose 1 nCi R power'!K398/'Ac225 Dose 200 nCi R power'!K398</f>
        <v>4.3683656381112801E-4</v>
      </c>
      <c r="K22" s="63">
        <f>'Ac227 Dose 1 nCi R power'!L398/'Ac225 Dose 200 nCi R power'!L398</f>
        <v>3.5010015797239601E-4</v>
      </c>
      <c r="L22" s="63">
        <f>'Ac227 Dose 1 nCi R power'!M398/'Ac225 Dose 200 nCi R power'!M398</f>
        <v>4.2016578240122813E-4</v>
      </c>
      <c r="M22" s="63">
        <f>'Ac227 Dose 1 nCi R power'!N398/'Ac225 Dose 200 nCi R power'!N398</f>
        <v>6.556281657586477E-4</v>
      </c>
      <c r="P22" s="64">
        <f>((('Ac225 Dose 200 nCi R power'!Q398/'Ac225 Dose 200 nCi R power'!E398)^2+('Ac227 Dose 1 nCi R power'!Q398/'Ac227 Dose 1 nCi R power'!E398)^2)^0.5)*D22</f>
        <v>2.2108344247892192E-4</v>
      </c>
      <c r="Q22" s="64">
        <f>((('Ac225 Dose 200 nCi R power'!R398/'Ac225 Dose 200 nCi R power'!F398)^2+('Ac227 Dose 1 nCi R power'!R398/'Ac227 Dose 1 nCi R power'!F398)^2)^0.5)*E22</f>
        <v>1.8197321712793647E-3</v>
      </c>
      <c r="R22" s="64">
        <f>((('Ac225 Dose 200 nCi R power'!S398/'Ac225 Dose 200 nCi R power'!G398)^2+('Ac227 Dose 1 nCi R power'!S398/'Ac227 Dose 1 nCi R power'!G398)^2)^0.5)*F22</f>
        <v>5.9891472714367023E-4</v>
      </c>
      <c r="S22" s="64">
        <f>((('Ac225 Dose 200 nCi R power'!T398/'Ac225 Dose 200 nCi R power'!H398)^2+('Ac227 Dose 1 nCi R power'!T398/'Ac227 Dose 1 nCi R power'!H398)^2)^0.5)*G22</f>
        <v>2.4244179877190247E-4</v>
      </c>
      <c r="T22" s="64">
        <f>((('Ac225 Dose 200 nCi R power'!U398/'Ac225 Dose 200 nCi R power'!I398)^2+('Ac227 Dose 1 nCi R power'!U398/'Ac227 Dose 1 nCi R power'!I398)^2)^0.5)*H22</f>
        <v>2.6192516048331483E-4</v>
      </c>
      <c r="U22" s="64">
        <f>((('Ac225 Dose 200 nCi R power'!V398/'Ac225 Dose 200 nCi R power'!J398)^2+('Ac227 Dose 1 nCi R power'!V398/'Ac227 Dose 1 nCi R power'!J398)^2)^0.5)*I22</f>
        <v>1.809856683796663E-4</v>
      </c>
      <c r="V22" s="64">
        <f>((('Ac225 Dose 200 nCi R power'!W398/'Ac225 Dose 200 nCi R power'!K398)^2+('Ac227 Dose 1 nCi R power'!W398/'Ac227 Dose 1 nCi R power'!K398)^2)^0.5)*J22</f>
        <v>5.5496865933448607E-4</v>
      </c>
      <c r="W22" s="64">
        <f>((('Ac225 Dose 200 nCi R power'!X398/'Ac225 Dose 200 nCi R power'!L398)^2+('Ac227 Dose 1 nCi R power'!X398/'Ac227 Dose 1 nCi R power'!L398)^2)^0.5)*K22</f>
        <v>4.1205326389243872E-4</v>
      </c>
      <c r="X22" s="64">
        <f>((('Ac225 Dose 200 nCi R power'!Y398/'Ac225 Dose 200 nCi R power'!M398)^2+('Ac227 Dose 1 nCi R power'!Y398/'Ac227 Dose 1 nCi R power'!M398)^2)^0.5)*L22</f>
        <v>5.2979907493665179E-4</v>
      </c>
      <c r="Y22" s="64">
        <f>((('Ac225 Dose 200 nCi R power'!Z398/'Ac225 Dose 200 nCi R power'!N398)^2+('Ac227 Dose 1 nCi R power'!Z398/'Ac227 Dose 1 nCi R power'!N398)^2)^0.5)*M22</f>
        <v>5.4256536018421292E-4</v>
      </c>
      <c r="Z22" s="64"/>
      <c r="AA22" s="64"/>
      <c r="AB22" s="64">
        <f>((('Ac225 Dose 200 nCi R power'!AC398/'Ac225 Dose 200 nCi R power'!E398)^2+('Ac227 Dose 1 nCi R power'!AC398/'Ac227 Dose 1 nCi R power'!E398)^2)^0.5)*D22</f>
        <v>3.8385614549871254E-4</v>
      </c>
      <c r="AC22" s="64">
        <f>((('Ac225 Dose 200 nCi R power'!AD398/'Ac225 Dose 200 nCi R power'!F398)^2+('Ac227 Dose 1 nCi R power'!AD398/'Ac227 Dose 1 nCi R power'!F398)^2)^0.5)*E22</f>
        <v>2.9625231667417505E-3</v>
      </c>
      <c r="AD22" s="64">
        <f>((('Ac225 Dose 200 nCi R power'!AE398/'Ac225 Dose 200 nCi R power'!G398)^2+('Ac227 Dose 1 nCi R power'!AE398/'Ac227 Dose 1 nCi R power'!G398)^2)^0.5)*F22</f>
        <v>7.5563261406274293E-4</v>
      </c>
      <c r="AE22" s="64">
        <f>((('Ac225 Dose 200 nCi R power'!AF398/'Ac225 Dose 200 nCi R power'!H398)^2+('Ac227 Dose 1 nCi R power'!AF398/'Ac227 Dose 1 nCi R power'!H398)^2)^0.5)*G22</f>
        <v>6.2586106441301216E-4</v>
      </c>
      <c r="AF22" s="64">
        <f>((('Ac225 Dose 200 nCi R power'!AG398/'Ac225 Dose 200 nCi R power'!I398)^2+('Ac227 Dose 1 nCi R power'!AG398/'Ac227 Dose 1 nCi R power'!I398)^2)^0.5)*H22</f>
        <v>4.4292903128925824E-4</v>
      </c>
      <c r="AG22" s="64">
        <f>((('Ac225 Dose 200 nCi R power'!AH398/'Ac225 Dose 200 nCi R power'!J398)^2+('Ac227 Dose 1 nCi R power'!AH398/'Ac227 Dose 1 nCi R power'!J398)^2)^0.5)*I22</f>
        <v>4.2728611131725628E-4</v>
      </c>
      <c r="AH22" s="64">
        <f>((('Ac225 Dose 200 nCi R power'!AI398/'Ac225 Dose 200 nCi R power'!K398)^2+('Ac227 Dose 1 nCi R power'!AI398/'Ac227 Dose 1 nCi R power'!K398)^2)^0.5)*J22</f>
        <v>6.7924220893685083E-4</v>
      </c>
      <c r="AI22" s="64">
        <f>((('Ac225 Dose 200 nCi R power'!AJ398/'Ac225 Dose 200 nCi R power'!L398)^2+('Ac227 Dose 1 nCi R power'!AJ398/'Ac227 Dose 1 nCi R power'!L398)^2)^0.5)*K22</f>
        <v>5.909666362152767E-4</v>
      </c>
      <c r="AJ22" s="64">
        <f>((('Ac225 Dose 200 nCi R power'!AK398/'Ac225 Dose 200 nCi R power'!M398)^2+('Ac227 Dose 1 nCi R power'!AK398/'Ac227 Dose 1 nCi R power'!M398)^2)^0.5)*L22</f>
        <v>6.5608530102454063E-4</v>
      </c>
      <c r="AK22" s="64">
        <f>((('Ac225 Dose 200 nCi R power'!AL398/'Ac225 Dose 200 nCi R power'!N398)^2+('Ac227 Dose 1 nCi R power'!AL398/'Ac227 Dose 1 nCi R power'!N398)^2)^0.5)*M22</f>
        <v>1.4216893465704898E-3</v>
      </c>
      <c r="AL22" s="64"/>
      <c r="AM22" s="64"/>
      <c r="AN22">
        <f t="shared" si="18"/>
        <v>-9.9000910621813653E-6</v>
      </c>
      <c r="AO22">
        <f t="shared" si="0"/>
        <v>-1.3208395948681776E-4</v>
      </c>
      <c r="AP22">
        <f t="shared" si="1"/>
        <v>-1.253595265486523E-4</v>
      </c>
      <c r="AQ22">
        <f t="shared" si="2"/>
        <v>5.6757154056614876E-5</v>
      </c>
      <c r="AR22">
        <f t="shared" si="3"/>
        <v>-1.1976944118596258E-5</v>
      </c>
      <c r="AS22">
        <f t="shared" si="4"/>
        <v>3.3566221530915584E-5</v>
      </c>
      <c r="AT22">
        <f t="shared" si="5"/>
        <v>-1.1813209552335806E-4</v>
      </c>
      <c r="AU22">
        <f t="shared" si="6"/>
        <v>-6.195310592004271E-5</v>
      </c>
      <c r="AV22">
        <f t="shared" si="7"/>
        <v>-1.0963329253542366E-4</v>
      </c>
      <c r="AW22">
        <f t="shared" si="8"/>
        <v>1.1306280557443478E-4</v>
      </c>
      <c r="AZ22">
        <f t="shared" si="19"/>
        <v>5.9503949691545313E-4</v>
      </c>
      <c r="BA22">
        <f t="shared" si="9"/>
        <v>4.6501713785342975E-3</v>
      </c>
      <c r="BB22">
        <f t="shared" si="10"/>
        <v>1.2291878146577608E-3</v>
      </c>
      <c r="BC22">
        <f t="shared" si="11"/>
        <v>9.250600172415295E-4</v>
      </c>
      <c r="BD22">
        <f t="shared" si="12"/>
        <v>6.9287724765397681E-4</v>
      </c>
      <c r="BE22">
        <f t="shared" si="13"/>
        <v>6.4183800122783819E-4</v>
      </c>
      <c r="BF22">
        <f t="shared" si="14"/>
        <v>1.1160787727479788E-3</v>
      </c>
      <c r="BG22">
        <f t="shared" si="15"/>
        <v>9.4106679418767272E-4</v>
      </c>
      <c r="BH22">
        <f t="shared" si="16"/>
        <v>1.0762510834257688E-3</v>
      </c>
      <c r="BI22">
        <f t="shared" si="17"/>
        <v>2.0773175123291374E-3</v>
      </c>
    </row>
    <row r="23" spans="3:61">
      <c r="C23">
        <f>'Ac225 Dose 200 nCi R power'!D488</f>
        <v>1.5249999999999999</v>
      </c>
      <c r="D23" s="63">
        <f>'Ac227 Dose 1 nCi R power'!E399/'Ac225 Dose 200 nCi R power'!E399</f>
        <v>2.4035337064876424E-4</v>
      </c>
      <c r="E23" s="63">
        <f>'Ac227 Dose 1 nCi R power'!F399/'Ac225 Dose 200 nCi R power'!F399</f>
        <v>1.9162273735853818E-3</v>
      </c>
      <c r="F23" s="63">
        <f>'Ac227 Dose 1 nCi R power'!G399/'Ac225 Dose 200 nCi R power'!G399</f>
        <v>5.3385177176210356E-4</v>
      </c>
      <c r="G23" s="63">
        <f>'Ac227 Dose 1 nCi R power'!H399/'Ac225 Dose 200 nCi R power'!H399</f>
        <v>3.2680417395385911E-4</v>
      </c>
      <c r="H23" s="63">
        <f>'Ac227 Dose 1 nCi R power'!I399/'Ac225 Dose 200 nCi R power'!I399</f>
        <v>2.7526235067132322E-4</v>
      </c>
      <c r="I23" s="63">
        <f>'Ac227 Dose 1 nCi R power'!J399/'Ac225 Dose 200 nCi R power'!J399</f>
        <v>2.3786587794648596E-4</v>
      </c>
      <c r="J23" s="63">
        <f>'Ac227 Dose 1 nCi R power'!K399/'Ac225 Dose 200 nCi R power'!K399</f>
        <v>4.9637531504944299E-4</v>
      </c>
      <c r="K23" s="63">
        <f>'Ac227 Dose 1 nCi R power'!L399/'Ac225 Dose 200 nCi R power'!L399</f>
        <v>3.8917733895864657E-4</v>
      </c>
      <c r="L23" s="63">
        <f>'Ac227 Dose 1 nCi R power'!M399/'Ac225 Dose 200 nCi R power'!M399</f>
        <v>4.7903372240113622E-4</v>
      </c>
      <c r="M23" s="63">
        <f>'Ac227 Dose 1 nCi R power'!N399/'Ac225 Dose 200 nCi R power'!N399</f>
        <v>7.3158240072585207E-4</v>
      </c>
      <c r="P23" s="64">
        <f>((('Ac225 Dose 200 nCi R power'!Q399/'Ac225 Dose 200 nCi R power'!E399)^2+('Ac227 Dose 1 nCi R power'!Q399/'Ac227 Dose 1 nCi R power'!E399)^2)^0.5)*D23</f>
        <v>2.5183070379218781E-4</v>
      </c>
      <c r="Q23" s="64">
        <f>((('Ac225 Dose 200 nCi R power'!R399/'Ac225 Dose 200 nCi R power'!F399)^2+('Ac227 Dose 1 nCi R power'!R399/'Ac227 Dose 1 nCi R power'!F399)^2)^0.5)*E23</f>
        <v>2.0765920787163892E-3</v>
      </c>
      <c r="R23" s="64">
        <f>((('Ac225 Dose 200 nCi R power'!S399/'Ac225 Dose 200 nCi R power'!G399)^2+('Ac227 Dose 1 nCi R power'!S399/'Ac227 Dose 1 nCi R power'!G399)^2)^0.5)*F23</f>
        <v>6.8106090495721663E-4</v>
      </c>
      <c r="S23" s="64">
        <f>((('Ac225 Dose 200 nCi R power'!T399/'Ac225 Dose 200 nCi R power'!H399)^2+('Ac227 Dose 1 nCi R power'!T399/'Ac227 Dose 1 nCi R power'!H399)^2)^0.5)*G23</f>
        <v>2.6291347750576511E-4</v>
      </c>
      <c r="T23" s="64">
        <f>((('Ac225 Dose 200 nCi R power'!U399/'Ac225 Dose 200 nCi R power'!I399)^2+('Ac227 Dose 1 nCi R power'!U399/'Ac227 Dose 1 nCi R power'!I399)^2)^0.5)*H23</f>
        <v>2.8878038461296044E-4</v>
      </c>
      <c r="U23" s="64">
        <f>((('Ac225 Dose 200 nCi R power'!V399/'Ac225 Dose 200 nCi R power'!J399)^2+('Ac227 Dose 1 nCi R power'!V399/'Ac227 Dose 1 nCi R power'!J399)^2)^0.5)*I23</f>
        <v>1.9968490616503469E-4</v>
      </c>
      <c r="V23" s="64">
        <f>((('Ac225 Dose 200 nCi R power'!W399/'Ac225 Dose 200 nCi R power'!K399)^2+('Ac227 Dose 1 nCi R power'!W399/'Ac227 Dose 1 nCi R power'!K399)^2)^0.5)*J23</f>
        <v>6.3064115338036595E-4</v>
      </c>
      <c r="W23" s="64">
        <f>((('Ac225 Dose 200 nCi R power'!X399/'Ac225 Dose 200 nCi R power'!L399)^2+('Ac227 Dose 1 nCi R power'!X399/'Ac227 Dose 1 nCi R power'!L399)^2)^0.5)*K23</f>
        <v>4.5728024453234979E-4</v>
      </c>
      <c r="X23" s="64">
        <f>((('Ac225 Dose 200 nCi R power'!Y399/'Ac225 Dose 200 nCi R power'!M399)^2+('Ac227 Dose 1 nCi R power'!Y399/'Ac227 Dose 1 nCi R power'!M399)^2)^0.5)*L23</f>
        <v>6.0126896925007329E-4</v>
      </c>
      <c r="Y23" s="64">
        <f>((('Ac225 Dose 200 nCi R power'!Z399/'Ac225 Dose 200 nCi R power'!N399)^2+('Ac227 Dose 1 nCi R power'!Z399/'Ac227 Dose 1 nCi R power'!N399)^2)^0.5)*M23</f>
        <v>5.9179177228697963E-4</v>
      </c>
      <c r="Z23" s="64"/>
      <c r="AA23" s="64"/>
      <c r="AB23" s="64">
        <f>((('Ac225 Dose 200 nCi R power'!AC399/'Ac225 Dose 200 nCi R power'!E399)^2+('Ac227 Dose 1 nCi R power'!AC399/'Ac227 Dose 1 nCi R power'!E399)^2)^0.5)*D23</f>
        <v>4.3651039135845924E-4</v>
      </c>
      <c r="AC23" s="64">
        <f>((('Ac225 Dose 200 nCi R power'!AD399/'Ac225 Dose 200 nCi R power'!F399)^2+('Ac227 Dose 1 nCi R power'!AD399/'Ac227 Dose 1 nCi R power'!F399)^2)^0.5)*E23</f>
        <v>3.3611583587356106E-3</v>
      </c>
      <c r="AD23" s="64">
        <f>((('Ac225 Dose 200 nCi R power'!AE399/'Ac225 Dose 200 nCi R power'!G399)^2+('Ac227 Dose 1 nCi R power'!AE399/'Ac227 Dose 1 nCi R power'!G399)^2)^0.5)*F23</f>
        <v>8.5928140321115526E-4</v>
      </c>
      <c r="AE23" s="64">
        <f>((('Ac225 Dose 200 nCi R power'!AF399/'Ac225 Dose 200 nCi R power'!H399)^2+('Ac227 Dose 1 nCi R power'!AF399/'Ac227 Dose 1 nCi R power'!H399)^2)^0.5)*G23</f>
        <v>7.0166129027915533E-4</v>
      </c>
      <c r="AF23" s="64">
        <f>((('Ac225 Dose 200 nCi R power'!AG399/'Ac225 Dose 200 nCi R power'!I399)^2+('Ac227 Dose 1 nCi R power'!AG399/'Ac227 Dose 1 nCi R power'!I399)^2)^0.5)*H23</f>
        <v>4.856344138984494E-4</v>
      </c>
      <c r="AG23" s="64">
        <f>((('Ac225 Dose 200 nCi R power'!AH399/'Ac225 Dose 200 nCi R power'!J399)^2+('Ac227 Dose 1 nCi R power'!AH399/'Ac227 Dose 1 nCi R power'!J399)^2)^0.5)*I23</f>
        <v>4.7299113249278245E-4</v>
      </c>
      <c r="AH23" s="64">
        <f>((('Ac225 Dose 200 nCi R power'!AI399/'Ac225 Dose 200 nCi R power'!K399)^2+('Ac227 Dose 1 nCi R power'!AI399/'Ac227 Dose 1 nCi R power'!K399)^2)^0.5)*J23</f>
        <v>7.6848958227984513E-4</v>
      </c>
      <c r="AI23" s="64">
        <f>((('Ac225 Dose 200 nCi R power'!AJ399/'Ac225 Dose 200 nCi R power'!L399)^2+('Ac227 Dose 1 nCi R power'!AJ399/'Ac227 Dose 1 nCi R power'!L399)^2)^0.5)*K23</f>
        <v>6.662876710539959E-4</v>
      </c>
      <c r="AJ23" s="64">
        <f>((('Ac225 Dose 200 nCi R power'!AK399/'Ac225 Dose 200 nCi R power'!M399)^2+('Ac227 Dose 1 nCi R power'!AK399/'Ac227 Dose 1 nCi R power'!M399)^2)^0.5)*L23</f>
        <v>7.4780633414165798E-4</v>
      </c>
      <c r="AK23" s="64">
        <f>((('Ac225 Dose 200 nCi R power'!AL399/'Ac225 Dose 200 nCi R power'!N399)^2+('Ac227 Dose 1 nCi R power'!AL399/'Ac227 Dose 1 nCi R power'!N399)^2)^0.5)*M23</f>
        <v>1.5993409837772694E-3</v>
      </c>
      <c r="AL23" s="64"/>
      <c r="AM23" s="64"/>
      <c r="AN23">
        <f t="shared" si="18"/>
        <v>-1.1477333143423572E-5</v>
      </c>
      <c r="AO23">
        <f t="shared" si="0"/>
        <v>-1.6036470513100748E-4</v>
      </c>
      <c r="AP23">
        <f t="shared" si="1"/>
        <v>-1.4720913319511307E-4</v>
      </c>
      <c r="AQ23">
        <f t="shared" si="2"/>
        <v>6.3890696448094006E-5</v>
      </c>
      <c r="AR23">
        <f t="shared" si="3"/>
        <v>-1.3518033941637222E-5</v>
      </c>
      <c r="AS23">
        <f t="shared" si="4"/>
        <v>3.8180971781451279E-5</v>
      </c>
      <c r="AT23">
        <f t="shared" si="5"/>
        <v>-1.3426583833092297E-4</v>
      </c>
      <c r="AU23">
        <f t="shared" si="6"/>
        <v>-6.8102905573703216E-5</v>
      </c>
      <c r="AV23">
        <f t="shared" si="7"/>
        <v>-1.2223524684893707E-4</v>
      </c>
      <c r="AW23">
        <f t="shared" si="8"/>
        <v>1.3979062843887244E-4</v>
      </c>
      <c r="AZ23">
        <f t="shared" si="19"/>
        <v>6.7686376200722348E-4</v>
      </c>
      <c r="BA23">
        <f t="shared" si="9"/>
        <v>5.2773857323209928E-3</v>
      </c>
      <c r="BB23">
        <f t="shared" si="10"/>
        <v>1.3931331749732589E-3</v>
      </c>
      <c r="BC23">
        <f t="shared" si="11"/>
        <v>1.0284654642330146E-3</v>
      </c>
      <c r="BD23">
        <f t="shared" si="12"/>
        <v>7.6089676456977257E-4</v>
      </c>
      <c r="BE23">
        <f t="shared" si="13"/>
        <v>7.1085701043926844E-4</v>
      </c>
      <c r="BF23">
        <f t="shared" si="14"/>
        <v>1.2648648973292882E-3</v>
      </c>
      <c r="BG23">
        <f t="shared" si="15"/>
        <v>1.0554650100126424E-3</v>
      </c>
      <c r="BH23">
        <f t="shared" si="16"/>
        <v>1.2268400565427942E-3</v>
      </c>
      <c r="BI23">
        <f t="shared" si="17"/>
        <v>2.3309233845031216E-3</v>
      </c>
    </row>
    <row r="24" spans="3:61">
      <c r="C24">
        <f>'Ac225 Dose 200 nCi R power'!D489</f>
        <v>1.7249999999999999</v>
      </c>
      <c r="D24" s="63">
        <f>'Ac227 Dose 1 nCi R power'!E400/'Ac225 Dose 200 nCi R power'!E400</f>
        <v>2.6895657667982151E-4</v>
      </c>
      <c r="E24" s="63">
        <f>'Ac227 Dose 1 nCi R power'!F400/'Ac225 Dose 200 nCi R power'!F400</f>
        <v>2.1205346461784418E-3</v>
      </c>
      <c r="F24" s="63">
        <f>'Ac227 Dose 1 nCi R power'!G400/'Ac225 Dose 200 nCi R power'!G400</f>
        <v>5.9160159783088829E-4</v>
      </c>
      <c r="G24" s="63">
        <f>'Ac227 Dose 1 nCi R power'!H400/'Ac225 Dose 200 nCi R power'!H400</f>
        <v>3.5208775639370381E-4</v>
      </c>
      <c r="H24" s="63">
        <f>'Ac227 Dose 1 nCi R power'!I400/'Ac225 Dose 200 nCi R power'!I400</f>
        <v>3.0003816466213639E-4</v>
      </c>
      <c r="I24" s="63">
        <f>'Ac227 Dose 1 nCi R power'!J400/'Ac225 Dose 200 nCi R power'!J400</f>
        <v>2.5988926603385935E-4</v>
      </c>
      <c r="J24" s="63">
        <f>'Ac227 Dose 1 nCi R power'!K400/'Ac225 Dose 200 nCi R power'!K400</f>
        <v>5.541119734079682E-4</v>
      </c>
      <c r="K24" s="63">
        <f>'Ac227 Dose 1 nCi R power'!L400/'Ac225 Dose 200 nCi R power'!L400</f>
        <v>4.2691779386799442E-4</v>
      </c>
      <c r="L24" s="63">
        <f>'Ac227 Dose 1 nCi R power'!M400/'Ac225 Dose 200 nCi R power'!M400</f>
        <v>5.3754257663397365E-4</v>
      </c>
      <c r="M24" s="63">
        <f>'Ac227 Dose 1 nCi R power'!N400/'Ac225 Dose 200 nCi R power'!N400</f>
        <v>8.0201892756344656E-4</v>
      </c>
      <c r="P24" s="64">
        <f>((('Ac225 Dose 200 nCi R power'!Q400/'Ac225 Dose 200 nCi R power'!E400)^2+('Ac227 Dose 1 nCi R power'!Q400/'Ac227 Dose 1 nCi R power'!E400)^2)^0.5)*D24</f>
        <v>2.820916262012375E-4</v>
      </c>
      <c r="Q24" s="64">
        <f>((('Ac225 Dose 200 nCi R power'!R400/'Ac225 Dose 200 nCi R power'!F400)^2+('Ac227 Dose 1 nCi R power'!R400/'Ac227 Dose 1 nCi R power'!F400)^2)^0.5)*E24</f>
        <v>2.3072692024134751E-3</v>
      </c>
      <c r="R24" s="64">
        <f>((('Ac225 Dose 200 nCi R power'!S400/'Ac225 Dose 200 nCi R power'!G400)^2+('Ac227 Dose 1 nCi R power'!S400/'Ac227 Dose 1 nCi R power'!G400)^2)^0.5)*F24</f>
        <v>7.5992839822692983E-4</v>
      </c>
      <c r="S24" s="64">
        <f>((('Ac225 Dose 200 nCi R power'!T400/'Ac225 Dose 200 nCi R power'!H400)^2+('Ac227 Dose 1 nCi R power'!T400/'Ac227 Dose 1 nCi R power'!H400)^2)^0.5)*G24</f>
        <v>2.8179229776124822E-4</v>
      </c>
      <c r="T24" s="64">
        <f>((('Ac225 Dose 200 nCi R power'!U400/'Ac225 Dose 200 nCi R power'!I400)^2+('Ac227 Dose 1 nCi R power'!U400/'Ac227 Dose 1 nCi R power'!I400)^2)^0.5)*H24</f>
        <v>3.1571968236180216E-4</v>
      </c>
      <c r="U24" s="64">
        <f>((('Ac225 Dose 200 nCi R power'!V400/'Ac225 Dose 200 nCi R power'!J400)^2+('Ac227 Dose 1 nCi R power'!V400/'Ac227 Dose 1 nCi R power'!J400)^2)^0.5)*I24</f>
        <v>2.1752609456062279E-4</v>
      </c>
      <c r="V24" s="64">
        <f>((('Ac225 Dose 200 nCi R power'!W400/'Ac225 Dose 200 nCi R power'!K400)^2+('Ac227 Dose 1 nCi R power'!W400/'Ac227 Dose 1 nCi R power'!K400)^2)^0.5)*J24</f>
        <v>7.040522845586202E-4</v>
      </c>
      <c r="W24" s="64">
        <f>((('Ac225 Dose 200 nCi R power'!X400/'Ac225 Dose 200 nCi R power'!L400)^2+('Ac227 Dose 1 nCi R power'!X400/'Ac227 Dose 1 nCi R power'!L400)^2)^0.5)*K24</f>
        <v>5.0084619243720679E-4</v>
      </c>
      <c r="X24" s="64">
        <f>((('Ac225 Dose 200 nCi R power'!Y400/'Ac225 Dose 200 nCi R power'!M400)^2+('Ac227 Dose 1 nCi R power'!Y400/'Ac227 Dose 1 nCi R power'!M400)^2)^0.5)*L24</f>
        <v>6.7237105544719995E-4</v>
      </c>
      <c r="Y24" s="64">
        <f>((('Ac225 Dose 200 nCi R power'!Z400/'Ac225 Dose 200 nCi R power'!N400)^2+('Ac227 Dose 1 nCi R power'!Z400/'Ac227 Dose 1 nCi R power'!N400)^2)^0.5)*M24</f>
        <v>6.3342485698674692E-4</v>
      </c>
      <c r="Z24" s="64"/>
      <c r="AA24" s="64"/>
      <c r="AB24" s="64">
        <f>((('Ac225 Dose 200 nCi R power'!AC400/'Ac225 Dose 200 nCi R power'!E400)^2+('Ac227 Dose 1 nCi R power'!AC400/'Ac227 Dose 1 nCi R power'!E400)^2)^0.5)*D24</f>
        <v>4.8796285596097038E-4</v>
      </c>
      <c r="AC24" s="64">
        <f>((('Ac225 Dose 200 nCi R power'!AD400/'Ac225 Dose 200 nCi R power'!F400)^2+('Ac227 Dose 1 nCi R power'!AD400/'Ac227 Dose 1 nCi R power'!F400)^2)^0.5)*E24</f>
        <v>3.7175083435592713E-3</v>
      </c>
      <c r="AD24" s="64">
        <f>((('Ac225 Dose 200 nCi R power'!AE400/'Ac225 Dose 200 nCi R power'!G400)^2+('Ac227 Dose 1 nCi R power'!AE400/'Ac227 Dose 1 nCi R power'!G400)^2)^0.5)*F24</f>
        <v>9.6121438028072841E-4</v>
      </c>
      <c r="AE24" s="64">
        <f>((('Ac225 Dose 200 nCi R power'!AF400/'Ac225 Dose 200 nCi R power'!H400)^2+('Ac227 Dose 1 nCi R power'!AF400/'Ac227 Dose 1 nCi R power'!H400)^2)^0.5)*G24</f>
        <v>7.7408206713898268E-4</v>
      </c>
      <c r="AF24" s="64">
        <f>((('Ac225 Dose 200 nCi R power'!AG400/'Ac225 Dose 200 nCi R power'!I400)^2+('Ac227 Dose 1 nCi R power'!AG400/'Ac227 Dose 1 nCi R power'!I400)^2)^0.5)*H24</f>
        <v>5.2664413970054599E-4</v>
      </c>
      <c r="AG24" s="64">
        <f>((('Ac225 Dose 200 nCi R power'!AH400/'Ac225 Dose 200 nCi R power'!J400)^2+('Ac227 Dose 1 nCi R power'!AH400/'Ac227 Dose 1 nCi R power'!J400)^2)^0.5)*I24</f>
        <v>5.1603967828233301E-4</v>
      </c>
      <c r="AH24" s="64">
        <f>((('Ac225 Dose 200 nCi R power'!AI400/'Ac225 Dose 200 nCi R power'!K400)^2+('Ac227 Dose 1 nCi R power'!AI400/'Ac227 Dose 1 nCi R power'!K400)^2)^0.5)*J24</f>
        <v>8.5474040454316317E-4</v>
      </c>
      <c r="AI24" s="64">
        <f>((('Ac225 Dose 200 nCi R power'!AJ400/'Ac225 Dose 200 nCi R power'!L400)^2+('Ac227 Dose 1 nCi R power'!AJ400/'Ac227 Dose 1 nCi R power'!L400)^2)^0.5)*K24</f>
        <v>7.4006175694028582E-4</v>
      </c>
      <c r="AJ24" s="64">
        <f>((('Ac225 Dose 200 nCi R power'!AK400/'Ac225 Dose 200 nCi R power'!M400)^2+('Ac227 Dose 1 nCi R power'!AK400/'Ac227 Dose 1 nCi R power'!M400)^2)^0.5)*L24</f>
        <v>8.3878746827416306E-4</v>
      </c>
      <c r="AK24" s="64">
        <f>((('Ac225 Dose 200 nCi R power'!AL400/'Ac225 Dose 200 nCi R power'!N400)^2+('Ac227 Dose 1 nCi R power'!AL400/'Ac227 Dose 1 nCi R power'!N400)^2)^0.5)*M24</f>
        <v>1.7661055486839366E-3</v>
      </c>
      <c r="AL24" s="64"/>
      <c r="AM24" s="64"/>
      <c r="AN24">
        <f t="shared" si="18"/>
        <v>-1.3135049521415996E-5</v>
      </c>
      <c r="AO24">
        <f t="shared" si="0"/>
        <v>-1.8673455623503333E-4</v>
      </c>
      <c r="AP24">
        <f t="shared" si="1"/>
        <v>-1.6832680039604155E-4</v>
      </c>
      <c r="AQ24">
        <f t="shared" si="2"/>
        <v>7.0295458632455585E-5</v>
      </c>
      <c r="AR24">
        <f t="shared" si="3"/>
        <v>-1.5681517699665771E-5</v>
      </c>
      <c r="AS24">
        <f t="shared" si="4"/>
        <v>4.2363171473236557E-5</v>
      </c>
      <c r="AT24">
        <f t="shared" si="5"/>
        <v>-1.49940311150652E-4</v>
      </c>
      <c r="AU24">
        <f t="shared" si="6"/>
        <v>-7.3928398569212371E-5</v>
      </c>
      <c r="AV24">
        <f t="shared" si="7"/>
        <v>-1.348284788132263E-4</v>
      </c>
      <c r="AW24">
        <f t="shared" si="8"/>
        <v>1.6859407057669964E-4</v>
      </c>
      <c r="AZ24">
        <f t="shared" si="19"/>
        <v>7.5691943264079189E-4</v>
      </c>
      <c r="BA24">
        <f t="shared" si="9"/>
        <v>5.8380429897377135E-3</v>
      </c>
      <c r="BB24">
        <f t="shared" si="10"/>
        <v>1.5528159781116168E-3</v>
      </c>
      <c r="BC24">
        <f t="shared" si="11"/>
        <v>1.1261698235326865E-3</v>
      </c>
      <c r="BD24">
        <f t="shared" si="12"/>
        <v>8.2668230436268243E-4</v>
      </c>
      <c r="BE24">
        <f t="shared" si="13"/>
        <v>7.7592894431619236E-4</v>
      </c>
      <c r="BF24">
        <f t="shared" si="14"/>
        <v>1.4088523779511313E-3</v>
      </c>
      <c r="BG24">
        <f t="shared" si="15"/>
        <v>1.1669795508082803E-3</v>
      </c>
      <c r="BH24">
        <f t="shared" si="16"/>
        <v>1.3763300449081367E-3</v>
      </c>
      <c r="BI24">
        <f t="shared" si="17"/>
        <v>2.5681244762473833E-3</v>
      </c>
    </row>
    <row r="25" spans="3:61">
      <c r="C25">
        <f>'Ac225 Dose 200 nCi R power'!D490</f>
        <v>2</v>
      </c>
      <c r="D25" s="63">
        <f>'Ac227 Dose 1 nCi R power'!E401/'Ac225 Dose 200 nCi R power'!E401</f>
        <v>3.0222912643959496E-4</v>
      </c>
      <c r="E25" s="63">
        <f>'Ac227 Dose 1 nCi R power'!F401/'Ac225 Dose 200 nCi R power'!F401</f>
        <v>2.3261372981138698E-3</v>
      </c>
      <c r="F25" s="63">
        <f>'Ac227 Dose 1 nCi R power'!G401/'Ac225 Dose 200 nCi R power'!G401</f>
        <v>6.574288010124153E-4</v>
      </c>
      <c r="G25" s="63">
        <f>'Ac227 Dose 1 nCi R power'!H401/'Ac225 Dose 200 nCi R power'!H401</f>
        <v>3.8013637072362264E-4</v>
      </c>
      <c r="H25" s="63">
        <f>'Ac227 Dose 1 nCi R power'!I401/'Ac225 Dose 200 nCi R power'!I401</f>
        <v>3.3009149711974226E-4</v>
      </c>
      <c r="I25" s="63">
        <f>'Ac227 Dose 1 nCi R power'!J401/'Ac225 Dose 200 nCi R power'!J401</f>
        <v>2.8516192124956972E-4</v>
      </c>
      <c r="J25" s="63">
        <f>'Ac227 Dose 1 nCi R power'!K401/'Ac225 Dose 200 nCi R power'!K401</f>
        <v>6.2105971394645749E-4</v>
      </c>
      <c r="K25" s="63">
        <f>'Ac227 Dose 1 nCi R power'!L401/'Ac225 Dose 200 nCi R power'!L401</f>
        <v>4.7131465414238232E-4</v>
      </c>
      <c r="L25" s="63">
        <f>'Ac227 Dose 1 nCi R power'!M401/'Ac225 Dose 200 nCi R power'!M401</f>
        <v>6.0770352437437565E-4</v>
      </c>
      <c r="M25" s="63">
        <f>'Ac227 Dose 1 nCi R power'!N401/'Ac225 Dose 200 nCi R power'!N401</f>
        <v>8.7982968247777974E-4</v>
      </c>
      <c r="P25" s="64">
        <f>((('Ac225 Dose 200 nCi R power'!Q401/'Ac225 Dose 200 nCi R power'!E401)^2+('Ac227 Dose 1 nCi R power'!Q401/'Ac227 Dose 1 nCi R power'!E401)^2)^0.5)*D25</f>
        <v>3.1747233417942644E-4</v>
      </c>
      <c r="Q25" s="64">
        <f>((('Ac225 Dose 200 nCi R power'!R401/'Ac225 Dose 200 nCi R power'!F401)^2+('Ac227 Dose 1 nCi R power'!R401/'Ac227 Dose 1 nCi R power'!F401)^2)^0.5)*E25</f>
        <v>2.5396085128472643E-3</v>
      </c>
      <c r="R25" s="64">
        <f>((('Ac225 Dose 200 nCi R power'!S401/'Ac225 Dose 200 nCi R power'!G401)^2+('Ac227 Dose 1 nCi R power'!S401/'Ac227 Dose 1 nCi R power'!G401)^2)^0.5)*F25</f>
        <v>8.4898654408812994E-4</v>
      </c>
      <c r="S25" s="64">
        <f>((('Ac225 Dose 200 nCi R power'!T401/'Ac225 Dose 200 nCi R power'!H401)^2+('Ac227 Dose 1 nCi R power'!T401/'Ac227 Dose 1 nCi R power'!H401)^2)^0.5)*G25</f>
        <v>3.0319536827248887E-4</v>
      </c>
      <c r="T25" s="64">
        <f>((('Ac225 Dose 200 nCi R power'!U401/'Ac225 Dose 200 nCi R power'!I401)^2+('Ac227 Dose 1 nCi R power'!U401/'Ac227 Dose 1 nCi R power'!I401)^2)^0.5)*H25</f>
        <v>3.4941850138245291E-4</v>
      </c>
      <c r="U25" s="64">
        <f>((('Ac225 Dose 200 nCi R power'!V401/'Ac225 Dose 200 nCi R power'!J401)^2+('Ac227 Dose 1 nCi R power'!V401/'Ac227 Dose 1 nCi R power'!J401)^2)^0.5)*I25</f>
        <v>2.3833577847554122E-4</v>
      </c>
      <c r="V25" s="64">
        <f>((('Ac225 Dose 200 nCi R power'!W401/'Ac225 Dose 200 nCi R power'!K401)^2+('Ac227 Dose 1 nCi R power'!W401/'Ac227 Dose 1 nCi R power'!K401)^2)^0.5)*J25</f>
        <v>7.8924208239357786E-4</v>
      </c>
      <c r="W25" s="64">
        <f>((('Ac225 Dose 200 nCi R power'!X401/'Ac225 Dose 200 nCi R power'!L401)^2+('Ac227 Dose 1 nCi R power'!X401/'Ac227 Dose 1 nCi R power'!L401)^2)^0.5)*K25</f>
        <v>5.520206550266286E-4</v>
      </c>
      <c r="X25" s="64">
        <f>((('Ac225 Dose 200 nCi R power'!Y401/'Ac225 Dose 200 nCi R power'!M401)^2+('Ac227 Dose 1 nCi R power'!Y401/'Ac227 Dose 1 nCi R power'!M401)^2)^0.5)*L25</f>
        <v>7.5805909279781495E-4</v>
      </c>
      <c r="Y25" s="64">
        <f>((('Ac225 Dose 200 nCi R power'!Z401/'Ac225 Dose 200 nCi R power'!N401)^2+('Ac227 Dose 1 nCi R power'!Z401/'Ac227 Dose 1 nCi R power'!N401)^2)^0.5)*M25</f>
        <v>6.7470885449243513E-4</v>
      </c>
      <c r="Z25" s="64"/>
      <c r="AA25" s="64"/>
      <c r="AB25" s="64">
        <f>((('Ac225 Dose 200 nCi R power'!AC401/'Ac225 Dose 200 nCi R power'!E401)^2+('Ac227 Dose 1 nCi R power'!AC401/'Ac227 Dose 1 nCi R power'!E401)^2)^0.5)*D25</f>
        <v>5.4753098776795951E-4</v>
      </c>
      <c r="AC25" s="64">
        <f>((('Ac225 Dose 200 nCi R power'!AD401/'Ac225 Dose 200 nCi R power'!F401)^2+('Ac227 Dose 1 nCi R power'!AD401/'Ac227 Dose 1 nCi R power'!F401)^2)^0.5)*E25</f>
        <v>4.0767234765462287E-3</v>
      </c>
      <c r="AD25" s="64">
        <f>((('Ac225 Dose 200 nCi R power'!AE401/'Ac225 Dose 200 nCi R power'!G401)^2+('Ac227 Dose 1 nCi R power'!AE401/'Ac227 Dose 1 nCi R power'!G401)^2)^0.5)*F25</f>
        <v>1.0811290913597038E-3</v>
      </c>
      <c r="AE25" s="64">
        <f>((('Ac225 Dose 200 nCi R power'!AF401/'Ac225 Dose 200 nCi R power'!H401)^2+('Ac227 Dose 1 nCi R power'!AF401/'Ac227 Dose 1 nCi R power'!H401)^2)^0.5)*G25</f>
        <v>8.5689417096984773E-4</v>
      </c>
      <c r="AF25" s="64">
        <f>((('Ac225 Dose 200 nCi R power'!AG401/'Ac225 Dose 200 nCi R power'!I401)^2+('Ac227 Dose 1 nCi R power'!AG401/'Ac227 Dose 1 nCi R power'!I401)^2)^0.5)*H25</f>
        <v>5.7531830199497136E-4</v>
      </c>
      <c r="AG25" s="64">
        <f>((('Ac225 Dose 200 nCi R power'!AH401/'Ac225 Dose 200 nCi R power'!J401)^2+('Ac227 Dose 1 nCi R power'!AH401/'Ac227 Dose 1 nCi R power'!J401)^2)^0.5)*I25</f>
        <v>5.65307622599817E-4</v>
      </c>
      <c r="AH25" s="64">
        <f>((('Ac225 Dose 200 nCi R power'!AI401/'Ac225 Dose 200 nCi R power'!K401)^2+('Ac227 Dose 1 nCi R power'!AI401/'Ac227 Dose 1 nCi R power'!K401)^2)^0.5)*J25</f>
        <v>9.5463627829389425E-4</v>
      </c>
      <c r="AI25" s="64">
        <f>((('Ac225 Dose 200 nCi R power'!AJ401/'Ac225 Dose 200 nCi R power'!L401)^2+('Ac227 Dose 1 nCi R power'!AJ401/'Ac227 Dose 1 nCi R power'!L401)^2)^0.5)*K25</f>
        <v>8.2727507270004643E-4</v>
      </c>
      <c r="AJ25" s="64">
        <f>((('Ac225 Dose 200 nCi R power'!AK401/'Ac225 Dose 200 nCi R power'!M401)^2+('Ac227 Dose 1 nCi R power'!AK401/'Ac227 Dose 1 nCi R power'!M401)^2)^0.5)*L25</f>
        <v>9.4758877208483213E-4</v>
      </c>
      <c r="AK25" s="64">
        <f>((('Ac225 Dose 200 nCi R power'!AL401/'Ac225 Dose 200 nCi R power'!N401)^2+('Ac227 Dose 1 nCi R power'!AL401/'Ac227 Dose 1 nCi R power'!N401)^2)^0.5)*M25</f>
        <v>1.9518782849149013E-3</v>
      </c>
      <c r="AL25" s="64"/>
      <c r="AM25" s="64"/>
      <c r="AN25">
        <f t="shared" si="18"/>
        <v>-1.5243207739831484E-5</v>
      </c>
      <c r="AO25">
        <f t="shared" si="0"/>
        <v>-2.1347121473339449E-4</v>
      </c>
      <c r="AP25">
        <f t="shared" si="1"/>
        <v>-1.9155774307571464E-4</v>
      </c>
      <c r="AQ25">
        <f t="shared" si="2"/>
        <v>7.6941002451133772E-5</v>
      </c>
      <c r="AR25">
        <f t="shared" si="3"/>
        <v>-1.9327004262710654E-5</v>
      </c>
      <c r="AS25">
        <f t="shared" si="4"/>
        <v>4.6826142774028496E-5</v>
      </c>
      <c r="AT25">
        <f t="shared" si="5"/>
        <v>-1.6818236844712037E-4</v>
      </c>
      <c r="AU25">
        <f t="shared" si="6"/>
        <v>-8.0706000884246286E-5</v>
      </c>
      <c r="AV25">
        <f t="shared" si="7"/>
        <v>-1.5035556842343931E-4</v>
      </c>
      <c r="AW25">
        <f t="shared" si="8"/>
        <v>2.0512082798534461E-4</v>
      </c>
      <c r="AZ25">
        <f t="shared" si="19"/>
        <v>8.4976011420755441E-4</v>
      </c>
      <c r="BA25">
        <f t="shared" si="9"/>
        <v>6.402860774660098E-3</v>
      </c>
      <c r="BB25">
        <f t="shared" si="10"/>
        <v>1.7385578923721191E-3</v>
      </c>
      <c r="BC25">
        <f t="shared" si="11"/>
        <v>1.2370305416934703E-3</v>
      </c>
      <c r="BD25">
        <f t="shared" si="12"/>
        <v>9.0540979911471367E-4</v>
      </c>
      <c r="BE25">
        <f t="shared" si="13"/>
        <v>8.5046954384938671E-4</v>
      </c>
      <c r="BF25">
        <f t="shared" si="14"/>
        <v>1.5756959922403517E-3</v>
      </c>
      <c r="BG25">
        <f t="shared" si="15"/>
        <v>1.2985897268424289E-3</v>
      </c>
      <c r="BH25">
        <f t="shared" si="16"/>
        <v>1.5552922964592077E-3</v>
      </c>
      <c r="BI25">
        <f t="shared" si="17"/>
        <v>2.8317079673926809E-3</v>
      </c>
    </row>
    <row r="26" spans="3:61">
      <c r="C26">
        <f>'Ac225 Dose 200 nCi R power'!D491</f>
        <v>2.25</v>
      </c>
      <c r="D26" s="63">
        <f>'Ac227 Dose 1 nCi R power'!E402/'Ac225 Dose 200 nCi R power'!E402</f>
        <v>3.3993528109829186E-4</v>
      </c>
      <c r="E26" s="63">
        <f>'Ac227 Dose 1 nCi R power'!F402/'Ac225 Dose 200 nCi R power'!F402</f>
        <v>2.5118798877705531E-3</v>
      </c>
      <c r="F26" s="63">
        <f>'Ac227 Dose 1 nCi R power'!G402/'Ac225 Dose 200 nCi R power'!G402</f>
        <v>7.2929735277157417E-4</v>
      </c>
      <c r="G26" s="63">
        <f>'Ac227 Dose 1 nCi R power'!H402/'Ac225 Dose 200 nCi R power'!H402</f>
        <v>4.1057219063184917E-4</v>
      </c>
      <c r="H26" s="63">
        <f>'Ac227 Dose 1 nCi R power'!I402/'Ac225 Dose 200 nCi R power'!I402</f>
        <v>3.6546552180860277E-4</v>
      </c>
      <c r="I26" s="63">
        <f>'Ac227 Dose 1 nCi R power'!J402/'Ac225 Dose 200 nCi R power'!J402</f>
        <v>3.1233203616157776E-4</v>
      </c>
      <c r="J26" s="63">
        <f>'Ac227 Dose 1 nCi R power'!K402/'Ac225 Dose 200 nCi R power'!K402</f>
        <v>6.9407707730070368E-4</v>
      </c>
      <c r="K26" s="63">
        <f>'Ac227 Dose 1 nCi R power'!L402/'Ac225 Dose 200 nCi R power'!L402</f>
        <v>5.2135412153724177E-4</v>
      </c>
      <c r="L26" s="63">
        <f>'Ac227 Dose 1 nCi R power'!M402/'Ac225 Dose 200 nCi R power'!M402</f>
        <v>6.8717463296059282E-4</v>
      </c>
      <c r="M26" s="63">
        <f>'Ac227 Dose 1 nCi R power'!N402/'Ac225 Dose 200 nCi R power'!N402</f>
        <v>9.6041257952695974E-4</v>
      </c>
      <c r="P26" s="64">
        <f>((('Ac225 Dose 200 nCi R power'!Q402/'Ac225 Dose 200 nCi R power'!E402)^2+('Ac227 Dose 1 nCi R power'!Q402/'Ac227 Dose 1 nCi R power'!E402)^2)^0.5)*D26</f>
        <v>3.5784338392448611E-4</v>
      </c>
      <c r="Q26" s="64">
        <f>((('Ac225 Dose 200 nCi R power'!R402/'Ac225 Dose 200 nCi R power'!F402)^2+('Ac227 Dose 1 nCi R power'!R402/'Ac227 Dose 1 nCi R power'!F402)^2)^0.5)*E26</f>
        <v>2.7490063120092704E-3</v>
      </c>
      <c r="R26" s="64">
        <f>((('Ac225 Dose 200 nCi R power'!S402/'Ac225 Dose 200 nCi R power'!G402)^2+('Ac227 Dose 1 nCi R power'!S402/'Ac227 Dose 1 nCi R power'!G402)^2)^0.5)*F26</f>
        <v>9.4392932735709166E-4</v>
      </c>
      <c r="S26" s="64">
        <f>((('Ac225 Dose 200 nCi R power'!T402/'Ac225 Dose 200 nCi R power'!H402)^2+('Ac227 Dose 1 nCi R power'!T402/'Ac227 Dose 1 nCi R power'!H402)^2)^0.5)*G26</f>
        <v>3.2707124143946587E-4</v>
      </c>
      <c r="T26" s="64">
        <f>((('Ac225 Dose 200 nCi R power'!U402/'Ac225 Dose 200 nCi R power'!I402)^2+('Ac227 Dose 1 nCi R power'!U402/'Ac227 Dose 1 nCi R power'!I402)^2)^0.5)*H26</f>
        <v>3.9020276952489186E-4</v>
      </c>
      <c r="U26" s="64">
        <f>((('Ac225 Dose 200 nCi R power'!V402/'Ac225 Dose 200 nCi R power'!J402)^2+('Ac227 Dose 1 nCi R power'!V402/'Ac227 Dose 1 nCi R power'!J402)^2)^0.5)*I26</f>
        <v>2.6104853468464855E-4</v>
      </c>
      <c r="V26" s="64">
        <f>((('Ac225 Dose 200 nCi R power'!W402/'Ac225 Dose 200 nCi R power'!K402)^2+('Ac227 Dose 1 nCi R power'!W402/'Ac227 Dose 1 nCi R power'!K402)^2)^0.5)*J26</f>
        <v>8.8221470070151697E-4</v>
      </c>
      <c r="W26" s="64">
        <f>((('Ac225 Dose 200 nCi R power'!X402/'Ac225 Dose 200 nCi R power'!L402)^2+('Ac227 Dose 1 nCi R power'!X402/'Ac227 Dose 1 nCi R power'!L402)^2)^0.5)*K26</f>
        <v>6.0967564390171174E-4</v>
      </c>
      <c r="X26" s="64">
        <f>((('Ac225 Dose 200 nCi R power'!Y402/'Ac225 Dose 200 nCi R power'!M402)^2+('Ac227 Dose 1 nCi R power'!Y402/'Ac227 Dose 1 nCi R power'!M402)^2)^0.5)*L26</f>
        <v>8.5589801506216387E-4</v>
      </c>
      <c r="Y26" s="64">
        <f>((('Ac225 Dose 200 nCi R power'!Z402/'Ac225 Dose 200 nCi R power'!N402)^2+('Ac227 Dose 1 nCi R power'!Z402/'Ac227 Dose 1 nCi R power'!N402)^2)^0.5)*M26</f>
        <v>7.1257246754590636E-4</v>
      </c>
      <c r="Z26" s="64"/>
      <c r="AA26" s="64"/>
      <c r="AB26" s="64">
        <f>((('Ac225 Dose 200 nCi R power'!AC402/'Ac225 Dose 200 nCi R power'!E402)^2+('Ac227 Dose 1 nCi R power'!AC402/'Ac227 Dose 1 nCi R power'!E402)^2)^0.5)*D26</f>
        <v>6.1461663437626399E-4</v>
      </c>
      <c r="AC26" s="64">
        <f>((('Ac225 Dose 200 nCi R power'!AD402/'Ac225 Dose 200 nCi R power'!F402)^2+('Ac227 Dose 1 nCi R power'!AD402/'Ac227 Dose 1 nCi R power'!F402)^2)^0.5)*E26</f>
        <v>4.4023053229400632E-3</v>
      </c>
      <c r="AD26" s="64">
        <f>((('Ac225 Dose 200 nCi R power'!AE402/'Ac225 Dose 200 nCi R power'!G402)^2+('Ac227 Dose 1 nCi R power'!AE402/'Ac227 Dose 1 nCi R power'!G402)^2)^0.5)*F26</f>
        <v>1.2165658154254569E-3</v>
      </c>
      <c r="AE26" s="64">
        <f>((('Ac225 Dose 200 nCi R power'!AF402/'Ac225 Dose 200 nCi R power'!H402)^2+('Ac227 Dose 1 nCi R power'!AF402/'Ac227 Dose 1 nCi R power'!H402)^2)^0.5)*G26</f>
        <v>9.4819812552571312E-4</v>
      </c>
      <c r="AF26" s="64">
        <f>((('Ac225 Dose 200 nCi R power'!AG402/'Ac225 Dose 200 nCi R power'!I402)^2+('Ac227 Dose 1 nCi R power'!AG402/'Ac227 Dose 1 nCi R power'!I402)^2)^0.5)*H26</f>
        <v>6.3145244190410978E-4</v>
      </c>
      <c r="AG26" s="64">
        <f>((('Ac225 Dose 200 nCi R power'!AH402/'Ac225 Dose 200 nCi R power'!J402)^2+('Ac227 Dose 1 nCi R power'!AH402/'Ac227 Dose 1 nCi R power'!J402)^2)^0.5)*I26</f>
        <v>6.1817030050926702E-4</v>
      </c>
      <c r="AH26" s="64">
        <f>((('Ac225 Dose 200 nCi R power'!AI402/'Ac225 Dose 200 nCi R power'!K402)^2+('Ac227 Dose 1 nCi R power'!AI402/'Ac227 Dose 1 nCi R power'!K402)^2)^0.5)*J26</f>
        <v>1.0635788774933385E-3</v>
      </c>
      <c r="AI26" s="64">
        <f>((('Ac225 Dose 200 nCi R power'!AJ402/'Ac225 Dose 200 nCi R power'!L402)^2+('Ac227 Dose 1 nCi R power'!AJ402/'Ac227 Dose 1 nCi R power'!L402)^2)^0.5)*K26</f>
        <v>9.2522108074112152E-4</v>
      </c>
      <c r="AJ26" s="64">
        <f>((('Ac225 Dose 200 nCi R power'!AK402/'Ac225 Dose 200 nCi R power'!M402)^2+('Ac227 Dose 1 nCi R power'!AK402/'Ac227 Dose 1 nCi R power'!M402)^2)^0.5)*L26</f>
        <v>1.0704358439781927E-3</v>
      </c>
      <c r="AK26" s="64">
        <f>((('Ac225 Dose 200 nCi R power'!AL402/'Ac225 Dose 200 nCi R power'!N402)^2+('Ac227 Dose 1 nCi R power'!AL402/'Ac227 Dose 1 nCi R power'!N402)^2)^0.5)*M26</f>
        <v>2.1458959718883954E-3</v>
      </c>
      <c r="AL26" s="64"/>
      <c r="AM26" s="64"/>
      <c r="AN26">
        <f t="shared" si="18"/>
        <v>-1.7908102826194247E-5</v>
      </c>
      <c r="AO26">
        <f t="shared" si="0"/>
        <v>-2.3712642423871734E-4</v>
      </c>
      <c r="AP26">
        <f t="shared" si="1"/>
        <v>-2.146319745855175E-4</v>
      </c>
      <c r="AQ26">
        <f t="shared" si="2"/>
        <v>8.3500949192383299E-5</v>
      </c>
      <c r="AR26">
        <f t="shared" si="3"/>
        <v>-2.4737247716289095E-5</v>
      </c>
      <c r="AS26">
        <f t="shared" si="4"/>
        <v>5.1283501476929213E-5</v>
      </c>
      <c r="AT26">
        <f t="shared" si="5"/>
        <v>-1.8813762340081329E-4</v>
      </c>
      <c r="AU26">
        <f t="shared" si="6"/>
        <v>-8.8321522364469968E-5</v>
      </c>
      <c r="AV26">
        <f t="shared" si="7"/>
        <v>-1.6872338210157105E-4</v>
      </c>
      <c r="AW26">
        <f t="shared" si="8"/>
        <v>2.4784011198105338E-4</v>
      </c>
      <c r="AZ26">
        <f t="shared" si="19"/>
        <v>9.5455191547455585E-4</v>
      </c>
      <c r="BA26">
        <f t="shared" si="9"/>
        <v>6.9141852107106163E-3</v>
      </c>
      <c r="BB26">
        <f t="shared" si="10"/>
        <v>1.9458631681970311E-3</v>
      </c>
      <c r="BC26">
        <f t="shared" si="11"/>
        <v>1.3587703161575624E-3</v>
      </c>
      <c r="BD26">
        <f t="shared" si="12"/>
        <v>9.9691796371271244E-4</v>
      </c>
      <c r="BE26">
        <f t="shared" si="13"/>
        <v>9.3050233667084478E-4</v>
      </c>
      <c r="BF26">
        <f t="shared" si="14"/>
        <v>1.7576559547940423E-3</v>
      </c>
      <c r="BG26">
        <f t="shared" si="15"/>
        <v>1.4465752022783632E-3</v>
      </c>
      <c r="BH26">
        <f t="shared" si="16"/>
        <v>1.7576104769387855E-3</v>
      </c>
      <c r="BI26">
        <f t="shared" si="17"/>
        <v>3.1063085514153551E-3</v>
      </c>
    </row>
    <row r="27" spans="3:61">
      <c r="C27">
        <f>'Ac225 Dose 200 nCi R power'!D492</f>
        <v>2.5</v>
      </c>
      <c r="D27" s="63">
        <f>'Ac227 Dose 1 nCi R power'!E403/'Ac225 Dose 200 nCi R power'!E403</f>
        <v>3.7611366186814023E-4</v>
      </c>
      <c r="E27" s="63">
        <f>'Ac227 Dose 1 nCi R power'!F403/'Ac225 Dose 200 nCi R power'!F403</f>
        <v>2.6385984877985041E-3</v>
      </c>
      <c r="F27" s="63">
        <f>'Ac227 Dose 1 nCi R power'!G403/'Ac225 Dose 200 nCi R power'!G403</f>
        <v>7.9619190351912326E-4</v>
      </c>
      <c r="G27" s="63">
        <f>'Ac227 Dose 1 nCi R power'!H403/'Ac225 Dose 200 nCi R power'!H403</f>
        <v>4.3944945554140171E-4</v>
      </c>
      <c r="H27" s="63">
        <f>'Ac227 Dose 1 nCi R power'!I403/'Ac225 Dose 200 nCi R power'!I403</f>
        <v>4.0247924885726874E-4</v>
      </c>
      <c r="I27" s="63">
        <f>'Ac227 Dose 1 nCi R power'!J403/'Ac225 Dose 200 nCi R power'!J403</f>
        <v>3.3799095619772813E-4</v>
      </c>
      <c r="J27" s="63">
        <f>'Ac227 Dose 1 nCi R power'!K403/'Ac225 Dose 200 nCi R power'!K403</f>
        <v>7.6265665122523738E-4</v>
      </c>
      <c r="K27" s="63">
        <f>'Ac227 Dose 1 nCi R power'!L403/'Ac225 Dose 200 nCi R power'!L403</f>
        <v>5.7076662219344456E-4</v>
      </c>
      <c r="L27" s="63">
        <f>'Ac227 Dose 1 nCi R power'!M403/'Ac225 Dose 200 nCi R power'!M403</f>
        <v>7.6534918369375164E-4</v>
      </c>
      <c r="M27" s="63">
        <f>'Ac227 Dose 1 nCi R power'!N403/'Ac225 Dose 200 nCi R power'!N403</f>
        <v>1.0320794984886527E-3</v>
      </c>
      <c r="P27" s="64">
        <f>((('Ac225 Dose 200 nCi R power'!Q403/'Ac225 Dose 200 nCi R power'!E403)^2+('Ac227 Dose 1 nCi R power'!Q403/'Ac227 Dose 1 nCi R power'!E403)^2)^0.5)*D27</f>
        <v>3.9693508961319155E-4</v>
      </c>
      <c r="Q27" s="64">
        <f>((('Ac225 Dose 200 nCi R power'!R403/'Ac225 Dose 200 nCi R power'!F403)^2+('Ac227 Dose 1 nCi R power'!R403/'Ac227 Dose 1 nCi R power'!F403)^2)^0.5)*E27</f>
        <v>2.8899510765164971E-3</v>
      </c>
      <c r="R27" s="64">
        <f>((('Ac225 Dose 200 nCi R power'!S403/'Ac225 Dose 200 nCi R power'!G403)^2+('Ac227 Dose 1 nCi R power'!S403/'Ac227 Dose 1 nCi R power'!G403)^2)^0.5)*F27</f>
        <v>1.0284837747560854E-3</v>
      </c>
      <c r="S27" s="64">
        <f>((('Ac225 Dose 200 nCi R power'!T403/'Ac225 Dose 200 nCi R power'!H403)^2+('Ac227 Dose 1 nCi R power'!T403/'Ac227 Dose 1 nCi R power'!H403)^2)^0.5)*G27</f>
        <v>3.5070016106708964E-4</v>
      </c>
      <c r="T27" s="64">
        <f>((('Ac225 Dose 200 nCi R power'!U403/'Ac225 Dose 200 nCi R power'!I403)^2+('Ac227 Dose 1 nCi R power'!U403/'Ac227 Dose 1 nCi R power'!I403)^2)^0.5)*H27</f>
        <v>4.3419335064388874E-4</v>
      </c>
      <c r="U27" s="64">
        <f>((('Ac225 Dose 200 nCi R power'!V403/'Ac225 Dose 200 nCi R power'!J403)^2+('Ac227 Dose 1 nCi R power'!V403/'Ac227 Dose 1 nCi R power'!J403)^2)^0.5)*I27</f>
        <v>2.829156313537848E-4</v>
      </c>
      <c r="V27" s="64">
        <f>((('Ac225 Dose 200 nCi R power'!W403/'Ac225 Dose 200 nCi R power'!K403)^2+('Ac227 Dose 1 nCi R power'!W403/'Ac227 Dose 1 nCi R power'!K403)^2)^0.5)*J27</f>
        <v>9.6964811052690722E-4</v>
      </c>
      <c r="W27" s="64">
        <f>((('Ac225 Dose 200 nCi R power'!X403/'Ac225 Dose 200 nCi R power'!L403)^2+('Ac227 Dose 1 nCi R power'!X403/'Ac227 Dose 1 nCi R power'!L403)^2)^0.5)*K27</f>
        <v>6.6667095699276982E-4</v>
      </c>
      <c r="X27" s="64">
        <f>((('Ac225 Dose 200 nCi R power'!Y403/'Ac225 Dose 200 nCi R power'!M403)^2+('Ac227 Dose 1 nCi R power'!Y403/'Ac227 Dose 1 nCi R power'!M403)^2)^0.5)*L27</f>
        <v>9.5324286366432114E-4</v>
      </c>
      <c r="Y27" s="64">
        <f>((('Ac225 Dose 200 nCi R power'!Z403/'Ac225 Dose 200 nCi R power'!N403)^2+('Ac227 Dose 1 nCi R power'!Z403/'Ac227 Dose 1 nCi R power'!N403)^2)^0.5)*M27</f>
        <v>7.4228335321539708E-4</v>
      </c>
      <c r="Z27" s="64"/>
      <c r="AA27" s="64"/>
      <c r="AB27" s="64">
        <f>((('Ac225 Dose 200 nCi R power'!AC403/'Ac225 Dose 200 nCi R power'!E403)^2+('Ac227 Dose 1 nCi R power'!AC403/'Ac227 Dose 1 nCi R power'!E403)^2)^0.5)*D27</f>
        <v>6.7844894946984769E-4</v>
      </c>
      <c r="AC27" s="64">
        <f>((('Ac225 Dose 200 nCi R power'!AD403/'Ac225 Dose 200 nCi R power'!F403)^2+('Ac227 Dose 1 nCi R power'!AD403/'Ac227 Dose 1 nCi R power'!F403)^2)^0.5)*E27</f>
        <v>4.6263891831429139E-3</v>
      </c>
      <c r="AD27" s="64">
        <f>((('Ac225 Dose 200 nCi R power'!AE403/'Ac225 Dose 200 nCi R power'!G403)^2+('Ac227 Dose 1 nCi R power'!AE403/'Ac227 Dose 1 nCi R power'!G403)^2)^0.5)*F27</f>
        <v>1.3475776085841622E-3</v>
      </c>
      <c r="AE27" s="64">
        <f>((('Ac225 Dose 200 nCi R power'!AF403/'Ac225 Dose 200 nCi R power'!H403)^2+('Ac227 Dose 1 nCi R power'!AF403/'Ac227 Dose 1 nCi R power'!H403)^2)^0.5)*G27</f>
        <v>1.0347098877324424E-3</v>
      </c>
      <c r="AF27" s="64">
        <f>((('Ac225 Dose 200 nCi R power'!AG403/'Ac225 Dose 200 nCi R power'!I403)^2+('Ac227 Dose 1 nCi R power'!AG403/'Ac227 Dose 1 nCi R power'!I403)^2)^0.5)*H27</f>
        <v>6.8893106587007355E-4</v>
      </c>
      <c r="AG27" s="64">
        <f>((('Ac225 Dose 200 nCi R power'!AH403/'Ac225 Dose 200 nCi R power'!J403)^2+('Ac227 Dose 1 nCi R power'!AH403/'Ac227 Dose 1 nCi R power'!J403)^2)^0.5)*I27</f>
        <v>6.6800752979327303E-4</v>
      </c>
      <c r="AH27" s="64">
        <f>((('Ac225 Dose 200 nCi R power'!AI403/'Ac225 Dose 200 nCi R power'!K403)^2+('Ac227 Dose 1 nCi R power'!AI403/'Ac227 Dose 1 nCi R power'!K403)^2)^0.5)*J27</f>
        <v>1.1661556128374421E-3</v>
      </c>
      <c r="AI27" s="64">
        <f>((('Ac225 Dose 200 nCi R power'!AJ403/'Ac225 Dose 200 nCi R power'!L403)^2+('Ac227 Dose 1 nCi R power'!AJ403/'Ac227 Dose 1 nCi R power'!L403)^2)^0.5)*K27</f>
        <v>1.0206931271370618E-3</v>
      </c>
      <c r="AJ27" s="64">
        <f>((('Ac225 Dose 200 nCi R power'!AK403/'Ac225 Dose 200 nCi R power'!M403)^2+('Ac227 Dose 1 nCi R power'!AK403/'Ac227 Dose 1 nCi R power'!M403)^2)^0.5)*L27</f>
        <v>1.1907985729234462E-3</v>
      </c>
      <c r="AK27" s="64">
        <f>((('Ac225 Dose 200 nCi R power'!AL403/'Ac225 Dose 200 nCi R power'!N403)^2+('Ac227 Dose 1 nCi R power'!AL403/'Ac227 Dose 1 nCi R power'!N403)^2)^0.5)*M27</f>
        <v>2.3188937182298361E-3</v>
      </c>
      <c r="AL27" s="64"/>
      <c r="AM27" s="64"/>
      <c r="AN27">
        <f t="shared" si="18"/>
        <v>-2.0821427745051316E-5</v>
      </c>
      <c r="AO27">
        <f t="shared" si="0"/>
        <v>-2.5135258871799302E-4</v>
      </c>
      <c r="AP27">
        <f t="shared" si="1"/>
        <v>-2.3229187123696216E-4</v>
      </c>
      <c r="AQ27">
        <f t="shared" si="2"/>
        <v>8.8749294474312068E-5</v>
      </c>
      <c r="AR27">
        <f t="shared" si="3"/>
        <v>-3.1714101786620001E-5</v>
      </c>
      <c r="AS27">
        <f t="shared" si="4"/>
        <v>5.5075324843943327E-5</v>
      </c>
      <c r="AT27">
        <f t="shared" si="5"/>
        <v>-2.0699145930166984E-4</v>
      </c>
      <c r="AU27">
        <f t="shared" si="6"/>
        <v>-9.5904334799325262E-5</v>
      </c>
      <c r="AV27">
        <f t="shared" si="7"/>
        <v>-1.878936799705695E-4</v>
      </c>
      <c r="AW27">
        <f t="shared" si="8"/>
        <v>2.897961452732556E-4</v>
      </c>
      <c r="AZ27">
        <f t="shared" si="19"/>
        <v>1.0545626113379878E-3</v>
      </c>
      <c r="BA27">
        <f t="shared" si="9"/>
        <v>7.2649876709414175E-3</v>
      </c>
      <c r="BB27">
        <f t="shared" si="10"/>
        <v>2.1437695121032854E-3</v>
      </c>
      <c r="BC27">
        <f t="shared" si="11"/>
        <v>1.4741593432738441E-3</v>
      </c>
      <c r="BD27">
        <f t="shared" si="12"/>
        <v>1.0914103147273424E-3</v>
      </c>
      <c r="BE27">
        <f t="shared" si="13"/>
        <v>1.005998485991001E-3</v>
      </c>
      <c r="BF27">
        <f t="shared" si="14"/>
        <v>1.9288122640626795E-3</v>
      </c>
      <c r="BG27">
        <f t="shared" si="15"/>
        <v>1.5914597493305064E-3</v>
      </c>
      <c r="BH27">
        <f t="shared" si="16"/>
        <v>1.9561477566171978E-3</v>
      </c>
      <c r="BI27">
        <f t="shared" si="17"/>
        <v>3.3509732167184888E-3</v>
      </c>
    </row>
    <row r="28" spans="3:61">
      <c r="C28">
        <f>'Ac225 Dose 200 nCi R power'!D493</f>
        <v>2.75</v>
      </c>
      <c r="D28" s="63">
        <f>'Ac227 Dose 1 nCi R power'!E404/'Ac225 Dose 200 nCi R power'!E404</f>
        <v>4.1231430128339954E-4</v>
      </c>
      <c r="E28" s="63">
        <f>'Ac227 Dose 1 nCi R power'!F404/'Ac225 Dose 200 nCi R power'!F404</f>
        <v>2.7109942278179724E-3</v>
      </c>
      <c r="F28" s="63">
        <f>'Ac227 Dose 1 nCi R power'!G404/'Ac225 Dose 200 nCi R power'!G404</f>
        <v>8.6082751729496445E-4</v>
      </c>
      <c r="G28" s="63">
        <f>'Ac227 Dose 1 nCi R power'!H404/'Ac225 Dose 200 nCi R power'!H404</f>
        <v>4.6848486234894857E-4</v>
      </c>
      <c r="H28" s="63">
        <f>'Ac227 Dose 1 nCi R power'!I404/'Ac225 Dose 200 nCi R power'!I404</f>
        <v>4.4332343172450833E-4</v>
      </c>
      <c r="I28" s="63">
        <f>'Ac227 Dose 1 nCi R power'!J404/'Ac225 Dose 200 nCi R power'!J404</f>
        <v>3.6316765478019969E-4</v>
      </c>
      <c r="J28" s="63">
        <f>'Ac227 Dose 1 nCi R power'!K404/'Ac225 Dose 200 nCi R power'!K404</f>
        <v>8.293427524068579E-4</v>
      </c>
      <c r="K28" s="63">
        <f>'Ac227 Dose 1 nCi R power'!L404/'Ac225 Dose 200 nCi R power'!L404</f>
        <v>6.2184815765217347E-4</v>
      </c>
      <c r="L28" s="63">
        <f>'Ac227 Dose 1 nCi R power'!M404/'Ac225 Dose 200 nCi R power'!M404</f>
        <v>8.4525249040412378E-4</v>
      </c>
      <c r="M28" s="63">
        <f>'Ac227 Dose 1 nCi R power'!N404/'Ac225 Dose 200 nCi R power'!N404</f>
        <v>1.0978346931753106E-3</v>
      </c>
      <c r="P28" s="64">
        <f>((('Ac225 Dose 200 nCi R power'!Q404/'Ac225 Dose 200 nCi R power'!E404)^2+('Ac227 Dose 1 nCi R power'!Q404/'Ac227 Dose 1 nCi R power'!E404)^2)^0.5)*D28</f>
        <v>4.3650519034163661E-4</v>
      </c>
      <c r="Q28" s="64">
        <f>((('Ac225 Dose 200 nCi R power'!R404/'Ac225 Dose 200 nCi R power'!F404)^2+('Ac227 Dose 1 nCi R power'!R404/'Ac227 Dose 1 nCi R power'!F404)^2)^0.5)*E28</f>
        <v>2.9673942472950646E-3</v>
      </c>
      <c r="R28" s="64">
        <f>((('Ac225 Dose 200 nCi R power'!S404/'Ac225 Dose 200 nCi R power'!G404)^2+('Ac227 Dose 1 nCi R power'!S404/'Ac227 Dose 1 nCi R power'!G404)^2)^0.5)*F28</f>
        <v>1.1049839870085594E-3</v>
      </c>
      <c r="S28" s="64">
        <f>((('Ac225 Dose 200 nCi R power'!T404/'Ac225 Dose 200 nCi R power'!H404)^2+('Ac227 Dose 1 nCi R power'!T404/'Ac227 Dose 1 nCi R power'!H404)^2)^0.5)*G28</f>
        <v>3.756068759504302E-4</v>
      </c>
      <c r="T28" s="64">
        <f>((('Ac225 Dose 200 nCi R power'!U404/'Ac225 Dose 200 nCi R power'!I404)^2+('Ac227 Dose 1 nCi R power'!U404/'Ac227 Dose 1 nCi R power'!I404)^2)^0.5)*H28</f>
        <v>4.8411463618630601E-4</v>
      </c>
      <c r="U28" s="64">
        <f>((('Ac225 Dose 200 nCi R power'!V404/'Ac225 Dose 200 nCi R power'!J404)^2+('Ac227 Dose 1 nCi R power'!V404/'Ac227 Dose 1 nCi R power'!J404)^2)^0.5)*I28</f>
        <v>3.0476570376434181E-4</v>
      </c>
      <c r="V28" s="64">
        <f>((('Ac225 Dose 200 nCi R power'!W404/'Ac225 Dose 200 nCi R power'!K404)^2+('Ac227 Dose 1 nCi R power'!W404/'Ac227 Dose 1 nCi R power'!K404)^2)^0.5)*J28</f>
        <v>1.0548038991387912E-3</v>
      </c>
      <c r="W28" s="64">
        <f>((('Ac225 Dose 200 nCi R power'!X404/'Ac225 Dose 200 nCi R power'!L404)^2+('Ac227 Dose 1 nCi R power'!X404/'Ac227 Dose 1 nCi R power'!L404)^2)^0.5)*K28</f>
        <v>7.257197845492191E-4</v>
      </c>
      <c r="X28" s="64">
        <f>((('Ac225 Dose 200 nCi R power'!Y404/'Ac225 Dose 200 nCi R power'!M404)^2+('Ac227 Dose 1 nCi R power'!Y404/'Ac227 Dose 1 nCi R power'!M404)^2)^0.5)*L28</f>
        <v>1.0540454371299717E-3</v>
      </c>
      <c r="Y28" s="64">
        <f>((('Ac225 Dose 200 nCi R power'!Z404/'Ac225 Dose 200 nCi R power'!N404)^2+('Ac227 Dose 1 nCi R power'!Z404/'Ac227 Dose 1 nCi R power'!N404)^2)^0.5)*M28</f>
        <v>7.6635035438010681E-4</v>
      </c>
      <c r="Z28" s="64"/>
      <c r="AA28" s="64"/>
      <c r="AB28" s="64">
        <f>((('Ac225 Dose 200 nCi R power'!AC404/'Ac225 Dose 200 nCi R power'!E404)^2+('Ac227 Dose 1 nCi R power'!AC404/'Ac227 Dose 1 nCi R power'!E404)^2)^0.5)*D28</f>
        <v>7.4165274297014958E-4</v>
      </c>
      <c r="AC28" s="64">
        <f>((('Ac225 Dose 200 nCi R power'!AD404/'Ac225 Dose 200 nCi R power'!F404)^2+('Ac227 Dose 1 nCi R power'!AD404/'Ac227 Dose 1 nCi R power'!F404)^2)^0.5)*E28</f>
        <v>4.7574399267505561E-3</v>
      </c>
      <c r="AD28" s="64">
        <f>((('Ac225 Dose 200 nCi R power'!AE404/'Ac225 Dose 200 nCi R power'!G404)^2+('Ac227 Dose 1 nCi R power'!AE404/'Ac227 Dose 1 nCi R power'!G404)^2)^0.5)*F28</f>
        <v>1.4793778891622456E-3</v>
      </c>
      <c r="AE28" s="64">
        <f>((('Ac225 Dose 200 nCi R power'!AF404/'Ac225 Dose 200 nCi R power'!H404)^2+('Ac227 Dose 1 nCi R power'!AF404/'Ac227 Dose 1 nCi R power'!H404)^2)^0.5)*G28</f>
        <v>1.1203771206189492E-3</v>
      </c>
      <c r="AF28" s="64">
        <f>((('Ac225 Dose 200 nCi R power'!AG404/'Ac225 Dose 200 nCi R power'!I404)^2+('Ac227 Dose 1 nCi R power'!AG404/'Ac227 Dose 1 nCi R power'!I404)^2)^0.5)*H28</f>
        <v>7.5104547295789257E-4</v>
      </c>
      <c r="AG28" s="64">
        <f>((('Ac225 Dose 200 nCi R power'!AH404/'Ac225 Dose 200 nCi R power'!J404)^2+('Ac227 Dose 1 nCi R power'!AH404/'Ac227 Dose 1 nCi R power'!J404)^2)^0.5)*I28</f>
        <v>7.1683572734205158E-4</v>
      </c>
      <c r="AH28" s="64">
        <f>((('Ac225 Dose 200 nCi R power'!AI404/'Ac225 Dose 200 nCi R power'!K404)^2+('Ac227 Dose 1 nCi R power'!AI404/'Ac227 Dose 1 nCi R power'!K404)^2)^0.5)*J28</f>
        <v>1.2662588823436536E-3</v>
      </c>
      <c r="AI28" s="64">
        <f>((('Ac225 Dose 200 nCi R power'!AJ404/'Ac225 Dose 200 nCi R power'!L404)^2+('Ac227 Dose 1 nCi R power'!AJ404/'Ac227 Dose 1 nCi R power'!L404)^2)^0.5)*K28</f>
        <v>1.1175601903023952E-3</v>
      </c>
      <c r="AJ28" s="64">
        <f>((('Ac225 Dose 200 nCi R power'!AK404/'Ac225 Dose 200 nCi R power'!M404)^2+('Ac227 Dose 1 nCi R power'!AK404/'Ac227 Dose 1 nCi R power'!M404)^2)^0.5)*L28</f>
        <v>1.3132779164426148E-3</v>
      </c>
      <c r="AK28" s="64">
        <f>((('Ac225 Dose 200 nCi R power'!AL404/'Ac225 Dose 200 nCi R power'!N404)^2+('Ac227 Dose 1 nCi R power'!AL404/'Ac227 Dose 1 nCi R power'!N404)^2)^0.5)*M28</f>
        <v>2.4777060096580895E-3</v>
      </c>
      <c r="AL28" s="64"/>
      <c r="AM28" s="64"/>
      <c r="AN28">
        <f t="shared" si="18"/>
        <v>-2.4190889058237075E-5</v>
      </c>
      <c r="AO28">
        <f t="shared" si="0"/>
        <v>-2.5640001947709219E-4</v>
      </c>
      <c r="AP28">
        <f t="shared" si="1"/>
        <v>-2.4415646971359499E-4</v>
      </c>
      <c r="AQ28">
        <f t="shared" si="2"/>
        <v>9.2877986398518365E-5</v>
      </c>
      <c r="AR28">
        <f t="shared" si="3"/>
        <v>-4.0791204461797681E-5</v>
      </c>
      <c r="AS28">
        <f t="shared" si="4"/>
        <v>5.8401951015857887E-5</v>
      </c>
      <c r="AT28">
        <f t="shared" si="5"/>
        <v>-2.2546114673193329E-4</v>
      </c>
      <c r="AU28">
        <f t="shared" si="6"/>
        <v>-1.0387162689704562E-4</v>
      </c>
      <c r="AV28">
        <f t="shared" si="7"/>
        <v>-2.0879294672584796E-4</v>
      </c>
      <c r="AW28">
        <f t="shared" si="8"/>
        <v>3.3148433879520375E-4</v>
      </c>
      <c r="AZ28">
        <f t="shared" si="19"/>
        <v>1.1539670442535491E-3</v>
      </c>
      <c r="BA28">
        <f t="shared" si="9"/>
        <v>7.4684341545685285E-3</v>
      </c>
      <c r="BB28">
        <f t="shared" si="10"/>
        <v>2.3402054064572101E-3</v>
      </c>
      <c r="BC28">
        <f t="shared" si="11"/>
        <v>1.5888619829678976E-3</v>
      </c>
      <c r="BD28">
        <f t="shared" si="12"/>
        <v>1.1943689046824009E-3</v>
      </c>
      <c r="BE28">
        <f t="shared" si="13"/>
        <v>1.0800033821222513E-3</v>
      </c>
      <c r="BF28">
        <f t="shared" si="14"/>
        <v>2.0956016347505116E-3</v>
      </c>
      <c r="BG28">
        <f t="shared" si="15"/>
        <v>1.7394083479545688E-3</v>
      </c>
      <c r="BH28">
        <f t="shared" si="16"/>
        <v>2.1585304068467387E-3</v>
      </c>
      <c r="BI28">
        <f t="shared" si="17"/>
        <v>3.5755407028334003E-3</v>
      </c>
    </row>
    <row r="29" spans="3:61">
      <c r="C29">
        <f>'Ac225 Dose 200 nCi R power'!D494</f>
        <v>3</v>
      </c>
      <c r="D29" s="63">
        <f>'Ac227 Dose 1 nCi R power'!E405/'Ac225 Dose 200 nCi R power'!E405</f>
        <v>4.4847255482969727E-4</v>
      </c>
      <c r="E29" s="63">
        <f>'Ac227 Dose 1 nCi R power'!F405/'Ac225 Dose 200 nCi R power'!F405</f>
        <v>2.7274879967740706E-3</v>
      </c>
      <c r="F29" s="63">
        <f>'Ac227 Dose 1 nCi R power'!G405/'Ac225 Dose 200 nCi R power'!G405</f>
        <v>9.2301281890460143E-4</v>
      </c>
      <c r="G29" s="63">
        <f>'Ac227 Dose 1 nCi R power'!H405/'Ac225 Dose 200 nCi R power'!H405</f>
        <v>4.9836406544806651E-4</v>
      </c>
      <c r="H29" s="63">
        <f>'Ac227 Dose 1 nCi R power'!I405/'Ac225 Dose 200 nCi R power'!I405</f>
        <v>4.8905699930526427E-4</v>
      </c>
      <c r="I29" s="63">
        <f>'Ac227 Dose 1 nCi R power'!J405/'Ac225 Dose 200 nCi R power'!J405</f>
        <v>3.8792390326867023E-4</v>
      </c>
      <c r="J29" s="63">
        <f>'Ac227 Dose 1 nCi R power'!K405/'Ac225 Dose 200 nCi R power'!K405</f>
        <v>8.9387494286654722E-4</v>
      </c>
      <c r="K29" s="63">
        <f>'Ac227 Dose 1 nCi R power'!L405/'Ac225 Dose 200 nCi R power'!L405</f>
        <v>6.7502891077349258E-4</v>
      </c>
      <c r="L29" s="63">
        <f>'Ac227 Dose 1 nCi R power'!M405/'Ac225 Dose 200 nCi R power'!M405</f>
        <v>9.2681015157647026E-4</v>
      </c>
      <c r="M29" s="63">
        <f>'Ac227 Dose 1 nCi R power'!N405/'Ac225 Dose 200 nCi R power'!N405</f>
        <v>1.1577192472527554E-3</v>
      </c>
      <c r="P29" s="64">
        <f>((('Ac225 Dose 200 nCi R power'!Q405/'Ac225 Dose 200 nCi R power'!E405)^2+('Ac227 Dose 1 nCi R power'!Q405/'Ac227 Dose 1 nCi R power'!E405)^2)^0.5)*D29</f>
        <v>4.7660997415654722E-4</v>
      </c>
      <c r="Q29" s="64">
        <f>((('Ac225 Dose 200 nCi R power'!R405/'Ac225 Dose 200 nCi R power'!F405)^2+('Ac227 Dose 1 nCi R power'!R405/'Ac227 Dose 1 nCi R power'!F405)^2)^0.5)*E29</f>
        <v>2.9793894756194525E-3</v>
      </c>
      <c r="R29" s="64">
        <f>((('Ac225 Dose 200 nCi R power'!S405/'Ac225 Dose 200 nCi R power'!G405)^2+('Ac227 Dose 1 nCi R power'!S405/'Ac227 Dose 1 nCi R power'!G405)^2)^0.5)*F29</f>
        <v>1.171875572652307E-3</v>
      </c>
      <c r="S29" s="64">
        <f>((('Ac225 Dose 200 nCi R power'!T405/'Ac225 Dose 200 nCi R power'!H405)^2+('Ac227 Dose 1 nCi R power'!T405/'Ac227 Dose 1 nCi R power'!H405)^2)^0.5)*G29</f>
        <v>4.0262285109294102E-4</v>
      </c>
      <c r="T29" s="64">
        <f>((('Ac225 Dose 200 nCi R power'!U405/'Ac225 Dose 200 nCi R power'!I405)^2+('Ac227 Dose 1 nCi R power'!U405/'Ac227 Dose 1 nCi R power'!I405)^2)^0.5)*H29</f>
        <v>5.4149585985588616E-4</v>
      </c>
      <c r="U29" s="64">
        <f>((('Ac225 Dose 200 nCi R power'!V405/'Ac225 Dose 200 nCi R power'!J405)^2+('Ac227 Dose 1 nCi R power'!V405/'Ac227 Dose 1 nCi R power'!J405)^2)^0.5)*I29</f>
        <v>3.2663863742826655E-4</v>
      </c>
      <c r="V29" s="64">
        <f>((('Ac225 Dose 200 nCi R power'!W405/'Ac225 Dose 200 nCi R power'!K405)^2+('Ac227 Dose 1 nCi R power'!W405/'Ac227 Dose 1 nCi R power'!K405)^2)^0.5)*J29</f>
        <v>1.1373808545423012E-3</v>
      </c>
      <c r="W29" s="64">
        <f>((('Ac225 Dose 200 nCi R power'!X405/'Ac225 Dose 200 nCi R power'!L405)^2+('Ac227 Dose 1 nCi R power'!X405/'Ac227 Dose 1 nCi R power'!L405)^2)^0.5)*K29</f>
        <v>7.8740972513975497E-4</v>
      </c>
      <c r="X29" s="64">
        <f>((('Ac225 Dose 200 nCi R power'!Y405/'Ac225 Dose 200 nCi R power'!M405)^2+('Ac227 Dose 1 nCi R power'!Y405/'Ac227 Dose 1 nCi R power'!M405)^2)^0.5)*L29</f>
        <v>1.1584634371182784E-3</v>
      </c>
      <c r="Y29" s="64">
        <f>((('Ac225 Dose 200 nCi R power'!Z405/'Ac225 Dose 200 nCi R power'!N405)^2+('Ac227 Dose 1 nCi R power'!Z405/'Ac227 Dose 1 nCi R power'!N405)^2)^0.5)*M29</f>
        <v>7.8611320865177724E-4</v>
      </c>
      <c r="Z29" s="64"/>
      <c r="AA29" s="64"/>
      <c r="AB29" s="64">
        <f>((('Ac225 Dose 200 nCi R power'!AC405/'Ac225 Dose 200 nCi R power'!E405)^2+('Ac227 Dose 1 nCi R power'!AC405/'Ac227 Dose 1 nCi R power'!E405)^2)^0.5)*D29</f>
        <v>8.0394745487836193E-4</v>
      </c>
      <c r="AC29" s="64">
        <f>((('Ac225 Dose 200 nCi R power'!AD405/'Ac225 Dose 200 nCi R power'!F405)^2+('Ac227 Dose 1 nCi R power'!AD405/'Ac227 Dose 1 nCi R power'!F405)^2)^0.5)*E29</f>
        <v>4.7928769437706195E-3</v>
      </c>
      <c r="AD29" s="64">
        <f>((('Ac225 Dose 200 nCi R power'!AE405/'Ac225 Dose 200 nCi R power'!G405)^2+('Ac227 Dose 1 nCi R power'!AE405/'Ac227 Dose 1 nCi R power'!G405)^2)^0.5)*F29</f>
        <v>1.6115424536418781E-3</v>
      </c>
      <c r="AE29" s="64">
        <f>((('Ac225 Dose 200 nCi R power'!AF405/'Ac225 Dose 200 nCi R power'!H405)^2+('Ac227 Dose 1 nCi R power'!AF405/'Ac227 Dose 1 nCi R power'!H405)^2)^0.5)*G29</f>
        <v>1.2055262143079548E-3</v>
      </c>
      <c r="AF29" s="64">
        <f>((('Ac225 Dose 200 nCi R power'!AG405/'Ac225 Dose 200 nCi R power'!I405)^2+('Ac227 Dose 1 nCi R power'!AG405/'Ac227 Dose 1 nCi R power'!I405)^2)^0.5)*H29</f>
        <v>8.1922679674713912E-4</v>
      </c>
      <c r="AG29" s="64">
        <f>((('Ac225 Dose 200 nCi R power'!AH405/'Ac225 Dose 200 nCi R power'!J405)^2+('Ac227 Dose 1 nCi R power'!AH405/'Ac227 Dose 1 nCi R power'!J405)^2)^0.5)*I29</f>
        <v>7.6479382248999142E-4</v>
      </c>
      <c r="AH29" s="64">
        <f>((('Ac225 Dose 200 nCi R power'!AI405/'Ac225 Dose 200 nCi R power'!K405)^2+('Ac227 Dose 1 nCi R power'!AI405/'Ac227 Dose 1 nCi R power'!K405)^2)^0.5)*J29</f>
        <v>1.3636173999011935E-3</v>
      </c>
      <c r="AI29" s="64">
        <f>((('Ac225 Dose 200 nCi R power'!AJ405/'Ac225 Dose 200 nCi R power'!L405)^2+('Ac227 Dose 1 nCi R power'!AJ405/'Ac227 Dose 1 nCi R power'!L405)^2)^0.5)*K29</f>
        <v>1.2159058939888313E-3</v>
      </c>
      <c r="AJ29" s="64">
        <f>((('Ac225 Dose 200 nCi R power'!AK405/'Ac225 Dose 200 nCi R power'!M405)^2+('Ac227 Dose 1 nCi R power'!AK405/'Ac227 Dose 1 nCi R power'!M405)^2)^0.5)*L29</f>
        <v>1.4376752864440523E-3</v>
      </c>
      <c r="AK29" s="64">
        <f>((('Ac225 Dose 200 nCi R power'!AL405/'Ac225 Dose 200 nCi R power'!N405)^2+('Ac227 Dose 1 nCi R power'!AL405/'Ac227 Dose 1 nCi R power'!N405)^2)^0.5)*M29</f>
        <v>2.6218981481844436E-3</v>
      </c>
      <c r="AL29" s="64"/>
      <c r="AM29" s="64"/>
      <c r="AN29">
        <f t="shared" si="18"/>
        <v>-2.8137419326849955E-5</v>
      </c>
      <c r="AO29">
        <f t="shared" si="0"/>
        <v>-2.5190147884538187E-4</v>
      </c>
      <c r="AP29">
        <f t="shared" si="1"/>
        <v>-2.4886275374770561E-4</v>
      </c>
      <c r="AQ29">
        <f t="shared" si="2"/>
        <v>9.5741214355125491E-5</v>
      </c>
      <c r="AR29">
        <f t="shared" si="3"/>
        <v>-5.2438860550621893E-5</v>
      </c>
      <c r="AS29">
        <f t="shared" si="4"/>
        <v>6.128526584040368E-5</v>
      </c>
      <c r="AT29">
        <f t="shared" si="5"/>
        <v>-2.4350591167575397E-4</v>
      </c>
      <c r="AU29">
        <f t="shared" si="6"/>
        <v>-1.1238081436626239E-4</v>
      </c>
      <c r="AV29">
        <f t="shared" si="7"/>
        <v>-2.3165328554180815E-4</v>
      </c>
      <c r="AW29">
        <f t="shared" si="8"/>
        <v>3.7160603860097812E-4</v>
      </c>
      <c r="AZ29">
        <f t="shared" si="19"/>
        <v>1.2524200097080592E-3</v>
      </c>
      <c r="BA29">
        <f t="shared" si="9"/>
        <v>7.5203649405446906E-3</v>
      </c>
      <c r="BB29">
        <f t="shared" si="10"/>
        <v>2.5345552725464793E-3</v>
      </c>
      <c r="BC29">
        <f t="shared" si="11"/>
        <v>1.7038902797560213E-3</v>
      </c>
      <c r="BD29">
        <f t="shared" si="12"/>
        <v>1.3082837960524034E-3</v>
      </c>
      <c r="BE29">
        <f t="shared" si="13"/>
        <v>1.1527177257586617E-3</v>
      </c>
      <c r="BF29">
        <f t="shared" si="14"/>
        <v>2.2574923427677407E-3</v>
      </c>
      <c r="BG29">
        <f t="shared" si="15"/>
        <v>1.890934804762324E-3</v>
      </c>
      <c r="BH29">
        <f t="shared" si="16"/>
        <v>2.3644854380205226E-3</v>
      </c>
      <c r="BI29">
        <f t="shared" si="17"/>
        <v>3.7796173954371989E-3</v>
      </c>
    </row>
    <row r="30" spans="3:61">
      <c r="C30">
        <f>'Ac225 Dose 200 nCi R power'!D495</f>
        <v>3.25</v>
      </c>
      <c r="D30" s="63">
        <f>'Ac227 Dose 1 nCi R power'!E406/'Ac225 Dose 200 nCi R power'!E406</f>
        <v>4.8452213182150963E-4</v>
      </c>
      <c r="E30" s="63">
        <f>'Ac227 Dose 1 nCi R power'!F406/'Ac225 Dose 200 nCi R power'!F406</f>
        <v>2.6887112031632036E-3</v>
      </c>
      <c r="F30" s="63">
        <f>'Ac227 Dose 1 nCi R power'!G406/'Ac225 Dose 200 nCi R power'!G406</f>
        <v>9.8258089755100123E-4</v>
      </c>
      <c r="G30" s="63">
        <f>'Ac227 Dose 1 nCi R power'!H406/'Ac225 Dose 200 nCi R power'!H406</f>
        <v>5.2990924639532196E-4</v>
      </c>
      <c r="H30" s="63">
        <f>'Ac227 Dose 1 nCi R power'!I406/'Ac225 Dose 200 nCi R power'!I406</f>
        <v>5.4088213953807089E-4</v>
      </c>
      <c r="I30" s="63">
        <f>'Ac227 Dose 1 nCi R power'!J406/'Ac225 Dose 200 nCi R power'!J406</f>
        <v>4.1231433146870713E-4</v>
      </c>
      <c r="J30" s="63">
        <f>'Ac227 Dose 1 nCi R power'!K406/'Ac225 Dose 200 nCi R power'!K406</f>
        <v>9.5605911474339208E-4</v>
      </c>
      <c r="K30" s="63">
        <f>'Ac227 Dose 1 nCi R power'!L406/'Ac225 Dose 200 nCi R power'!L406</f>
        <v>7.3071333990500499E-4</v>
      </c>
      <c r="L30" s="63">
        <f>'Ac227 Dose 1 nCi R power'!M406/'Ac225 Dose 200 nCi R power'!M406</f>
        <v>1.0098937466601801E-3</v>
      </c>
      <c r="M30" s="63">
        <f>'Ac227 Dose 1 nCi R power'!N406/'Ac225 Dose 200 nCi R power'!N406</f>
        <v>1.2118809261488131E-3</v>
      </c>
      <c r="P30" s="64">
        <f>((('Ac225 Dose 200 nCi R power'!Q406/'Ac225 Dose 200 nCi R power'!E406)^2+('Ac227 Dose 1 nCi R power'!Q406/'Ac227 Dose 1 nCi R power'!E406)^2)^0.5)*D30</f>
        <v>5.173342446663185E-4</v>
      </c>
      <c r="Q30" s="64">
        <f>((('Ac225 Dose 200 nCi R power'!R406/'Ac225 Dose 200 nCi R power'!F406)^2+('Ac227 Dose 1 nCi R power'!R406/'Ac227 Dose 1 nCi R power'!F406)^2)^0.5)*E30</f>
        <v>2.9268185972947795E-3</v>
      </c>
      <c r="R30" s="64">
        <f>((('Ac225 Dose 200 nCi R power'!S406/'Ac225 Dose 200 nCi R power'!G406)^2+('Ac227 Dose 1 nCi R power'!S406/'Ac227 Dose 1 nCi R power'!G406)^2)^0.5)*F30</f>
        <v>1.2278215178272813E-3</v>
      </c>
      <c r="S30" s="64">
        <f>((('Ac225 Dose 200 nCi R power'!T406/'Ac225 Dose 200 nCi R power'!H406)^2+('Ac227 Dose 1 nCi R power'!T406/'Ac227 Dose 1 nCi R power'!H406)^2)^0.5)*G30</f>
        <v>4.3279028799267101E-4</v>
      </c>
      <c r="T30" s="64">
        <f>((('Ac225 Dose 200 nCi R power'!U406/'Ac225 Dose 200 nCi R power'!I406)^2+('Ac227 Dose 1 nCi R power'!U406/'Ac227 Dose 1 nCi R power'!I406)^2)^0.5)*H30</f>
        <v>6.0814824487247655E-4</v>
      </c>
      <c r="U30" s="64">
        <f>((('Ac225 Dose 200 nCi R power'!V406/'Ac225 Dose 200 nCi R power'!J406)^2+('Ac227 Dose 1 nCi R power'!V406/'Ac227 Dose 1 nCi R power'!J406)^2)^0.5)*I30</f>
        <v>3.485661241607595E-4</v>
      </c>
      <c r="V30" s="64">
        <f>((('Ac225 Dose 200 nCi R power'!W406/'Ac225 Dose 200 nCi R power'!K406)^2+('Ac227 Dose 1 nCi R power'!W406/'Ac227 Dose 1 nCi R power'!K406)^2)^0.5)*J30</f>
        <v>1.217162560905686E-3</v>
      </c>
      <c r="W30" s="64">
        <f>((('Ac225 Dose 200 nCi R power'!X406/'Ac225 Dose 200 nCi R power'!L406)^2+('Ac227 Dose 1 nCi R power'!X406/'Ac227 Dose 1 nCi R power'!L406)^2)^0.5)*K30</f>
        <v>8.523149095347398E-4</v>
      </c>
      <c r="X30" s="64">
        <f>((('Ac225 Dose 200 nCi R power'!Y406/'Ac225 Dose 200 nCi R power'!M406)^2+('Ac227 Dose 1 nCi R power'!Y406/'Ac227 Dose 1 nCi R power'!M406)^2)^0.5)*L30</f>
        <v>1.2665552941650551E-3</v>
      </c>
      <c r="Y30" s="64">
        <f>((('Ac225 Dose 200 nCi R power'!Z406/'Ac225 Dose 200 nCi R power'!N406)^2+('Ac227 Dose 1 nCi R power'!Z406/'Ac227 Dose 1 nCi R power'!N406)^2)^0.5)*M30</f>
        <v>8.0296169362372469E-4</v>
      </c>
      <c r="Z30" s="64"/>
      <c r="AA30" s="64"/>
      <c r="AB30" s="64">
        <f>((('Ac225 Dose 200 nCi R power'!AC406/'Ac225 Dose 200 nCi R power'!E406)^2+('Ac227 Dose 1 nCi R power'!AC406/'Ac227 Dose 1 nCi R power'!E406)^2)^0.5)*D30</f>
        <v>8.6501721251713317E-4</v>
      </c>
      <c r="AC30" s="64">
        <f>((('Ac225 Dose 200 nCi R power'!AD406/'Ac225 Dose 200 nCi R power'!F406)^2+('Ac227 Dose 1 nCi R power'!AD406/'Ac227 Dose 1 nCi R power'!F406)^2)^0.5)*E30</f>
        <v>4.7338775732966316E-3</v>
      </c>
      <c r="AD30" s="64">
        <f>((('Ac225 Dose 200 nCi R power'!AE406/'Ac225 Dose 200 nCi R power'!G406)^2+('Ac227 Dose 1 nCi R power'!AE406/'Ac227 Dose 1 nCi R power'!G406)^2)^0.5)*F30</f>
        <v>1.7434910997533367E-3</v>
      </c>
      <c r="AE30" s="64">
        <f>((('Ac225 Dose 200 nCi R power'!AF406/'Ac225 Dose 200 nCi R power'!H406)^2+('Ac227 Dose 1 nCi R power'!AF406/'Ac227 Dose 1 nCi R power'!H406)^2)^0.5)*G30</f>
        <v>1.2905363944778593E-3</v>
      </c>
      <c r="AF30" s="64">
        <f>((('Ac225 Dose 200 nCi R power'!AG406/'Ac225 Dose 200 nCi R power'!I406)^2+('Ac227 Dose 1 nCi R power'!AG406/'Ac227 Dose 1 nCi R power'!I406)^2)^0.5)*H30</f>
        <v>8.9504371533753702E-4</v>
      </c>
      <c r="AG30" s="64">
        <f>((('Ac225 Dose 200 nCi R power'!AH406/'Ac225 Dose 200 nCi R power'!J406)^2+('Ac227 Dose 1 nCi R power'!AH406/'Ac227 Dose 1 nCi R power'!J406)^2)^0.5)*I30</f>
        <v>8.1200484433401672E-4</v>
      </c>
      <c r="AH30" s="64">
        <f>((('Ac225 Dose 200 nCi R power'!AI406/'Ac225 Dose 200 nCi R power'!K406)^2+('Ac227 Dose 1 nCi R power'!AI406/'Ac227 Dose 1 nCi R power'!K406)^2)^0.5)*J30</f>
        <v>1.4580305890394918E-3</v>
      </c>
      <c r="AI30" s="64">
        <f>((('Ac225 Dose 200 nCi R power'!AJ406/'Ac225 Dose 200 nCi R power'!L406)^2+('Ac227 Dose 1 nCi R power'!AJ406/'Ac227 Dose 1 nCi R power'!L406)^2)^0.5)*K30</f>
        <v>1.3157776663893258E-3</v>
      </c>
      <c r="AJ30" s="64">
        <f>((('Ac225 Dose 200 nCi R power'!AK406/'Ac225 Dose 200 nCi R power'!M406)^2+('Ac227 Dose 1 nCi R power'!AK406/'Ac227 Dose 1 nCi R power'!M406)^2)^0.5)*L30</f>
        <v>1.5637106275456585E-3</v>
      </c>
      <c r="AK30" s="64">
        <f>((('Ac225 Dose 200 nCi R power'!AL406/'Ac225 Dose 200 nCi R power'!N406)^2+('Ac227 Dose 1 nCi R power'!AL406/'Ac227 Dose 1 nCi R power'!N406)^2)^0.5)*M30</f>
        <v>2.7513957892907849E-3</v>
      </c>
      <c r="AL30" s="64"/>
      <c r="AM30" s="64"/>
      <c r="AN30">
        <f t="shared" si="18"/>
        <v>-3.2812112844808866E-5</v>
      </c>
      <c r="AO30">
        <f t="shared" si="0"/>
        <v>-2.3810739413157589E-4</v>
      </c>
      <c r="AP30">
        <f t="shared" si="1"/>
        <v>-2.4524062027628008E-4</v>
      </c>
      <c r="AQ30">
        <f t="shared" si="2"/>
        <v>9.7118958402650957E-5</v>
      </c>
      <c r="AR30">
        <f t="shared" si="3"/>
        <v>-6.7266105334405656E-5</v>
      </c>
      <c r="AS30">
        <f t="shared" si="4"/>
        <v>6.3748207307947637E-5</v>
      </c>
      <c r="AT30">
        <f t="shared" si="5"/>
        <v>-2.611034461622939E-4</v>
      </c>
      <c r="AU30">
        <f t="shared" si="6"/>
        <v>-1.2160156962973481E-4</v>
      </c>
      <c r="AV30">
        <f t="shared" si="7"/>
        <v>-2.5666154750487503E-4</v>
      </c>
      <c r="AW30">
        <f t="shared" si="8"/>
        <v>4.0891923252508837E-4</v>
      </c>
      <c r="AZ30">
        <f t="shared" si="19"/>
        <v>1.3495393443386427E-3</v>
      </c>
      <c r="BA30">
        <f t="shared" si="9"/>
        <v>7.4225887764598347E-3</v>
      </c>
      <c r="BB30">
        <f t="shared" si="10"/>
        <v>2.7260719973043381E-3</v>
      </c>
      <c r="BC30">
        <f t="shared" si="11"/>
        <v>1.8204456408731813E-3</v>
      </c>
      <c r="BD30">
        <f t="shared" si="12"/>
        <v>1.435925854875608E-3</v>
      </c>
      <c r="BE30">
        <f t="shared" si="13"/>
        <v>1.2243191758027239E-3</v>
      </c>
      <c r="BF30">
        <f t="shared" si="14"/>
        <v>2.4140897037828839E-3</v>
      </c>
      <c r="BG30">
        <f t="shared" si="15"/>
        <v>2.0464910062943306E-3</v>
      </c>
      <c r="BH30">
        <f t="shared" si="16"/>
        <v>2.5736043742058384E-3</v>
      </c>
      <c r="BI30">
        <f t="shared" si="17"/>
        <v>3.9632767154395981E-3</v>
      </c>
    </row>
    <row r="31" spans="3:61">
      <c r="C31">
        <f>'Ac225 Dose 200 nCi R power'!D496</f>
        <v>3.5</v>
      </c>
      <c r="D31" s="63">
        <f>'Ac227 Dose 1 nCi R power'!E407/'Ac225 Dose 200 nCi R power'!E407</f>
        <v>5.2038735611987966E-4</v>
      </c>
      <c r="E31" s="63">
        <f>'Ac227 Dose 1 nCi R power'!F407/'Ac225 Dose 200 nCi R power'!F407</f>
        <v>2.5974079559431644E-3</v>
      </c>
      <c r="F31" s="63">
        <f>'Ac227 Dose 1 nCi R power'!G407/'Ac225 Dose 200 nCi R power'!G407</f>
        <v>1.0393904536133297E-3</v>
      </c>
      <c r="G31" s="63">
        <f>'Ac227 Dose 1 nCi R power'!H407/'Ac225 Dose 200 nCi R power'!H407</f>
        <v>5.6413779529321392E-4</v>
      </c>
      <c r="H31" s="63">
        <f>'Ac227 Dose 1 nCi R power'!I407/'Ac225 Dose 200 nCi R power'!I407</f>
        <v>6.0016418878582512E-4</v>
      </c>
      <c r="I31" s="63">
        <f>'Ac227 Dose 1 nCi R power'!J407/'Ac225 Dose 200 nCi R power'!J407</f>
        <v>4.3638889901951515E-4</v>
      </c>
      <c r="J31" s="63">
        <f>'Ac227 Dose 1 nCi R power'!K407/'Ac225 Dose 200 nCi R power'!K407</f>
        <v>1.0157766333785732E-3</v>
      </c>
      <c r="K31" s="63">
        <f>'Ac227 Dose 1 nCi R power'!L407/'Ac225 Dose 200 nCi R power'!L407</f>
        <v>7.8926089795951096E-4</v>
      </c>
      <c r="L31" s="63">
        <f>'Ac227 Dose 1 nCi R power'!M407/'Ac225 Dose 200 nCi R power'!M407</f>
        <v>1.0943022764102479E-3</v>
      </c>
      <c r="M31" s="63">
        <f>'Ac227 Dose 1 nCi R power'!N407/'Ac225 Dose 200 nCi R power'!N407</f>
        <v>1.2605694163003351E-3</v>
      </c>
      <c r="P31" s="64">
        <f>((('Ac225 Dose 200 nCi R power'!Q407/'Ac225 Dose 200 nCi R power'!E407)^2+('Ac227 Dose 1 nCi R power'!Q407/'Ac227 Dose 1 nCi R power'!E407)^2)^0.5)*D31</f>
        <v>5.5878971790025592E-4</v>
      </c>
      <c r="Q31" s="64">
        <f>((('Ac225 Dose 200 nCi R power'!R407/'Ac225 Dose 200 nCi R power'!F407)^2+('Ac227 Dose 1 nCi R power'!R407/'Ac227 Dose 1 nCi R power'!F407)^2)^0.5)*E31</f>
        <v>2.8132063611060491E-3</v>
      </c>
      <c r="R31" s="64">
        <f>((('Ac225 Dose 200 nCi R power'!S407/'Ac225 Dose 200 nCi R power'!G407)^2+('Ac227 Dose 1 nCi R power'!S407/'Ac227 Dose 1 nCi R power'!G407)^2)^0.5)*F31</f>
        <v>1.2718247034902057E-3</v>
      </c>
      <c r="S31" s="64">
        <f>((('Ac225 Dose 200 nCi R power'!T407/'Ac225 Dose 200 nCi R power'!H407)^2+('Ac227 Dose 1 nCi R power'!T407/'Ac227 Dose 1 nCi R power'!H407)^2)^0.5)*G31</f>
        <v>4.6746356622218751E-4</v>
      </c>
      <c r="T31" s="64">
        <f>((('Ac225 Dose 200 nCi R power'!U407/'Ac225 Dose 200 nCi R power'!I407)^2+('Ac227 Dose 1 nCi R power'!U407/'Ac227 Dose 1 nCi R power'!I407)^2)^0.5)*H31</f>
        <v>6.8622457168081676E-4</v>
      </c>
      <c r="U31" s="64">
        <f>((('Ac225 Dose 200 nCi R power'!V407/'Ac225 Dose 200 nCi R power'!J407)^2+('Ac227 Dose 1 nCi R power'!V407/'Ac227 Dose 1 nCi R power'!J407)^2)^0.5)*I31</f>
        <v>3.7057474495561698E-4</v>
      </c>
      <c r="V31" s="64">
        <f>((('Ac225 Dose 200 nCi R power'!W407/'Ac225 Dose 200 nCi R power'!K407)^2+('Ac227 Dose 1 nCi R power'!W407/'Ac227 Dose 1 nCi R power'!K407)^2)^0.5)*J31</f>
        <v>1.2940264246029739E-3</v>
      </c>
      <c r="W31" s="64">
        <f>((('Ac225 Dose 200 nCi R power'!X407/'Ac225 Dose 200 nCi R power'!L407)^2+('Ac227 Dose 1 nCi R power'!X407/'Ac227 Dose 1 nCi R power'!L407)^2)^0.5)*K31</f>
        <v>9.2097869091020473E-4</v>
      </c>
      <c r="X31" s="64">
        <f>((('Ac225 Dose 200 nCi R power'!Y407/'Ac225 Dose 200 nCi R power'!M407)^2+('Ac227 Dose 1 nCi R power'!Y407/'Ac227 Dose 1 nCi R power'!M407)^2)^0.5)*L31</f>
        <v>1.3782437302406075E-3</v>
      </c>
      <c r="Y31" s="64">
        <f>((('Ac225 Dose 200 nCi R power'!Z407/'Ac225 Dose 200 nCi R power'!N407)^2+('Ac227 Dose 1 nCi R power'!Z407/'Ac227 Dose 1 nCi R power'!N407)^2)^0.5)*M31</f>
        <v>8.1825017130199523E-4</v>
      </c>
      <c r="Z31" s="64"/>
      <c r="AA31" s="64"/>
      <c r="AB31" s="64">
        <f>((('Ac225 Dose 200 nCi R power'!AC407/'Ac225 Dose 200 nCi R power'!E407)^2+('Ac227 Dose 1 nCi R power'!AC407/'Ac227 Dose 1 nCi R power'!E407)^2)^0.5)*D31</f>
        <v>9.2449360439747692E-4</v>
      </c>
      <c r="AC31" s="64">
        <f>((('Ac225 Dose 200 nCi R power'!AD407/'Ac225 Dose 200 nCi R power'!F407)^2+('Ac227 Dose 1 nCi R power'!AD407/'Ac227 Dose 1 nCi R power'!F407)^2)^0.5)*E31</f>
        <v>4.5852249926775068E-3</v>
      </c>
      <c r="AD31" s="64">
        <f>((('Ac225 Dose 200 nCi R power'!AE407/'Ac225 Dose 200 nCi R power'!G407)^2+('Ac227 Dose 1 nCi R power'!AE407/'Ac227 Dose 1 nCi R power'!G407)^2)^0.5)*F31</f>
        <v>1.8744557014892722E-3</v>
      </c>
      <c r="AE31" s="64">
        <f>((('Ac225 Dose 200 nCi R power'!AF407/'Ac225 Dose 200 nCi R power'!H407)^2+('Ac227 Dose 1 nCi R power'!AF407/'Ac227 Dose 1 nCi R power'!H407)^2)^0.5)*G31</f>
        <v>1.3758482992627372E-3</v>
      </c>
      <c r="AF31" s="64">
        <f>((('Ac225 Dose 200 nCi R power'!AG407/'Ac225 Dose 200 nCi R power'!I407)^2+('Ac227 Dose 1 nCi R power'!AG407/'Ac227 Dose 1 nCi R power'!I407)^2)^0.5)*H31</f>
        <v>9.8021417998073092E-4</v>
      </c>
      <c r="AG31" s="64">
        <f>((('Ac225 Dose 200 nCi R power'!AH407/'Ac225 Dose 200 nCi R power'!J407)^2+('Ac227 Dose 1 nCi R power'!AH407/'Ac227 Dose 1 nCi R power'!J407)^2)^0.5)*I31</f>
        <v>8.5858114565596415E-4</v>
      </c>
      <c r="AH31" s="64">
        <f>((('Ac225 Dose 200 nCi R power'!AI407/'Ac225 Dose 200 nCi R power'!K407)^2+('Ac227 Dose 1 nCi R power'!AI407/'Ac227 Dose 1 nCi R power'!K407)^2)^0.5)*J31</f>
        <v>1.5493802359806688E-3</v>
      </c>
      <c r="AI31" s="64">
        <f>((('Ac225 Dose 200 nCi R power'!AJ407/'Ac225 Dose 200 nCi R power'!L407)^2+('Ac227 Dose 1 nCi R power'!AJ407/'Ac227 Dose 1 nCi R power'!L407)^2)^0.5)*K31</f>
        <v>1.417164901506807E-3</v>
      </c>
      <c r="AJ31" s="64">
        <f>((('Ac225 Dose 200 nCi R power'!AK407/'Ac225 Dose 200 nCi R power'!M407)^2+('Ac227 Dose 1 nCi R power'!AK407/'Ac227 Dose 1 nCi R power'!M407)^2)^0.5)*L31</f>
        <v>1.6909978910023566E-3</v>
      </c>
      <c r="AK31" s="64">
        <f>((('Ac225 Dose 200 nCi R power'!AL407/'Ac225 Dose 200 nCi R power'!N407)^2+('Ac227 Dose 1 nCi R power'!AL407/'Ac227 Dose 1 nCi R power'!N407)^2)^0.5)*M31</f>
        <v>2.8664743872077727E-3</v>
      </c>
      <c r="AL31" s="64"/>
      <c r="AM31" s="64"/>
      <c r="AN31">
        <f t="shared" si="18"/>
        <v>-3.8402361780376262E-5</v>
      </c>
      <c r="AO31">
        <f t="shared" si="0"/>
        <v>-2.157984051628847E-4</v>
      </c>
      <c r="AP31">
        <f t="shared" si="1"/>
        <v>-2.3243424987687603E-4</v>
      </c>
      <c r="AQ31">
        <f t="shared" si="2"/>
        <v>9.6674229071026406E-5</v>
      </c>
      <c r="AR31">
        <f t="shared" si="3"/>
        <v>-8.6060382894991645E-5</v>
      </c>
      <c r="AS31">
        <f t="shared" si="4"/>
        <v>6.5814154063898172E-5</v>
      </c>
      <c r="AT31">
        <f t="shared" si="5"/>
        <v>-2.7824979122440061E-4</v>
      </c>
      <c r="AU31">
        <f t="shared" si="6"/>
        <v>-1.3171779295069377E-4</v>
      </c>
      <c r="AV31">
        <f t="shared" si="7"/>
        <v>-2.8394145383035959E-4</v>
      </c>
      <c r="AW31">
        <f t="shared" si="8"/>
        <v>4.4231924499833991E-4</v>
      </c>
      <c r="AZ31">
        <f t="shared" si="19"/>
        <v>1.4448809605173566E-3</v>
      </c>
      <c r="BA31">
        <f t="shared" si="9"/>
        <v>7.1826329486206712E-3</v>
      </c>
      <c r="BB31">
        <f t="shared" si="10"/>
        <v>2.9138461551026021E-3</v>
      </c>
      <c r="BC31">
        <f t="shared" si="11"/>
        <v>1.9399860945559511E-3</v>
      </c>
      <c r="BD31">
        <f t="shared" si="12"/>
        <v>1.580378368766556E-3</v>
      </c>
      <c r="BE31">
        <f t="shared" si="13"/>
        <v>1.2949700446754794E-3</v>
      </c>
      <c r="BF31">
        <f t="shared" si="14"/>
        <v>2.565156869359242E-3</v>
      </c>
      <c r="BG31">
        <f t="shared" si="15"/>
        <v>2.2064257994663179E-3</v>
      </c>
      <c r="BH31">
        <f t="shared" si="16"/>
        <v>2.7853001674126047E-3</v>
      </c>
      <c r="BI31">
        <f t="shared" si="17"/>
        <v>4.1270438035081076E-3</v>
      </c>
    </row>
    <row r="32" spans="3:61">
      <c r="C32">
        <f>'Ac225 Dose 200 nCi R power'!D497</f>
        <v>3.75</v>
      </c>
      <c r="D32" s="63">
        <f>'Ac227 Dose 1 nCi R power'!E408/'Ac225 Dose 200 nCi R power'!E408</f>
        <v>5.5597009565073042E-4</v>
      </c>
      <c r="E32" s="63">
        <f>'Ac227 Dose 1 nCi R power'!F408/'Ac225 Dose 200 nCi R power'!F408</f>
        <v>2.4583016927851014E-3</v>
      </c>
      <c r="F32" s="63">
        <f>'Ac227 Dose 1 nCi R power'!G408/'Ac225 Dose 200 nCi R power'!G408</f>
        <v>1.0933268353419687E-3</v>
      </c>
      <c r="G32" s="63">
        <f>'Ac227 Dose 1 nCi R power'!H408/'Ac225 Dose 200 nCi R power'!H408</f>
        <v>6.0233479161002032E-4</v>
      </c>
      <c r="H32" s="63">
        <f>'Ac227 Dose 1 nCi R power'!I408/'Ac225 Dose 200 nCi R power'!I408</f>
        <v>6.6843027381350607E-4</v>
      </c>
      <c r="I32" s="63">
        <f>'Ac227 Dose 1 nCi R power'!J408/'Ac225 Dose 200 nCi R power'!J408</f>
        <v>4.6019465542193648E-4</v>
      </c>
      <c r="J32" s="63">
        <f>'Ac227 Dose 1 nCi R power'!K408/'Ac225 Dose 200 nCi R power'!K408</f>
        <v>1.0729940649977735E-3</v>
      </c>
      <c r="K32" s="63">
        <f>'Ac227 Dose 1 nCi R power'!L408/'Ac225 Dose 200 nCi R power'!L408</f>
        <v>8.5095222903371754E-4</v>
      </c>
      <c r="L32" s="63">
        <f>'Ac227 Dose 1 nCi R power'!M408/'Ac225 Dose 200 nCi R power'!M408</f>
        <v>1.1797392593057418E-3</v>
      </c>
      <c r="M32" s="63">
        <f>'Ac227 Dose 1 nCi R power'!N408/'Ac225 Dose 200 nCi R power'!N408</f>
        <v>1.3041311308899909E-3</v>
      </c>
      <c r="P32" s="64">
        <f>((('Ac225 Dose 200 nCi R power'!Q408/'Ac225 Dose 200 nCi R power'!E408)^2+('Ac227 Dose 1 nCi R power'!Q408/'Ac227 Dose 1 nCi R power'!E408)^2)^0.5)*D32</f>
        <v>6.0110704706414406E-4</v>
      </c>
      <c r="Q32" s="64">
        <f>((('Ac225 Dose 200 nCi R power'!R408/'Ac225 Dose 200 nCi R power'!F408)^2+('Ac227 Dose 1 nCi R power'!R408/'Ac227 Dose 1 nCi R power'!F408)^2)^0.5)*E32</f>
        <v>2.6444742277866831E-3</v>
      </c>
      <c r="R32" s="64">
        <f>((('Ac225 Dose 200 nCi R power'!S408/'Ac225 Dose 200 nCi R power'!G408)^2+('Ac227 Dose 1 nCi R power'!S408/'Ac227 Dose 1 nCi R power'!G408)^2)^0.5)*F32</f>
        <v>1.3033629719475636E-3</v>
      </c>
      <c r="S32" s="64">
        <f>((('Ac225 Dose 200 nCi R power'!T408/'Ac225 Dose 200 nCi R power'!H408)^2+('Ac227 Dose 1 nCi R power'!T408/'Ac227 Dose 1 nCi R power'!H408)^2)^0.5)*G32</f>
        <v>5.0844839832757708E-4</v>
      </c>
      <c r="T32" s="64">
        <f>((('Ac225 Dose 200 nCi R power'!U408/'Ac225 Dose 200 nCi R power'!I408)^2+('Ac227 Dose 1 nCi R power'!U408/'Ac227 Dose 1 nCi R power'!I408)^2)^0.5)*H32</f>
        <v>7.7825908394000957E-4</v>
      </c>
      <c r="U32" s="64">
        <f>((('Ac225 Dose 200 nCi R power'!V408/'Ac225 Dose 200 nCi R power'!J408)^2+('Ac227 Dose 1 nCi R power'!V408/'Ac227 Dose 1 nCi R power'!J408)^2)^0.5)*I32</f>
        <v>3.9268788170704414E-4</v>
      </c>
      <c r="V32" s="64">
        <f>((('Ac225 Dose 200 nCi R power'!W408/'Ac225 Dose 200 nCi R power'!K408)^2+('Ac227 Dose 1 nCi R power'!W408/'Ac227 Dose 1 nCi R power'!K408)^2)^0.5)*J32</f>
        <v>1.3679525953506505E-3</v>
      </c>
      <c r="W32" s="64">
        <f>((('Ac225 Dose 200 nCi R power'!X408/'Ac225 Dose 200 nCi R power'!L408)^2+('Ac227 Dose 1 nCi R power'!X408/'Ac227 Dose 1 nCi R power'!L408)^2)^0.5)*K32</f>
        <v>9.9388017121601223E-4</v>
      </c>
      <c r="X32" s="64">
        <f>((('Ac225 Dose 200 nCi R power'!Y408/'Ac225 Dose 200 nCi R power'!M408)^2+('Ac227 Dose 1 nCi R power'!Y408/'Ac227 Dose 1 nCi R power'!M408)^2)^0.5)*L32</f>
        <v>1.4932686768404178E-3</v>
      </c>
      <c r="Y32" s="64">
        <f>((('Ac225 Dose 200 nCi R power'!Z408/'Ac225 Dose 200 nCi R power'!N408)^2+('Ac227 Dose 1 nCi R power'!Z408/'Ac227 Dose 1 nCi R power'!N408)^2)^0.5)*M32</f>
        <v>8.3321585228265048E-4</v>
      </c>
      <c r="Z32" s="64"/>
      <c r="AA32" s="64"/>
      <c r="AB32" s="64">
        <f>((('Ac225 Dose 200 nCi R power'!AC408/'Ac225 Dose 200 nCi R power'!E408)^2+('Ac227 Dose 1 nCi R power'!AC408/'Ac227 Dose 1 nCi R power'!E408)^2)^0.5)*D32</f>
        <v>9.8193270122209149E-4</v>
      </c>
      <c r="AC32" s="64">
        <f>((('Ac225 Dose 200 nCi R power'!AD408/'Ac225 Dose 200 nCi R power'!F408)^2+('Ac227 Dose 1 nCi R power'!AD408/'Ac227 Dose 1 nCi R power'!F408)^2)^0.5)*E32</f>
        <v>4.3550996885588153E-3</v>
      </c>
      <c r="AD32" s="64">
        <f>((('Ac225 Dose 200 nCi R power'!AE408/'Ac225 Dose 200 nCi R power'!G408)^2+('Ac227 Dose 1 nCi R power'!AE408/'Ac227 Dose 1 nCi R power'!G408)^2)^0.5)*F32</f>
        <v>2.0034524651979758E-3</v>
      </c>
      <c r="AE32" s="64">
        <f>((('Ac225 Dose 200 nCi R power'!AF408/'Ac225 Dose 200 nCi R power'!H408)^2+('Ac227 Dose 1 nCi R power'!AF408/'Ac227 Dose 1 nCi R power'!H408)^2)^0.5)*G32</f>
        <v>1.4619618255352518E-3</v>
      </c>
      <c r="AF32" s="64">
        <f>((('Ac225 Dose 200 nCi R power'!AG408/'Ac225 Dose 200 nCi R power'!I408)^2+('Ac227 Dose 1 nCi R power'!AG408/'Ac227 Dose 1 nCi R power'!I408)^2)^0.5)*H32</f>
        <v>1.0765858540500027E-3</v>
      </c>
      <c r="AG32" s="64">
        <f>((('Ac225 Dose 200 nCi R power'!AH408/'Ac225 Dose 200 nCi R power'!J408)^2+('Ac227 Dose 1 nCi R power'!AH408/'Ac227 Dose 1 nCi R power'!J408)^2)^0.5)*I32</f>
        <v>9.0462815107676751E-4</v>
      </c>
      <c r="AH32" s="64">
        <f>((('Ac225 Dose 200 nCi R power'!AI408/'Ac225 Dose 200 nCi R power'!K408)^2+('Ac227 Dose 1 nCi R power'!AI408/'Ac227 Dose 1 nCi R power'!K408)^2)^0.5)*J32</f>
        <v>1.6376427974129932E-3</v>
      </c>
      <c r="AI32" s="64">
        <f>((('Ac225 Dose 200 nCi R power'!AJ408/'Ac225 Dose 200 nCi R power'!L408)^2+('Ac227 Dose 1 nCi R power'!AJ408/'Ac227 Dose 1 nCi R power'!L408)^2)^0.5)*K32</f>
        <v>1.5199622628996534E-3</v>
      </c>
      <c r="AJ32" s="64">
        <f>((('Ac225 Dose 200 nCi R power'!AK408/'Ac225 Dose 200 nCi R power'!M408)^2+('Ac227 Dose 1 nCi R power'!AK408/'Ac227 Dose 1 nCi R power'!M408)^2)^0.5)*L32</f>
        <v>1.8190156997612177E-3</v>
      </c>
      <c r="AK32" s="64">
        <f>((('Ac225 Dose 200 nCi R power'!AL408/'Ac225 Dose 200 nCi R power'!N408)^2+('Ac227 Dose 1 nCi R power'!AL408/'Ac227 Dose 1 nCi R power'!N408)^2)^0.5)*M32</f>
        <v>2.9677449291158355E-3</v>
      </c>
      <c r="AL32" s="64"/>
      <c r="AM32" s="64"/>
      <c r="AN32">
        <f t="shared" si="18"/>
        <v>-4.5136951413413638E-5</v>
      </c>
      <c r="AO32">
        <f t="shared" si="0"/>
        <v>-1.8617253500158174E-4</v>
      </c>
      <c r="AP32">
        <f t="shared" si="1"/>
        <v>-2.1003613660559492E-4</v>
      </c>
      <c r="AQ32">
        <f t="shared" si="2"/>
        <v>9.3886393282443235E-5</v>
      </c>
      <c r="AR32">
        <f t="shared" si="3"/>
        <v>-1.098288101265035E-4</v>
      </c>
      <c r="AS32">
        <f t="shared" si="4"/>
        <v>6.750677371489234E-5</v>
      </c>
      <c r="AT32">
        <f t="shared" si="5"/>
        <v>-2.9495853035287696E-4</v>
      </c>
      <c r="AU32">
        <f t="shared" si="6"/>
        <v>-1.4292794218229469E-4</v>
      </c>
      <c r="AV32">
        <f t="shared" si="7"/>
        <v>-3.13529417534676E-4</v>
      </c>
      <c r="AW32">
        <f t="shared" si="8"/>
        <v>4.7091527860734046E-4</v>
      </c>
      <c r="AZ32">
        <f t="shared" si="19"/>
        <v>1.5379027968728219E-3</v>
      </c>
      <c r="BA32">
        <f t="shared" si="9"/>
        <v>6.8134013813439167E-3</v>
      </c>
      <c r="BB32">
        <f t="shared" si="10"/>
        <v>3.0967793005399445E-3</v>
      </c>
      <c r="BC32">
        <f t="shared" si="11"/>
        <v>2.0642966171452721E-3</v>
      </c>
      <c r="BD32">
        <f t="shared" si="12"/>
        <v>1.7450161278635087E-3</v>
      </c>
      <c r="BE32">
        <f t="shared" si="13"/>
        <v>1.3648228064987041E-3</v>
      </c>
      <c r="BF32">
        <f t="shared" si="14"/>
        <v>2.7106368624107667E-3</v>
      </c>
      <c r="BG32">
        <f t="shared" si="15"/>
        <v>2.3709144919333708E-3</v>
      </c>
      <c r="BH32">
        <f t="shared" si="16"/>
        <v>2.9987549590669597E-3</v>
      </c>
      <c r="BI32">
        <f t="shared" si="17"/>
        <v>4.2718760600058267E-3</v>
      </c>
    </row>
    <row r="33" spans="3:61">
      <c r="C33">
        <f>'Ac225 Dose 200 nCi R power'!D498</f>
        <v>4</v>
      </c>
      <c r="D33" s="63">
        <f>'Ac227 Dose 1 nCi R power'!E409/'Ac225 Dose 200 nCi R power'!E409</f>
        <v>5.9112841904854078E-4</v>
      </c>
      <c r="E33" s="63">
        <f>'Ac227 Dose 1 nCi R power'!F409/'Ac225 Dose 200 nCi R power'!F409</f>
        <v>2.2779501382206974E-3</v>
      </c>
      <c r="F33" s="63">
        <f>'Ac227 Dose 1 nCi R power'!G409/'Ac225 Dose 200 nCi R power'!G409</f>
        <v>1.1443032178550608E-3</v>
      </c>
      <c r="G33" s="63">
        <f>'Ac227 Dose 1 nCi R power'!H409/'Ac225 Dose 200 nCi R power'!H409</f>
        <v>6.4613730910473104E-4</v>
      </c>
      <c r="H33" s="63">
        <f>'Ac227 Dose 1 nCi R power'!I409/'Ac225 Dose 200 nCi R power'!I409</f>
        <v>7.4732395171377966E-4</v>
      </c>
      <c r="I33" s="63">
        <f>'Ac227 Dose 1 nCi R power'!J409/'Ac225 Dose 200 nCi R power'!J409</f>
        <v>4.8377707522694144E-4</v>
      </c>
      <c r="J33" s="63">
        <f>'Ac227 Dose 1 nCi R power'!K409/'Ac225 Dose 200 nCi R power'!K409</f>
        <v>1.1277733845893134E-3</v>
      </c>
      <c r="K33" s="63">
        <f>'Ac227 Dose 1 nCi R power'!L409/'Ac225 Dose 200 nCi R power'!L409</f>
        <v>9.1593701340092644E-4</v>
      </c>
      <c r="L33" s="63">
        <f>'Ac227 Dose 1 nCi R power'!M409/'Ac225 Dose 200 nCi R power'!M409</f>
        <v>1.2657863992186723E-3</v>
      </c>
      <c r="M33" s="63">
        <f>'Ac227 Dose 1 nCi R power'!N409/'Ac225 Dose 200 nCi R power'!N409</f>
        <v>1.3430041237972299E-3</v>
      </c>
      <c r="P33" s="64">
        <f>((('Ac225 Dose 200 nCi R power'!Q409/'Ac225 Dose 200 nCi R power'!E409)^2+('Ac227 Dose 1 nCi R power'!Q409/'Ac227 Dose 1 nCi R power'!E409)^2)^0.5)*D33</f>
        <v>6.444149024740194E-4</v>
      </c>
      <c r="Q33" s="64">
        <f>((('Ac225 Dose 200 nCi R power'!R409/'Ac225 Dose 200 nCi R power'!F409)^2+('Ac227 Dose 1 nCi R power'!R409/'Ac227 Dose 1 nCi R power'!F409)^2)^0.5)*E33</f>
        <v>2.428677919033494E-3</v>
      </c>
      <c r="R33" s="64">
        <f>((('Ac225 Dose 200 nCi R power'!S409/'Ac225 Dose 200 nCi R power'!G409)^2+('Ac227 Dose 1 nCi R power'!S409/'Ac227 Dose 1 nCi R power'!G409)^2)^0.5)*F33</f>
        <v>1.3225284674212299E-3</v>
      </c>
      <c r="S33" s="64">
        <f>((('Ac225 Dose 200 nCi R power'!T409/'Ac225 Dose 200 nCi R power'!H409)^2+('Ac227 Dose 1 nCi R power'!T409/'Ac227 Dose 1 nCi R power'!H409)^2)^0.5)*G33</f>
        <v>5.5819086718387806E-4</v>
      </c>
      <c r="T33" s="64">
        <f>((('Ac225 Dose 200 nCi R power'!U409/'Ac225 Dose 200 nCi R power'!I409)^2+('Ac227 Dose 1 nCi R power'!U409/'Ac227 Dose 1 nCi R power'!I409)^2)^0.5)*H33</f>
        <v>8.8715226857382149E-4</v>
      </c>
      <c r="U33" s="64">
        <f>((('Ac225 Dose 200 nCi R power'!V409/'Ac225 Dose 200 nCi R power'!J409)^2+('Ac227 Dose 1 nCi R power'!V409/'Ac227 Dose 1 nCi R power'!J409)^2)^0.5)*I33</f>
        <v>4.1492693190881854E-4</v>
      </c>
      <c r="V33" s="64">
        <f>((('Ac225 Dose 200 nCi R power'!W409/'Ac225 Dose 200 nCi R power'!K409)^2+('Ac227 Dose 1 nCi R power'!W409/'Ac227 Dose 1 nCi R power'!K409)^2)^0.5)*J33</f>
        <v>1.4390326784389936E-3</v>
      </c>
      <c r="W33" s="64">
        <f>((('Ac225 Dose 200 nCi R power'!X409/'Ac225 Dose 200 nCi R power'!L409)^2+('Ac227 Dose 1 nCi R power'!X409/'Ac227 Dose 1 nCi R power'!L409)^2)^0.5)*K33</f>
        <v>1.0713797407182308E-3</v>
      </c>
      <c r="X33" s="64">
        <f>((('Ac225 Dose 200 nCi R power'!Y409/'Ac225 Dose 200 nCi R power'!M409)^2+('Ac227 Dose 1 nCi R power'!Y409/'Ac227 Dose 1 nCi R power'!M409)^2)^0.5)*L33</f>
        <v>1.6111305408241451E-3</v>
      </c>
      <c r="Y33" s="64">
        <f>((('Ac225 Dose 200 nCi R power'!Z409/'Ac225 Dose 200 nCi R power'!N409)^2+('Ac227 Dose 1 nCi R power'!Z409/'Ac227 Dose 1 nCi R power'!N409)^2)^0.5)*M33</f>
        <v>8.4890897216847398E-4</v>
      </c>
      <c r="Z33" s="64"/>
      <c r="AA33" s="64"/>
      <c r="AB33" s="64">
        <f>((('Ac225 Dose 200 nCi R power'!AC409/'Ac225 Dose 200 nCi R power'!E409)^2+('Ac227 Dose 1 nCi R power'!AC409/'Ac227 Dose 1 nCi R power'!E409)^2)^0.5)*D33</f>
        <v>1.0367864352755019E-3</v>
      </c>
      <c r="AC33" s="64">
        <f>((('Ac225 Dose 200 nCi R power'!AD409/'Ac225 Dose 200 nCi R power'!F409)^2+('Ac227 Dose 1 nCi R power'!AD409/'Ac227 Dose 1 nCi R power'!F409)^2)^0.5)*E33</f>
        <v>4.0548524949454599E-3</v>
      </c>
      <c r="AD33" s="64">
        <f>((('Ac225 Dose 200 nCi R power'!AE409/'Ac225 Dose 200 nCi R power'!G409)^2+('Ac227 Dose 1 nCi R power'!AE409/'Ac227 Dose 1 nCi R power'!G409)^2)^0.5)*F33</f>
        <v>2.129263286744989E-3</v>
      </c>
      <c r="AE33" s="64">
        <f>((('Ac225 Dose 200 nCi R power'!AF409/'Ac225 Dose 200 nCi R power'!H409)^2+('Ac227 Dose 1 nCi R power'!AF409/'Ac227 Dose 1 nCi R power'!H409)^2)^0.5)*G33</f>
        <v>1.5494078313678114E-3</v>
      </c>
      <c r="AF33" s="64">
        <f>((('Ac225 Dose 200 nCi R power'!AG409/'Ac225 Dose 200 nCi R power'!I409)^2+('Ac227 Dose 1 nCi R power'!AG409/'Ac227 Dose 1 nCi R power'!I409)^2)^0.5)*H33</f>
        <v>1.1860608291001625E-3</v>
      </c>
      <c r="AG33" s="64">
        <f>((('Ac225 Dose 200 nCi R power'!AH409/'Ac225 Dose 200 nCi R power'!J409)^2+('Ac227 Dose 1 nCi R power'!AH409/'Ac227 Dose 1 nCi R power'!J409)^2)^0.5)*I33</f>
        <v>9.5024721718530965E-4</v>
      </c>
      <c r="AH33" s="64">
        <f>((('Ac225 Dose 200 nCi R power'!AI409/'Ac225 Dose 200 nCi R power'!K409)^2+('Ac227 Dose 1 nCi R power'!AI409/'Ac227 Dose 1 nCi R power'!K409)^2)^0.5)*J33</f>
        <v>1.7229024747551377E-3</v>
      </c>
      <c r="AI33" s="64">
        <f>((('Ac225 Dose 200 nCi R power'!AJ409/'Ac225 Dose 200 nCi R power'!L409)^2+('Ac227 Dose 1 nCi R power'!AJ409/'Ac227 Dose 1 nCi R power'!L409)^2)^0.5)*K33</f>
        <v>1.6239146780397632E-3</v>
      </c>
      <c r="AJ33" s="64">
        <f>((('Ac225 Dose 200 nCi R power'!AK409/'Ac225 Dose 200 nCi R power'!M409)^2+('Ac227 Dose 1 nCi R power'!AK409/'Ac227 Dose 1 nCi R power'!M409)^2)^0.5)*L33</f>
        <v>1.9470749332878418E-3</v>
      </c>
      <c r="AK33" s="64">
        <f>((('Ac225 Dose 200 nCi R power'!AL409/'Ac225 Dose 200 nCi R power'!N409)^2+('Ac227 Dose 1 nCi R power'!AL409/'Ac227 Dose 1 nCi R power'!N409)^2)^0.5)*M33</f>
        <v>3.0561375559078662E-3</v>
      </c>
      <c r="AL33" s="64"/>
      <c r="AM33" s="64"/>
      <c r="AN33">
        <f t="shared" si="18"/>
        <v>-5.3286483425478621E-5</v>
      </c>
      <c r="AO33">
        <f t="shared" si="0"/>
        <v>-1.507277808127966E-4</v>
      </c>
      <c r="AP33">
        <f t="shared" si="1"/>
        <v>-1.7822524956616912E-4</v>
      </c>
      <c r="AQ33">
        <f t="shared" si="2"/>
        <v>8.7946441920852981E-5</v>
      </c>
      <c r="AR33">
        <f t="shared" si="3"/>
        <v>-1.3982831686004183E-4</v>
      </c>
      <c r="AS33">
        <f t="shared" si="4"/>
        <v>6.8850143318122906E-5</v>
      </c>
      <c r="AT33">
        <f t="shared" si="5"/>
        <v>-3.1125929384968019E-4</v>
      </c>
      <c r="AU33">
        <f t="shared" si="6"/>
        <v>-1.5544272731730436E-4</v>
      </c>
      <c r="AV33">
        <f t="shared" si="7"/>
        <v>-3.4534414160547282E-4</v>
      </c>
      <c r="AW33">
        <f t="shared" si="8"/>
        <v>4.9409515162875594E-4</v>
      </c>
      <c r="AZ33">
        <f t="shared" si="19"/>
        <v>1.6279148543240428E-3</v>
      </c>
      <c r="BA33">
        <f t="shared" si="9"/>
        <v>6.3328026331661569E-3</v>
      </c>
      <c r="BB33">
        <f t="shared" si="10"/>
        <v>3.2735665046000496E-3</v>
      </c>
      <c r="BC33">
        <f t="shared" si="11"/>
        <v>2.1955451404725426E-3</v>
      </c>
      <c r="BD33">
        <f t="shared" si="12"/>
        <v>1.9333847808139422E-3</v>
      </c>
      <c r="BE33">
        <f t="shared" si="13"/>
        <v>1.434024292412251E-3</v>
      </c>
      <c r="BF33">
        <f t="shared" si="14"/>
        <v>2.8506758593444511E-3</v>
      </c>
      <c r="BG33">
        <f t="shared" si="15"/>
        <v>2.5398516914406895E-3</v>
      </c>
      <c r="BH33">
        <f t="shared" si="16"/>
        <v>3.2128613325065141E-3</v>
      </c>
      <c r="BI33">
        <f t="shared" si="17"/>
        <v>4.3991416797050965E-3</v>
      </c>
    </row>
    <row r="34" spans="3:61">
      <c r="C34">
        <f>'Ac225 Dose 200 nCi R power'!D499</f>
        <v>4.25</v>
      </c>
      <c r="D34" s="63">
        <f>'Ac227 Dose 1 nCi R power'!E410/'Ac225 Dose 200 nCi R power'!E410</f>
        <v>6.2564241069890645E-4</v>
      </c>
      <c r="E34" s="63">
        <f>'Ac227 Dose 1 nCi R power'!F410/'Ac225 Dose 200 nCi R power'!F410</f>
        <v>2.0646104514421442E-3</v>
      </c>
      <c r="F34" s="63">
        <f>'Ac227 Dose 1 nCi R power'!G410/'Ac225 Dose 200 nCi R power'!G410</f>
        <v>1.1922618743828921E-3</v>
      </c>
      <c r="G34" s="63">
        <f>'Ac227 Dose 1 nCi R power'!H410/'Ac225 Dose 200 nCi R power'!H410</f>
        <v>6.9761546185500493E-4</v>
      </c>
      <c r="H34" s="63">
        <f>'Ac227 Dose 1 nCi R power'!I410/'Ac225 Dose 200 nCi R power'!I410</f>
        <v>8.3847419832063712E-4</v>
      </c>
      <c r="I34" s="63">
        <f>'Ac227 Dose 1 nCi R power'!J410/'Ac225 Dose 200 nCi R power'!J410</f>
        <v>5.0718111623471694E-4</v>
      </c>
      <c r="J34" s="63">
        <f>'Ac227 Dose 1 nCi R power'!K410/'Ac225 Dose 200 nCi R power'!K410</f>
        <v>1.180282110306763E-3</v>
      </c>
      <c r="K34" s="63">
        <f>'Ac227 Dose 1 nCi R power'!L410/'Ac225 Dose 200 nCi R power'!L410</f>
        <v>9.8415949170915589E-4</v>
      </c>
      <c r="L34" s="63">
        <f>'Ac227 Dose 1 nCi R power'!M410/'Ac225 Dose 200 nCi R power'!M410</f>
        <v>1.3518754752751111E-3</v>
      </c>
      <c r="M34" s="63">
        <f>'Ac227 Dose 1 nCi R power'!N410/'Ac225 Dose 200 nCi R power'!N410</f>
        <v>1.3777133362819587E-3</v>
      </c>
      <c r="P34" s="64">
        <f>((('Ac225 Dose 200 nCi R power'!Q410/'Ac225 Dose 200 nCi R power'!E410)^2+('Ac227 Dose 1 nCi R power'!Q410/'Ac227 Dose 1 nCi R power'!E410)^2)^0.5)*D34</f>
        <v>6.8879330729361757E-4</v>
      </c>
      <c r="Q34" s="64">
        <f>((('Ac225 Dose 200 nCi R power'!R410/'Ac225 Dose 200 nCi R power'!F410)^2+('Ac227 Dose 1 nCi R power'!R410/'Ac227 Dose 1 nCi R power'!F410)^2)^0.5)*E34</f>
        <v>2.1757705407525209E-3</v>
      </c>
      <c r="R34" s="64">
        <f>((('Ac225 Dose 200 nCi R power'!S410/'Ac225 Dose 200 nCi R power'!G410)^2+('Ac227 Dose 1 nCi R power'!S410/'Ac227 Dose 1 nCi R power'!G410)^2)^0.5)*F34</f>
        <v>1.3301575021557163E-3</v>
      </c>
      <c r="S34" s="64">
        <f>((('Ac225 Dose 200 nCi R power'!T410/'Ac225 Dose 200 nCi R power'!H410)^2+('Ac227 Dose 1 nCi R power'!T410/'Ac227 Dose 1 nCi R power'!H410)^2)^0.5)*G34</f>
        <v>6.2001883860376169E-4</v>
      </c>
      <c r="T34" s="64">
        <f>((('Ac225 Dose 200 nCi R power'!U410/'Ac225 Dose 200 nCi R power'!I410)^2+('Ac227 Dose 1 nCi R power'!U410/'Ac227 Dose 1 nCi R power'!I410)^2)^0.5)*H34</f>
        <v>1.0160273201385117E-3</v>
      </c>
      <c r="U34" s="64">
        <f>((('Ac225 Dose 200 nCi R power'!V410/'Ac225 Dose 200 nCi R power'!J410)^2+('Ac227 Dose 1 nCi R power'!V410/'Ac227 Dose 1 nCi R power'!J410)^2)^0.5)*I34</f>
        <v>4.3731208645614869E-4</v>
      </c>
      <c r="V34" s="64">
        <f>((('Ac225 Dose 200 nCi R power'!W410/'Ac225 Dose 200 nCi R power'!K410)^2+('Ac227 Dose 1 nCi R power'!W410/'Ac227 Dose 1 nCi R power'!K410)^2)^0.5)*J34</f>
        <v>1.5074776936226792E-3</v>
      </c>
      <c r="W34" s="64">
        <f>((('Ac225 Dose 200 nCi R power'!X410/'Ac225 Dose 200 nCi R power'!L410)^2+('Ac227 Dose 1 nCi R power'!X410/'Ac227 Dose 1 nCi R power'!L410)^2)^0.5)*K34</f>
        <v>1.1536380447054735E-3</v>
      </c>
      <c r="X34" s="64">
        <f>((('Ac225 Dose 200 nCi R power'!Y410/'Ac225 Dose 200 nCi R power'!M410)^2+('Ac227 Dose 1 nCi R power'!Y410/'Ac227 Dose 1 nCi R power'!M410)^2)^0.5)*L34</f>
        <v>1.7310265120817033E-3</v>
      </c>
      <c r="Y34" s="64">
        <f>((('Ac225 Dose 200 nCi R power'!Z410/'Ac225 Dose 200 nCi R power'!N410)^2+('Ac227 Dose 1 nCi R power'!Z410/'Ac227 Dose 1 nCi R power'!N410)^2)^0.5)*M34</f>
        <v>8.6614355890159167E-4</v>
      </c>
      <c r="Z34" s="64"/>
      <c r="AA34" s="64"/>
      <c r="AB34" s="64">
        <f>((('Ac225 Dose 200 nCi R power'!AC410/'Ac225 Dose 200 nCi R power'!E410)^2+('Ac227 Dose 1 nCi R power'!AC410/'Ac227 Dose 1 nCi R power'!E410)^2)^0.5)*D34</f>
        <v>1.0883705741387211E-3</v>
      </c>
      <c r="AC34" s="64">
        <f>((('Ac225 Dose 200 nCi R power'!AD410/'Ac225 Dose 200 nCi R power'!F410)^2+('Ac227 Dose 1 nCi R power'!AD410/'Ac227 Dose 1 nCi R power'!F410)^2)^0.5)*E34</f>
        <v>3.6987942169899694E-3</v>
      </c>
      <c r="AD34" s="64">
        <f>((('Ac225 Dose 200 nCi R power'!AE410/'Ac225 Dose 200 nCi R power'!G410)^2+('Ac227 Dose 1 nCi R power'!AE410/'Ac227 Dose 1 nCi R power'!G410)^2)^0.5)*F34</f>
        <v>2.2504314538266566E-3</v>
      </c>
      <c r="AE34" s="64">
        <f>((('Ac225 Dose 200 nCi R power'!AF410/'Ac225 Dose 200 nCi R power'!H410)^2+('Ac227 Dose 1 nCi R power'!AF410/'Ac227 Dose 1 nCi R power'!H410)^2)^0.5)*G34</f>
        <v>1.6386631083289008E-3</v>
      </c>
      <c r="AF34" s="64">
        <f>((('Ac225 Dose 200 nCi R power'!AG410/'Ac225 Dose 200 nCi R power'!I410)^2+('Ac227 Dose 1 nCi R power'!AG410/'Ac227 Dose 1 nCi R power'!I410)^2)^0.5)*H34</f>
        <v>1.3104237923329031E-3</v>
      </c>
      <c r="AG34" s="64">
        <f>((('Ac225 Dose 200 nCi R power'!AH410/'Ac225 Dose 200 nCi R power'!J410)^2+('Ac227 Dose 1 nCi R power'!AH410/'Ac227 Dose 1 nCi R power'!J410)^2)^0.5)*I34</f>
        <v>9.955379111944078E-4</v>
      </c>
      <c r="AH34" s="64">
        <f>((('Ac225 Dose 200 nCi R power'!AI410/'Ac225 Dose 200 nCi R power'!K410)^2+('Ac227 Dose 1 nCi R power'!AI410/'Ac227 Dose 1 nCi R power'!K410)^2)^0.5)*J34</f>
        <v>1.8053644992282705E-3</v>
      </c>
      <c r="AI34" s="64">
        <f>((('Ac225 Dose 200 nCi R power'!AJ410/'Ac225 Dose 200 nCi R power'!L410)^2+('Ac227 Dose 1 nCi R power'!AJ410/'Ac227 Dose 1 nCi R power'!L410)^2)^0.5)*K34</f>
        <v>1.7285405456862804E-3</v>
      </c>
      <c r="AJ34" s="64">
        <f>((('Ac225 Dose 200 nCi R power'!AK410/'Ac225 Dose 200 nCi R power'!M410)^2+('Ac227 Dose 1 nCi R power'!AK410/'Ac227 Dose 1 nCi R power'!M410)^2)^0.5)*L34</f>
        <v>2.0742859013554425E-3</v>
      </c>
      <c r="AK34" s="64">
        <f>((('Ac225 Dose 200 nCi R power'!AL410/'Ac225 Dose 200 nCi R power'!N410)^2+('Ac227 Dose 1 nCi R power'!AL410/'Ac227 Dose 1 nCi R power'!N410)^2)^0.5)*M34</f>
        <v>3.132883947304657E-3</v>
      </c>
      <c r="AL34" s="64"/>
      <c r="AM34" s="64"/>
      <c r="AN34">
        <f t="shared" si="18"/>
        <v>-6.3150896594711117E-5</v>
      </c>
      <c r="AO34">
        <f t="shared" si="0"/>
        <v>-1.1116008931037671E-4</v>
      </c>
      <c r="AP34">
        <f t="shared" si="1"/>
        <v>-1.3789562777282425E-4</v>
      </c>
      <c r="AQ34">
        <f t="shared" si="2"/>
        <v>7.7596623251243238E-5</v>
      </c>
      <c r="AR34">
        <f t="shared" si="3"/>
        <v>-1.7755312181787458E-4</v>
      </c>
      <c r="AS34">
        <f t="shared" si="4"/>
        <v>6.9869029778568247E-5</v>
      </c>
      <c r="AT34">
        <f t="shared" si="5"/>
        <v>-3.2719558331591615E-4</v>
      </c>
      <c r="AU34">
        <f t="shared" si="6"/>
        <v>-1.6947855299631761E-4</v>
      </c>
      <c r="AV34">
        <f t="shared" si="7"/>
        <v>-3.7915103680659216E-4</v>
      </c>
      <c r="AW34">
        <f t="shared" si="8"/>
        <v>5.1156977738036702E-4</v>
      </c>
      <c r="AZ34">
        <f t="shared" si="19"/>
        <v>1.7140129848376277E-3</v>
      </c>
      <c r="BA34">
        <f t="shared" si="9"/>
        <v>5.7634046684321132E-3</v>
      </c>
      <c r="BB34">
        <f t="shared" si="10"/>
        <v>3.4426933282095487E-3</v>
      </c>
      <c r="BC34">
        <f t="shared" si="11"/>
        <v>2.336278570183906E-3</v>
      </c>
      <c r="BD34">
        <f t="shared" si="12"/>
        <v>2.1488979906535404E-3</v>
      </c>
      <c r="BE34">
        <f t="shared" si="13"/>
        <v>1.5027190274291247E-3</v>
      </c>
      <c r="BF34">
        <f t="shared" si="14"/>
        <v>2.9856466095350333E-3</v>
      </c>
      <c r="BG34">
        <f t="shared" si="15"/>
        <v>2.7127000373954363E-3</v>
      </c>
      <c r="BH34">
        <f t="shared" si="16"/>
        <v>3.4261613766305536E-3</v>
      </c>
      <c r="BI34">
        <f t="shared" si="17"/>
        <v>4.5105972835866159E-3</v>
      </c>
    </row>
    <row r="35" spans="3:61">
      <c r="C35">
        <f>'Ac225 Dose 200 nCi R power'!D500</f>
        <v>4.5</v>
      </c>
      <c r="D35" s="63">
        <f>'Ac227 Dose 1 nCi R power'!E411/'Ac225 Dose 200 nCi R power'!E411</f>
        <v>6.5916097016494187E-4</v>
      </c>
      <c r="E35" s="63">
        <f>'Ac227 Dose 1 nCi R power'!F411/'Ac225 Dose 200 nCi R power'!F411</f>
        <v>1.8281346502955831E-3</v>
      </c>
      <c r="F35" s="63">
        <f>'Ac227 Dose 1 nCi R power'!G411/'Ac225 Dose 200 nCi R power'!G411</f>
        <v>1.2371753320422662E-3</v>
      </c>
      <c r="G35" s="63">
        <f>'Ac227 Dose 1 nCi R power'!H411/'Ac225 Dose 200 nCi R power'!H411</f>
        <v>7.5930202922078346E-4</v>
      </c>
      <c r="H35" s="63">
        <f>'Ac227 Dose 1 nCi R power'!I411/'Ac225 Dose 200 nCi R power'!I411</f>
        <v>9.4320860553943084E-4</v>
      </c>
      <c r="I35" s="63">
        <f>'Ac227 Dose 1 nCi R power'!J411/'Ac225 Dose 200 nCi R power'!J411</f>
        <v>5.3045209244426529E-4</v>
      </c>
      <c r="J35" s="63">
        <f>'Ac227 Dose 1 nCi R power'!K411/'Ac225 Dose 200 nCi R power'!K411</f>
        <v>1.2308024497786111E-3</v>
      </c>
      <c r="K35" s="63">
        <f>'Ac227 Dose 1 nCi R power'!L411/'Ac225 Dose 200 nCi R power'!L411</f>
        <v>1.055259404636198E-3</v>
      </c>
      <c r="L35" s="63">
        <f>'Ac227 Dose 1 nCi R power'!M411/'Ac225 Dose 200 nCi R power'!M411</f>
        <v>1.4372614022947225E-3</v>
      </c>
      <c r="M35" s="63">
        <f>'Ac227 Dose 1 nCi R power'!N411/'Ac225 Dose 200 nCi R power'!N411</f>
        <v>1.4088662981436163E-3</v>
      </c>
      <c r="P35" s="64">
        <f>((('Ac225 Dose 200 nCi R power'!Q411/'Ac225 Dose 200 nCi R power'!E411)^2+('Ac227 Dose 1 nCi R power'!Q411/'Ac227 Dose 1 nCi R power'!E411)^2)^0.5)*D35</f>
        <v>7.341778274618765E-4</v>
      </c>
      <c r="Q35" s="64">
        <f>((('Ac225 Dose 200 nCi R power'!R411/'Ac225 Dose 200 nCi R power'!F411)^2+('Ac227 Dose 1 nCi R power'!R411/'Ac227 Dose 1 nCi R power'!F411)^2)^0.5)*E35</f>
        <v>1.8974310432378263E-3</v>
      </c>
      <c r="R35" s="64">
        <f>((('Ac225 Dose 200 nCi R power'!S411/'Ac225 Dose 200 nCi R power'!G411)^2+('Ac227 Dose 1 nCi R power'!S411/'Ac227 Dose 1 nCi R power'!G411)^2)^0.5)*F35</f>
        <v>1.3279318359195791E-3</v>
      </c>
      <c r="S35" s="64">
        <f>((('Ac225 Dose 200 nCi R power'!T411/'Ac225 Dose 200 nCi R power'!H411)^2+('Ac227 Dose 1 nCi R power'!T411/'Ac227 Dose 1 nCi R power'!H411)^2)^0.5)*G35</f>
        <v>6.983970318130907E-4</v>
      </c>
      <c r="T35" s="64">
        <f>((('Ac225 Dose 200 nCi R power'!U411/'Ac225 Dose 200 nCi R power'!I411)^2+('Ac227 Dose 1 nCi R power'!U411/'Ac227 Dose 1 nCi R power'!I411)^2)^0.5)*H35</f>
        <v>1.167820172182564E-3</v>
      </c>
      <c r="U35" s="64">
        <f>((('Ac225 Dose 200 nCi R power'!V411/'Ac225 Dose 200 nCi R power'!J411)^2+('Ac227 Dose 1 nCi R power'!V411/'Ac227 Dose 1 nCi R power'!J411)^2)^0.5)*I35</f>
        <v>4.5986282521990403E-4</v>
      </c>
      <c r="V35" s="64">
        <f>((('Ac225 Dose 200 nCi R power'!W411/'Ac225 Dose 200 nCi R power'!K411)^2+('Ac227 Dose 1 nCi R power'!W411/'Ac227 Dose 1 nCi R power'!K411)^2)^0.5)*J35</f>
        <v>1.5736244655089866E-3</v>
      </c>
      <c r="W35" s="64">
        <f>((('Ac225 Dose 200 nCi R power'!X411/'Ac225 Dose 200 nCi R power'!L411)^2+('Ac227 Dose 1 nCi R power'!X411/'Ac227 Dose 1 nCi R power'!L411)^2)^0.5)*K35</f>
        <v>1.2405037367580456E-3</v>
      </c>
      <c r="X35" s="64">
        <f>((('Ac225 Dose 200 nCi R power'!Y411/'Ac225 Dose 200 nCi R power'!M411)^2+('Ac227 Dose 1 nCi R power'!Y411/'Ac227 Dose 1 nCi R power'!M411)^2)^0.5)*L35</f>
        <v>1.8517855679052748E-3</v>
      </c>
      <c r="Y35" s="64">
        <f>((('Ac225 Dose 200 nCi R power'!Z411/'Ac225 Dose 200 nCi R power'!N411)^2+('Ac227 Dose 1 nCi R power'!Z411/'Ac227 Dose 1 nCi R power'!N411)^2)^0.5)*M35</f>
        <v>8.8547574713666974E-4</v>
      </c>
      <c r="Z35" s="64"/>
      <c r="AA35" s="64"/>
      <c r="AB35" s="64">
        <f>((('Ac225 Dose 200 nCi R power'!AC411/'Ac225 Dose 200 nCi R power'!E411)^2+('Ac227 Dose 1 nCi R power'!AC411/'Ac227 Dose 1 nCi R power'!E411)^2)^0.5)*D35</f>
        <v>1.1358370997954545E-3</v>
      </c>
      <c r="AC35" s="64">
        <f>((('Ac225 Dose 200 nCi R power'!AD411/'Ac225 Dose 200 nCi R power'!F411)^2+('Ac227 Dose 1 nCi R power'!AD411/'Ac227 Dose 1 nCi R power'!F411)^2)^0.5)*E35</f>
        <v>3.3040343472980774E-3</v>
      </c>
      <c r="AD35" s="64">
        <f>((('Ac225 Dose 200 nCi R power'!AE411/'Ac225 Dose 200 nCi R power'!G411)^2+('Ac227 Dose 1 nCi R power'!AE411/'Ac227 Dose 1 nCi R power'!G411)^2)^0.5)*F35</f>
        <v>2.3652769168094386E-3</v>
      </c>
      <c r="AE35" s="64">
        <f>((('Ac225 Dose 200 nCi R power'!AF411/'Ac225 Dose 200 nCi R power'!H411)^2+('Ac227 Dose 1 nCi R power'!AF411/'Ac227 Dose 1 nCi R power'!H411)^2)^0.5)*G35</f>
        <v>1.7299565392505083E-3</v>
      </c>
      <c r="AF35" s="64">
        <f>((('Ac225 Dose 200 nCi R power'!AG411/'Ac225 Dose 200 nCi R power'!I411)^2+('Ac227 Dose 1 nCi R power'!AG411/'Ac227 Dose 1 nCi R power'!I411)^2)^0.5)*H35</f>
        <v>1.4510116425003907E-3</v>
      </c>
      <c r="AG35" s="64">
        <f>((('Ac225 Dose 200 nCi R power'!AH411/'Ac225 Dose 200 nCi R power'!J411)^2+('Ac227 Dose 1 nCi R power'!AH411/'Ac227 Dose 1 nCi R power'!J411)^2)^0.5)*I35</f>
        <v>1.0405998995956299E-3</v>
      </c>
      <c r="AH35" s="64">
        <f>((('Ac225 Dose 200 nCi R power'!AI411/'Ac225 Dose 200 nCi R power'!K411)^2+('Ac227 Dose 1 nCi R power'!AI411/'Ac227 Dose 1 nCi R power'!K411)^2)^0.5)*J35</f>
        <v>1.8853675072803746E-3</v>
      </c>
      <c r="AI35" s="64">
        <f>((('Ac225 Dose 200 nCi R power'!AJ411/'Ac225 Dose 200 nCi R power'!L411)^2+('Ac227 Dose 1 nCi R power'!AJ411/'Ac227 Dose 1 nCi R power'!L411)^2)^0.5)*K35</f>
        <v>1.833031968510783E-3</v>
      </c>
      <c r="AJ35" s="64">
        <f>((('Ac225 Dose 200 nCi R power'!AK411/'Ac225 Dose 200 nCi R power'!M411)^2+('Ac227 Dose 1 nCi R power'!AK411/'Ac227 Dose 1 nCi R power'!M411)^2)^0.5)*L35</f>
        <v>2.199529379969685E-3</v>
      </c>
      <c r="AK35" s="64">
        <f>((('Ac225 Dose 200 nCi R power'!AL411/'Ac225 Dose 200 nCi R power'!N411)^2+('Ac227 Dose 1 nCi R power'!AL411/'Ac227 Dose 1 nCi R power'!N411)^2)^0.5)*M35</f>
        <v>3.1994991185649506E-3</v>
      </c>
      <c r="AL35" s="64"/>
      <c r="AM35" s="64"/>
      <c r="AN35">
        <f t="shared" si="18"/>
        <v>-7.5016857296934629E-5</v>
      </c>
      <c r="AO35">
        <f t="shared" si="0"/>
        <v>-6.9296392942243138E-5</v>
      </c>
      <c r="AP35">
        <f t="shared" si="1"/>
        <v>-9.0756503877312917E-5</v>
      </c>
      <c r="AQ35">
        <f t="shared" si="2"/>
        <v>6.0904997407692759E-5</v>
      </c>
      <c r="AR35">
        <f t="shared" si="3"/>
        <v>-2.2461156664313313E-4</v>
      </c>
      <c r="AS35">
        <f t="shared" si="4"/>
        <v>7.0589267224361262E-5</v>
      </c>
      <c r="AT35">
        <f t="shared" si="5"/>
        <v>-3.4282201573037556E-4</v>
      </c>
      <c r="AU35">
        <f t="shared" si="6"/>
        <v>-1.8524433212184759E-4</v>
      </c>
      <c r="AV35">
        <f t="shared" si="7"/>
        <v>-4.1452416561055228E-4</v>
      </c>
      <c r="AW35">
        <f t="shared" si="8"/>
        <v>5.2339055100694655E-4</v>
      </c>
      <c r="AZ35">
        <f t="shared" si="19"/>
        <v>1.7949980699603963E-3</v>
      </c>
      <c r="BA35">
        <f t="shared" si="9"/>
        <v>5.1321689975936608E-3</v>
      </c>
      <c r="BB35">
        <f t="shared" si="10"/>
        <v>3.6024522488517048E-3</v>
      </c>
      <c r="BC35">
        <f t="shared" si="11"/>
        <v>2.489258568471292E-3</v>
      </c>
      <c r="BD35">
        <f t="shared" si="12"/>
        <v>2.3942202480398216E-3</v>
      </c>
      <c r="BE35">
        <f t="shared" si="13"/>
        <v>1.5710519920398951E-3</v>
      </c>
      <c r="BF35">
        <f t="shared" si="14"/>
        <v>3.1161699570589857E-3</v>
      </c>
      <c r="BG35">
        <f t="shared" si="15"/>
        <v>2.8882913731469811E-3</v>
      </c>
      <c r="BH35">
        <f t="shared" si="16"/>
        <v>3.6367907822644078E-3</v>
      </c>
      <c r="BI35">
        <f t="shared" si="17"/>
        <v>4.6083654167085666E-3</v>
      </c>
    </row>
    <row r="36" spans="3:61">
      <c r="C36">
        <f>'Ac225 Dose 200 nCi R power'!D501</f>
        <v>4.75</v>
      </c>
      <c r="D36" s="63">
        <f>'Ac227 Dose 1 nCi R power'!E412/'Ac225 Dose 200 nCi R power'!E412</f>
        <v>6.9112338126923437E-4</v>
      </c>
      <c r="E36" s="63">
        <f>'Ac227 Dose 1 nCi R power'!F412/'Ac225 Dose 200 nCi R power'!F412</f>
        <v>1.5799141830057186E-3</v>
      </c>
      <c r="F36" s="63">
        <f>'Ac227 Dose 1 nCi R power'!G412/'Ac225 Dose 200 nCi R power'!G412</f>
        <v>1.2790471022221231E-3</v>
      </c>
      <c r="G36" s="63">
        <f>'Ac227 Dose 1 nCi R power'!H412/'Ac225 Dose 200 nCi R power'!H412</f>
        <v>8.3404722114291743E-4</v>
      </c>
      <c r="H36" s="63">
        <f>'Ac227 Dose 1 nCi R power'!I412/'Ac225 Dose 200 nCi R power'!I412</f>
        <v>1.0620054085489893E-3</v>
      </c>
      <c r="I36" s="63">
        <f>'Ac227 Dose 1 nCi R power'!J412/'Ac225 Dose 200 nCi R power'!J412</f>
        <v>5.5363642705533373E-4</v>
      </c>
      <c r="J36" s="63">
        <f>'Ac227 Dose 1 nCi R power'!K412/'Ac225 Dose 200 nCi R power'!K412</f>
        <v>1.2797381973259072E-3</v>
      </c>
      <c r="K36" s="63">
        <f>'Ac227 Dose 1 nCi R power'!L412/'Ac225 Dose 200 nCi R power'!L412</f>
        <v>1.1284510307564338E-3</v>
      </c>
      <c r="L36" s="63">
        <f>'Ac227 Dose 1 nCi R power'!M412/'Ac225 Dose 200 nCi R power'!M412</f>
        <v>1.5210011479552441E-3</v>
      </c>
      <c r="M36" s="63">
        <f>'Ac227 Dose 1 nCi R power'!N412/'Ac225 Dose 200 nCi R power'!N412</f>
        <v>1.437149368936224E-3</v>
      </c>
      <c r="P36" s="64">
        <f>((('Ac225 Dose 200 nCi R power'!Q412/'Ac225 Dose 200 nCi R power'!E412)^2+('Ac227 Dose 1 nCi R power'!Q412/'Ac227 Dose 1 nCi R power'!E412)^2)^0.5)*D36</f>
        <v>7.8017546473315108E-4</v>
      </c>
      <c r="Q36" s="64">
        <f>((('Ac225 Dose 200 nCi R power'!R412/'Ac225 Dose 200 nCi R power'!F412)^2+('Ac227 Dose 1 nCi R power'!R412/'Ac227 Dose 1 nCi R power'!F412)^2)^0.5)*E36</f>
        <v>1.6069983967898088E-3</v>
      </c>
      <c r="R36" s="64">
        <f>((('Ac225 Dose 200 nCi R power'!S412/'Ac225 Dose 200 nCi R power'!G412)^2+('Ac227 Dose 1 nCi R power'!S412/'Ac227 Dose 1 nCi R power'!G412)^2)^0.5)*F36</f>
        <v>1.3184285801062338E-3</v>
      </c>
      <c r="S36" s="64">
        <f>((('Ac225 Dose 200 nCi R power'!T412/'Ac225 Dose 200 nCi R power'!H412)^2+('Ac227 Dose 1 nCi R power'!T412/'Ac227 Dose 1 nCi R power'!H412)^2)^0.5)*G36</f>
        <v>7.9902691668964898E-4</v>
      </c>
      <c r="T36" s="64">
        <f>((('Ac225 Dose 200 nCi R power'!U412/'Ac225 Dose 200 nCi R power'!I412)^2+('Ac227 Dose 1 nCi R power'!U412/'Ac227 Dose 1 nCi R power'!I412)^2)^0.5)*H36</f>
        <v>1.3443688884745007E-3</v>
      </c>
      <c r="U36" s="64">
        <f>((('Ac225 Dose 200 nCi R power'!V412/'Ac225 Dose 200 nCi R power'!J412)^2+('Ac227 Dose 1 nCi R power'!V412/'Ac227 Dose 1 nCi R power'!J412)^2)^0.5)*I36</f>
        <v>4.8259822739525214E-4</v>
      </c>
      <c r="V36" s="64">
        <f>((('Ac225 Dose 200 nCi R power'!W412/'Ac225 Dose 200 nCi R power'!K412)^2+('Ac227 Dose 1 nCi R power'!W412/'Ac227 Dose 1 nCi R power'!K412)^2)^0.5)*J36</f>
        <v>1.6379394293027441E-3</v>
      </c>
      <c r="W36" s="64">
        <f>((('Ac225 Dose 200 nCi R power'!X412/'Ac225 Dose 200 nCi R power'!L412)^2+('Ac227 Dose 1 nCi R power'!X412/'Ac227 Dose 1 nCi R power'!L412)^2)^0.5)*K36</f>
        <v>1.3313695331230464E-3</v>
      </c>
      <c r="X36" s="64">
        <f>((('Ac225 Dose 200 nCi R power'!Y412/'Ac225 Dose 200 nCi R power'!M412)^2+('Ac227 Dose 1 nCi R power'!Y412/'Ac227 Dose 1 nCi R power'!M412)^2)^0.5)*L36</f>
        <v>1.971811944767911E-3</v>
      </c>
      <c r="Y36" s="64">
        <f>((('Ac225 Dose 200 nCi R power'!Z412/'Ac225 Dose 200 nCi R power'!N412)^2+('Ac227 Dose 1 nCi R power'!Z412/'Ac227 Dose 1 nCi R power'!N412)^2)^0.5)*M36</f>
        <v>9.072125145172732E-4</v>
      </c>
      <c r="Z36" s="64"/>
      <c r="AA36" s="64"/>
      <c r="AB36" s="64">
        <f>((('Ac225 Dose 200 nCi R power'!AC412/'Ac225 Dose 200 nCi R power'!E412)^2+('Ac227 Dose 1 nCi R power'!AC412/'Ac227 Dose 1 nCi R power'!E412)^2)^0.5)*D36</f>
        <v>1.1781705754765296E-3</v>
      </c>
      <c r="AC36" s="64">
        <f>((('Ac225 Dose 200 nCi R power'!AD412/'Ac225 Dose 200 nCi R power'!F412)^2+('Ac227 Dose 1 nCi R power'!AD412/'Ac227 Dose 1 nCi R power'!F412)^2)^0.5)*E36</f>
        <v>2.890399000361984E-3</v>
      </c>
      <c r="AD36" s="64">
        <f>((('Ac225 Dose 200 nCi R power'!AE412/'Ac225 Dose 200 nCi R power'!G412)^2+('Ac227 Dose 1 nCi R power'!AE412/'Ac227 Dose 1 nCi R power'!G412)^2)^0.5)*F36</f>
        <v>2.4719354795773186E-3</v>
      </c>
      <c r="AE36" s="64">
        <f>((('Ac225 Dose 200 nCi R power'!AF412/'Ac225 Dose 200 nCi R power'!H412)^2+('Ac227 Dose 1 nCi R power'!AF412/'Ac227 Dose 1 nCi R power'!H412)^2)^0.5)*G36</f>
        <v>1.8229021481012196E-3</v>
      </c>
      <c r="AF36" s="64">
        <f>((('Ac225 Dose 200 nCi R power'!AG412/'Ac225 Dose 200 nCi R power'!I412)^2+('Ac227 Dose 1 nCi R power'!AG412/'Ac227 Dose 1 nCi R power'!I412)^2)^0.5)*H36</f>
        <v>1.6081418791449383E-3</v>
      </c>
      <c r="AG36" s="64">
        <f>((('Ac225 Dose 200 nCi R power'!AH412/'Ac225 Dose 200 nCi R power'!J412)^2+('Ac227 Dose 1 nCi R power'!AH412/'Ac227 Dose 1 nCi R power'!J412)^2)^0.5)*I36</f>
        <v>1.0855345833647384E-3</v>
      </c>
      <c r="AH36" s="64">
        <f>((('Ac225 Dose 200 nCi R power'!AI412/'Ac225 Dose 200 nCi R power'!K412)^2+('Ac227 Dose 1 nCi R power'!AI412/'Ac227 Dose 1 nCi R power'!K412)^2)^0.5)*J36</f>
        <v>1.9633932947254414E-3</v>
      </c>
      <c r="AI36" s="64">
        <f>((('Ac225 Dose 200 nCi R power'!AJ412/'Ac225 Dose 200 nCi R power'!L412)^2+('Ac227 Dose 1 nCi R power'!AJ412/'Ac227 Dose 1 nCi R power'!L412)^2)^0.5)*K36</f>
        <v>1.9361371461570089E-3</v>
      </c>
      <c r="AJ36" s="64">
        <f>((('Ac225 Dose 200 nCi R power'!AK412/'Ac225 Dose 200 nCi R power'!M412)^2+('Ac227 Dose 1 nCi R power'!AK412/'Ac227 Dose 1 nCi R power'!M412)^2)^0.5)*L36</f>
        <v>2.3214378006743653E-3</v>
      </c>
      <c r="AK36" s="64">
        <f>((('Ac225 Dose 200 nCi R power'!AL412/'Ac225 Dose 200 nCi R power'!N412)^2+('Ac227 Dose 1 nCi R power'!AL412/'Ac227 Dose 1 nCi R power'!N412)^2)^0.5)*M36</f>
        <v>3.2577632202703383E-3</v>
      </c>
      <c r="AL36" s="64"/>
      <c r="AM36" s="64"/>
      <c r="AN36">
        <f t="shared" si="18"/>
        <v>-8.9052083463916714E-5</v>
      </c>
      <c r="AO36">
        <f t="shared" si="0"/>
        <v>-2.7084213784090176E-5</v>
      </c>
      <c r="AP36">
        <f t="shared" si="1"/>
        <v>-3.9381477884110764E-5</v>
      </c>
      <c r="AQ36">
        <f t="shared" si="2"/>
        <v>3.502030445326845E-5</v>
      </c>
      <c r="AR36">
        <f t="shared" si="3"/>
        <v>-2.8236347992551133E-4</v>
      </c>
      <c r="AS36">
        <f t="shared" si="4"/>
        <v>7.1038199660081592E-5</v>
      </c>
      <c r="AT36">
        <f t="shared" si="5"/>
        <v>-3.5820123197683688E-4</v>
      </c>
      <c r="AU36">
        <f t="shared" si="6"/>
        <v>-2.0291850236661257E-4</v>
      </c>
      <c r="AV36">
        <f t="shared" si="7"/>
        <v>-4.508107968126669E-4</v>
      </c>
      <c r="AW36">
        <f t="shared" si="8"/>
        <v>5.299368544189508E-4</v>
      </c>
      <c r="AZ36">
        <f t="shared" si="19"/>
        <v>1.8692939567457639E-3</v>
      </c>
      <c r="BA36">
        <f t="shared" si="9"/>
        <v>4.470313183367703E-3</v>
      </c>
      <c r="BB36">
        <f t="shared" si="10"/>
        <v>3.7509825817994419E-3</v>
      </c>
      <c r="BC36">
        <f t="shared" si="11"/>
        <v>2.656949369244137E-3</v>
      </c>
      <c r="BD36">
        <f t="shared" si="12"/>
        <v>2.6701472876939276E-3</v>
      </c>
      <c r="BE36">
        <f t="shared" si="13"/>
        <v>1.6391710104200722E-3</v>
      </c>
      <c r="BF36">
        <f t="shared" si="14"/>
        <v>3.2431314920513487E-3</v>
      </c>
      <c r="BG36">
        <f t="shared" si="15"/>
        <v>3.0645881769134427E-3</v>
      </c>
      <c r="BH36">
        <f t="shared" si="16"/>
        <v>3.8424389486296094E-3</v>
      </c>
      <c r="BI36">
        <f t="shared" si="17"/>
        <v>4.6949125892065628E-3</v>
      </c>
    </row>
    <row r="37" spans="3:61">
      <c r="C37">
        <f>'Ac225 Dose 200 nCi R power'!D502</f>
        <v>5</v>
      </c>
      <c r="D37" s="63">
        <f>'Ac227 Dose 1 nCi R power'!E413/'Ac225 Dose 200 nCi R power'!E413</f>
        <v>7.2065572672688435E-4</v>
      </c>
      <c r="E37" s="63">
        <f>'Ac227 Dose 1 nCi R power'!F413/'Ac225 Dose 200 nCi R power'!F413</f>
        <v>1.332892386921569E-3</v>
      </c>
      <c r="F37" s="63">
        <f>'Ac227 Dose 1 nCi R power'!G413/'Ac225 Dose 200 nCi R power'!G413</f>
        <v>1.3179116049500676E-3</v>
      </c>
      <c r="G37" s="63">
        <f>'Ac227 Dose 1 nCi R power'!H413/'Ac225 Dose 200 nCi R power'!H413</f>
        <v>9.2442748438166013E-4</v>
      </c>
      <c r="H37" s="63">
        <f>'Ac227 Dose 1 nCi R power'!I413/'Ac225 Dose 200 nCi R power'!I413</f>
        <v>1.1935576149166337E-3</v>
      </c>
      <c r="I37" s="63">
        <f>'Ac227 Dose 1 nCi R power'!J413/'Ac225 Dose 200 nCi R power'!J413</f>
        <v>5.7678233201559619E-4</v>
      </c>
      <c r="J37" s="63">
        <f>'Ac227 Dose 1 nCi R power'!K413/'Ac225 Dose 200 nCi R power'!K413</f>
        <v>1.3276177914738248E-3</v>
      </c>
      <c r="K37" s="63">
        <f>'Ac227 Dose 1 nCi R power'!L413/'Ac225 Dose 200 nCi R power'!L413</f>
        <v>1.2023929093565597E-3</v>
      </c>
      <c r="L37" s="63">
        <f>'Ac227 Dose 1 nCi R power'!M413/'Ac225 Dose 200 nCi R power'!M413</f>
        <v>1.6019451105148126E-3</v>
      </c>
      <c r="M37" s="63">
        <f>'Ac227 Dose 1 nCi R power'!N413/'Ac225 Dose 200 nCi R power'!N413</f>
        <v>1.4633245763020579E-3</v>
      </c>
      <c r="P37" s="64">
        <f>((('Ac225 Dose 200 nCi R power'!Q413/'Ac225 Dose 200 nCi R power'!E413)^2+('Ac227 Dose 1 nCi R power'!Q413/'Ac227 Dose 1 nCi R power'!E413)^2)^0.5)*D37</f>
        <v>8.2573806607001048E-4</v>
      </c>
      <c r="Q37" s="64">
        <f>((('Ac225 Dose 200 nCi R power'!R413/'Ac225 Dose 200 nCi R power'!F413)^2+('Ac227 Dose 1 nCi R power'!R413/'Ac227 Dose 1 nCi R power'!F413)^2)^0.5)*E37</f>
        <v>1.3195547367370233E-3</v>
      </c>
      <c r="R37" s="64">
        <f>((('Ac225 Dose 200 nCi R power'!S413/'Ac225 Dose 200 nCi R power'!G413)^2+('Ac227 Dose 1 nCi R power'!S413/'Ac227 Dose 1 nCi R power'!G413)^2)^0.5)*F37</f>
        <v>1.3050967436120428E-3</v>
      </c>
      <c r="S37" s="64">
        <f>((('Ac225 Dose 200 nCi R power'!T413/'Ac225 Dose 200 nCi R power'!H413)^2+('Ac227 Dose 1 nCi R power'!T413/'Ac227 Dose 1 nCi R power'!H413)^2)^0.5)*G37</f>
        <v>9.2827928973052566E-4</v>
      </c>
      <c r="T37" s="64">
        <f>((('Ac225 Dose 200 nCi R power'!U413/'Ac225 Dose 200 nCi R power'!I413)^2+('Ac227 Dose 1 nCi R power'!U413/'Ac227 Dose 1 nCi R power'!I413)^2)^0.5)*H37</f>
        <v>1.5446728934551E-3</v>
      </c>
      <c r="U37" s="64">
        <f>((('Ac225 Dose 200 nCi R power'!V413/'Ac225 Dose 200 nCi R power'!J413)^2+('Ac227 Dose 1 nCi R power'!V413/'Ac227 Dose 1 nCi R power'!J413)^2)^0.5)*I37</f>
        <v>5.0553715568113814E-4</v>
      </c>
      <c r="V37" s="64">
        <f>((('Ac225 Dose 200 nCi R power'!W413/'Ac225 Dose 200 nCi R power'!K413)^2+('Ac227 Dose 1 nCi R power'!W413/'Ac227 Dose 1 nCi R power'!K413)^2)^0.5)*J37</f>
        <v>1.701018681204008E-3</v>
      </c>
      <c r="W37" s="64">
        <f>((('Ac225 Dose 200 nCi R power'!X413/'Ac225 Dose 200 nCi R power'!L413)^2+('Ac227 Dose 1 nCi R power'!X413/'Ac227 Dose 1 nCi R power'!L413)^2)^0.5)*K37</f>
        <v>1.4250055436464356E-3</v>
      </c>
      <c r="X37" s="64">
        <f>((('Ac225 Dose 200 nCi R power'!Y413/'Ac225 Dose 200 nCi R power'!M413)^2+('Ac227 Dose 1 nCi R power'!Y413/'Ac227 Dose 1 nCi R power'!M413)^2)^0.5)*L37</f>
        <v>2.0890516256426815E-3</v>
      </c>
      <c r="Y37" s="64">
        <f>((('Ac225 Dose 200 nCi R power'!Z413/'Ac225 Dose 200 nCi R power'!N413)^2+('Ac227 Dose 1 nCi R power'!Z413/'Ac227 Dose 1 nCi R power'!N413)^2)^0.5)*M37</f>
        <v>9.3144850184298045E-4</v>
      </c>
      <c r="Z37" s="64"/>
      <c r="AA37" s="64"/>
      <c r="AB37" s="64">
        <f>((('Ac225 Dose 200 nCi R power'!AC413/'Ac225 Dose 200 nCi R power'!E413)^2+('Ac227 Dose 1 nCi R power'!AC413/'Ac227 Dose 1 nCi R power'!E413)^2)^0.5)*D37</f>
        <v>1.2142487474378519E-3</v>
      </c>
      <c r="AC37" s="64">
        <f>((('Ac225 Dose 200 nCi R power'!AD413/'Ac225 Dose 200 nCi R power'!F413)^2+('Ac227 Dose 1 nCi R power'!AD413/'Ac227 Dose 1 nCi R power'!F413)^2)^0.5)*E37</f>
        <v>2.4804542481384325E-3</v>
      </c>
      <c r="AD37" s="64">
        <f>((('Ac225 Dose 200 nCi R power'!AE413/'Ac225 Dose 200 nCi R power'!G413)^2+('Ac227 Dose 1 nCi R power'!AE413/'Ac227 Dose 1 nCi R power'!G413)^2)^0.5)*F37</f>
        <v>2.5684241972274381E-3</v>
      </c>
      <c r="AE37" s="64">
        <f>((('Ac225 Dose 200 nCi R power'!AF413/'Ac225 Dose 200 nCi R power'!H413)^2+('Ac227 Dose 1 nCi R power'!AF413/'Ac227 Dose 1 nCi R power'!H413)^2)^0.5)*G37</f>
        <v>1.9159603408587527E-3</v>
      </c>
      <c r="AF37" s="64">
        <f>((('Ac225 Dose 200 nCi R power'!AG413/'Ac225 Dose 200 nCi R power'!I413)^2+('Ac227 Dose 1 nCi R power'!AG413/'Ac227 Dose 1 nCi R power'!I413)^2)^0.5)*H37</f>
        <v>1.7802146844595784E-3</v>
      </c>
      <c r="AG37" s="64">
        <f>((('Ac225 Dose 200 nCi R power'!AH413/'Ac225 Dose 200 nCi R power'!J413)^2+('Ac227 Dose 1 nCi R power'!AH413/'Ac227 Dose 1 nCi R power'!J413)^2)^0.5)*I37</f>
        <v>1.1304465773949199E-3</v>
      </c>
      <c r="AH37" s="64">
        <f>((('Ac225 Dose 200 nCi R power'!AI413/'Ac225 Dose 200 nCi R power'!K413)^2+('Ac227 Dose 1 nCi R power'!AI413/'Ac227 Dose 1 nCi R power'!K413)^2)^0.5)*J37</f>
        <v>2.0400716197627481E-3</v>
      </c>
      <c r="AI37" s="64">
        <f>((('Ac225 Dose 200 nCi R power'!AJ413/'Ac225 Dose 200 nCi R power'!L413)^2+('Ac227 Dose 1 nCi R power'!AJ413/'Ac227 Dose 1 nCi R power'!L413)^2)^0.5)*K37</f>
        <v>2.0360425485190159E-3</v>
      </c>
      <c r="AJ37" s="64">
        <f>((('Ac225 Dose 200 nCi R power'!AK413/'Ac225 Dose 200 nCi R power'!M413)^2+('Ac227 Dose 1 nCi R power'!AK413/'Ac227 Dose 1 nCi R power'!M413)^2)^0.5)*L37</f>
        <v>2.4383949084692907E-3</v>
      </c>
      <c r="AK37" s="64">
        <f>((('Ac225 Dose 200 nCi R power'!AL413/'Ac225 Dose 200 nCi R power'!N413)^2+('Ac227 Dose 1 nCi R power'!AL413/'Ac227 Dose 1 nCi R power'!N413)^2)^0.5)*M37</f>
        <v>3.3097039233580977E-3</v>
      </c>
      <c r="AL37" s="64"/>
      <c r="AM37" s="64"/>
      <c r="AN37">
        <f t="shared" si="18"/>
        <v>-1.0508233934312613E-4</v>
      </c>
      <c r="AO37">
        <f t="shared" si="0"/>
        <v>1.3337650184545727E-5</v>
      </c>
      <c r="AP37">
        <f t="shared" si="1"/>
        <v>1.2814861338024874E-5</v>
      </c>
      <c r="AQ37">
        <f t="shared" si="2"/>
        <v>-3.8518053488655318E-6</v>
      </c>
      <c r="AR37">
        <f t="shared" si="3"/>
        <v>-3.5111527853846631E-4</v>
      </c>
      <c r="AS37">
        <f t="shared" si="4"/>
        <v>7.1245176334458048E-5</v>
      </c>
      <c r="AT37">
        <f t="shared" si="5"/>
        <v>-3.7340088973018327E-4</v>
      </c>
      <c r="AU37">
        <f t="shared" si="6"/>
        <v>-2.226126342898759E-4</v>
      </c>
      <c r="AV37">
        <f t="shared" si="7"/>
        <v>-4.8710651512786892E-4</v>
      </c>
      <c r="AW37">
        <f t="shared" si="8"/>
        <v>5.318760744590775E-4</v>
      </c>
      <c r="AZ37">
        <f t="shared" si="19"/>
        <v>1.9349044741647362E-3</v>
      </c>
      <c r="BA37">
        <f t="shared" si="9"/>
        <v>3.8133466350600016E-3</v>
      </c>
      <c r="BB37">
        <f t="shared" si="10"/>
        <v>3.8863358021775057E-3</v>
      </c>
      <c r="BC37">
        <f t="shared" si="11"/>
        <v>2.8403878252404127E-3</v>
      </c>
      <c r="BD37">
        <f t="shared" si="12"/>
        <v>2.9737722993762121E-3</v>
      </c>
      <c r="BE37">
        <f t="shared" si="13"/>
        <v>1.7072289094105159E-3</v>
      </c>
      <c r="BF37">
        <f t="shared" si="14"/>
        <v>3.3676894112365727E-3</v>
      </c>
      <c r="BG37">
        <f t="shared" si="15"/>
        <v>3.2384354578755756E-3</v>
      </c>
      <c r="BH37">
        <f t="shared" si="16"/>
        <v>4.0403400189841033E-3</v>
      </c>
      <c r="BI37">
        <f t="shared" si="17"/>
        <v>4.7730284996601556E-3</v>
      </c>
    </row>
    <row r="38" spans="3:61">
      <c r="C38">
        <f>'Ac225 Dose 200 nCi R power'!D503</f>
        <v>5.25</v>
      </c>
      <c r="D38" s="63">
        <f>'Ac227 Dose 1 nCi R power'!E414/'Ac225 Dose 200 nCi R power'!E414</f>
        <v>7.4646614500532144E-4</v>
      </c>
      <c r="E38" s="63">
        <f>'Ac227 Dose 1 nCi R power'!F414/'Ac225 Dose 200 nCi R power'!F414</f>
        <v>1.1016652486191666E-3</v>
      </c>
      <c r="F38" s="63">
        <f>'Ac227 Dose 1 nCi R power'!G414/'Ac225 Dose 200 nCi R power'!G414</f>
        <v>1.3538329092801322E-3</v>
      </c>
      <c r="G38" s="63">
        <f>'Ac227 Dose 1 nCi R power'!H414/'Ac225 Dose 200 nCi R power'!H414</f>
        <v>1.031226021510751E-3</v>
      </c>
      <c r="H38" s="63">
        <f>'Ac227 Dose 1 nCi R power'!I414/'Ac225 Dose 200 nCi R power'!I414</f>
        <v>1.3333787690653169E-3</v>
      </c>
      <c r="I38" s="63">
        <f>'Ac227 Dose 1 nCi R power'!J414/'Ac225 Dose 200 nCi R power'!J414</f>
        <v>5.9994045248882655E-4</v>
      </c>
      <c r="J38" s="63">
        <f>'Ac227 Dose 1 nCi R power'!K414/'Ac225 Dose 200 nCi R power'!K414</f>
        <v>1.3750917142858819E-3</v>
      </c>
      <c r="K38" s="63">
        <f>'Ac227 Dose 1 nCi R power'!L414/'Ac225 Dose 200 nCi R power'!L414</f>
        <v>1.2750767215022804E-3</v>
      </c>
      <c r="L38" s="63">
        <f>'Ac227 Dose 1 nCi R power'!M414/'Ac225 Dose 200 nCi R power'!M414</f>
        <v>1.6787491613870634E-3</v>
      </c>
      <c r="M38" s="63">
        <f>'Ac227 Dose 1 nCi R power'!N414/'Ac225 Dose 200 nCi R power'!N414</f>
        <v>1.4882271012691824E-3</v>
      </c>
      <c r="P38" s="64">
        <f>((('Ac225 Dose 200 nCi R power'!Q414/'Ac225 Dose 200 nCi R power'!E414)^2+('Ac227 Dose 1 nCi R power'!Q414/'Ac227 Dose 1 nCi R power'!E414)^2)^0.5)*D38</f>
        <v>8.6865406192542525E-4</v>
      </c>
      <c r="Q38" s="64">
        <f>((('Ac225 Dose 200 nCi R power'!R414/'Ac225 Dose 200 nCi R power'!F414)^2+('Ac227 Dose 1 nCi R power'!R414/'Ac227 Dose 1 nCi R power'!F414)^2)^0.5)*E38</f>
        <v>1.0521885833465249E-3</v>
      </c>
      <c r="R38" s="64">
        <f>((('Ac225 Dose 200 nCi R power'!S414/'Ac225 Dose 200 nCi R power'!G414)^2+('Ac227 Dose 1 nCi R power'!S414/'Ac227 Dose 1 nCi R power'!G414)^2)^0.5)*F38</f>
        <v>1.2921474527191269E-3</v>
      </c>
      <c r="S38" s="64">
        <f>((('Ac225 Dose 200 nCi R power'!T414/'Ac225 Dose 200 nCi R power'!H414)^2+('Ac227 Dose 1 nCi R power'!T414/'Ac227 Dose 1 nCi R power'!H414)^2)^0.5)*G38</f>
        <v>1.0907311944998064E-3</v>
      </c>
      <c r="T38" s="64">
        <f>((('Ac225 Dose 200 nCi R power'!U414/'Ac225 Dose 200 nCi R power'!I414)^2+('Ac227 Dose 1 nCi R power'!U414/'Ac227 Dose 1 nCi R power'!I414)^2)^0.5)*H38</f>
        <v>1.7620406803189371E-3</v>
      </c>
      <c r="U38" s="64">
        <f>((('Ac225 Dose 200 nCi R power'!V414/'Ac225 Dose 200 nCi R power'!J414)^2+('Ac227 Dose 1 nCi R power'!V414/'Ac227 Dose 1 nCi R power'!J414)^2)^0.5)*I38</f>
        <v>5.2869835222910523E-4</v>
      </c>
      <c r="V38" s="64">
        <f>((('Ac225 Dose 200 nCi R power'!W414/'Ac225 Dose 200 nCi R power'!K414)^2+('Ac227 Dose 1 nCi R power'!W414/'Ac227 Dose 1 nCi R power'!K414)^2)^0.5)*J38</f>
        <v>1.7635830483517284E-3</v>
      </c>
      <c r="W38" s="64">
        <f>((('Ac225 Dose 200 nCi R power'!X414/'Ac225 Dose 200 nCi R power'!L414)^2+('Ac227 Dose 1 nCi R power'!X414/'Ac227 Dose 1 nCi R power'!L414)^2)^0.5)*K38</f>
        <v>1.5193955143148333E-3</v>
      </c>
      <c r="X38" s="64">
        <f>((('Ac225 Dose 200 nCi R power'!Y414/'Ac225 Dose 200 nCi R power'!M414)^2+('Ac227 Dose 1 nCi R power'!Y414/'Ac227 Dose 1 nCi R power'!M414)^2)^0.5)*L38</f>
        <v>2.2010006576575467E-3</v>
      </c>
      <c r="Y38" s="64">
        <f>((('Ac225 Dose 200 nCi R power'!Z414/'Ac225 Dose 200 nCi R power'!N414)^2+('Ac227 Dose 1 nCi R power'!Z414/'Ac227 Dose 1 nCi R power'!N414)^2)^0.5)*M38</f>
        <v>9.5812426911078506E-4</v>
      </c>
      <c r="Z38" s="64"/>
      <c r="AA38" s="64"/>
      <c r="AB38" s="64">
        <f>((('Ac225 Dose 200 nCi R power'!AC414/'Ac225 Dose 200 nCi R power'!E414)^2+('Ac227 Dose 1 nCi R power'!AC414/'Ac227 Dose 1 nCi R power'!E414)^2)^0.5)*D38</f>
        <v>1.2430340335803298E-3</v>
      </c>
      <c r="AC38" s="64">
        <f>((('Ac225 Dose 200 nCi R power'!AD414/'Ac225 Dose 200 nCi R power'!F414)^2+('Ac227 Dose 1 nCi R power'!AD414/'Ac227 Dose 1 nCi R power'!F414)^2)^0.5)*E38</f>
        <v>2.0996490582003246E-3</v>
      </c>
      <c r="AD38" s="64">
        <f>((('Ac225 Dose 200 nCi R power'!AE414/'Ac225 Dose 200 nCi R power'!G414)^2+('Ac227 Dose 1 nCi R power'!AE414/'Ac227 Dose 1 nCi R power'!G414)^2)^0.5)*F38</f>
        <v>2.6527320005689881E-3</v>
      </c>
      <c r="AE38" s="64">
        <f>((('Ac225 Dose 200 nCi R power'!AF414/'Ac225 Dose 200 nCi R power'!H414)^2+('Ac227 Dose 1 nCi R power'!AF414/'Ac227 Dose 1 nCi R power'!H414)^2)^0.5)*G38</f>
        <v>2.0060479082355388E-3</v>
      </c>
      <c r="AF38" s="64">
        <f>((('Ac225 Dose 200 nCi R power'!AG414/'Ac225 Dose 200 nCi R power'!I414)^2+('Ac227 Dose 1 nCi R power'!AG414/'Ac227 Dose 1 nCi R power'!I414)^2)^0.5)*H38</f>
        <v>1.96245999472057E-3</v>
      </c>
      <c r="AG38" s="64">
        <f>((('Ac225 Dose 200 nCi R power'!AH414/'Ac225 Dose 200 nCi R power'!J414)^2+('Ac227 Dose 1 nCi R power'!AH414/'Ac227 Dose 1 nCi R power'!J414)^2)^0.5)*I38</f>
        <v>1.1754451146638696E-3</v>
      </c>
      <c r="AH38" s="64">
        <f>((('Ac225 Dose 200 nCi R power'!AI414/'Ac225 Dose 200 nCi R power'!K414)^2+('Ac227 Dose 1 nCi R power'!AI414/'Ac227 Dose 1 nCi R power'!K414)^2)^0.5)*J38</f>
        <v>2.1161772275824493E-3</v>
      </c>
      <c r="AI38" s="64">
        <f>((('Ac225 Dose 200 nCi R power'!AJ414/'Ac225 Dose 200 nCi R power'!L414)^2+('Ac227 Dose 1 nCi R power'!AJ414/'Ac227 Dose 1 nCi R power'!L414)^2)^0.5)*K38</f>
        <v>2.1302922403288738E-3</v>
      </c>
      <c r="AJ38" s="64">
        <f>((('Ac225 Dose 200 nCi R power'!AK414/'Ac225 Dose 200 nCi R power'!M414)^2+('Ac227 Dose 1 nCi R power'!AK414/'Ac227 Dose 1 nCi R power'!M414)^2)^0.5)*L38</f>
        <v>2.5485635846857449E-3</v>
      </c>
      <c r="AK38" s="64">
        <f>((('Ac225 Dose 200 nCi R power'!AL414/'Ac225 Dose 200 nCi R power'!N414)^2+('Ac227 Dose 1 nCi R power'!AL414/'Ac227 Dose 1 nCi R power'!N414)^2)^0.5)*M38</f>
        <v>3.3575800389255808E-3</v>
      </c>
      <c r="AL38" s="64"/>
      <c r="AM38" s="64"/>
      <c r="AN38">
        <f t="shared" si="18"/>
        <v>-1.2218791692010381E-4</v>
      </c>
      <c r="AO38">
        <f t="shared" si="0"/>
        <v>4.9476665272641784E-5</v>
      </c>
      <c r="AP38">
        <f t="shared" si="1"/>
        <v>6.1685456561005273E-5</v>
      </c>
      <c r="AQ38">
        <f t="shared" si="2"/>
        <v>-5.9505172989055433E-5</v>
      </c>
      <c r="AR38">
        <f t="shared" si="3"/>
        <v>-4.2866191125362019E-4</v>
      </c>
      <c r="AS38">
        <f t="shared" si="4"/>
        <v>7.1242100259721322E-5</v>
      </c>
      <c r="AT38">
        <f t="shared" si="5"/>
        <v>-3.8849133406584652E-4</v>
      </c>
      <c r="AU38">
        <f t="shared" si="6"/>
        <v>-2.443187928125529E-4</v>
      </c>
      <c r="AV38">
        <f t="shared" si="7"/>
        <v>-5.2225149627048331E-4</v>
      </c>
      <c r="AW38">
        <f t="shared" si="8"/>
        <v>5.3010283215839738E-4</v>
      </c>
      <c r="AZ38">
        <f t="shared" si="19"/>
        <v>1.9895001785856514E-3</v>
      </c>
      <c r="BA38">
        <f t="shared" si="9"/>
        <v>3.2013143068194911E-3</v>
      </c>
      <c r="BB38">
        <f t="shared" si="10"/>
        <v>4.0065649098491203E-3</v>
      </c>
      <c r="BC38">
        <f t="shared" si="11"/>
        <v>3.0372739297462896E-3</v>
      </c>
      <c r="BD38">
        <f t="shared" si="12"/>
        <v>3.2958387637858867E-3</v>
      </c>
      <c r="BE38">
        <f t="shared" si="13"/>
        <v>1.7753855671526961E-3</v>
      </c>
      <c r="BF38">
        <f t="shared" si="14"/>
        <v>3.4912689418683312E-3</v>
      </c>
      <c r="BG38">
        <f t="shared" si="15"/>
        <v>3.4053689618311544E-3</v>
      </c>
      <c r="BH38">
        <f t="shared" si="16"/>
        <v>4.2273127460728081E-3</v>
      </c>
      <c r="BI38">
        <f t="shared" si="17"/>
        <v>4.8458071401947635E-3</v>
      </c>
    </row>
    <row r="39" spans="3:61">
      <c r="C39">
        <f>'Ac225 Dose 200 nCi R power'!D504</f>
        <v>5.5</v>
      </c>
      <c r="D39" s="63">
        <f>'Ac227 Dose 1 nCi R power'!E415/'Ac225 Dose 200 nCi R power'!E415</f>
        <v>7.6682289080651255E-4</v>
      </c>
      <c r="E39" s="63">
        <f>'Ac227 Dose 1 nCi R power'!F415/'Ac225 Dose 200 nCi R power'!F415</f>
        <v>9.0269516020747534E-4</v>
      </c>
      <c r="F39" s="63">
        <f>'Ac227 Dose 1 nCi R power'!G415/'Ac225 Dose 200 nCi R power'!G415</f>
        <v>1.3869019918702279E-3</v>
      </c>
      <c r="G39" s="63">
        <f>'Ac227 Dose 1 nCi R power'!H415/'Ac225 Dose 200 nCi R power'!H415</f>
        <v>1.1504670706711925E-3</v>
      </c>
      <c r="H39" s="63">
        <f>'Ac227 Dose 1 nCi R power'!I415/'Ac225 Dose 200 nCi R power'!I415</f>
        <v>1.4721455383594206E-3</v>
      </c>
      <c r="I39" s="63">
        <f>'Ac227 Dose 1 nCi R power'!J415/'Ac225 Dose 200 nCi R power'!J415</f>
        <v>6.2316450823168888E-4</v>
      </c>
      <c r="J39" s="63">
        <f>'Ac227 Dose 1 nCi R power'!K415/'Ac225 Dose 200 nCi R power'!K415</f>
        <v>1.4229223655189713E-3</v>
      </c>
      <c r="K39" s="63">
        <f>'Ac227 Dose 1 nCi R power'!L415/'Ac225 Dose 200 nCi R power'!L415</f>
        <v>1.3437836684048327E-3</v>
      </c>
      <c r="L39" s="63">
        <f>'Ac227 Dose 1 nCi R power'!M415/'Ac225 Dose 200 nCi R power'!M415</f>
        <v>1.7499159492706522E-3</v>
      </c>
      <c r="M39" s="63">
        <f>'Ac227 Dose 1 nCi R power'!N415/'Ac225 Dose 200 nCi R power'!N415</f>
        <v>1.5127634514573124E-3</v>
      </c>
      <c r="P39" s="64">
        <f>((('Ac225 Dose 200 nCi R power'!Q415/'Ac225 Dose 200 nCi R power'!E415)^2+('Ac227 Dose 1 nCi R power'!Q415/'Ac227 Dose 1 nCi R power'!E415)^2)^0.5)*D39</f>
        <v>9.0494858838817806E-4</v>
      </c>
      <c r="Q39" s="64">
        <f>((('Ac225 Dose 200 nCi R power'!R415/'Ac225 Dose 200 nCi R power'!F415)^2+('Ac227 Dose 1 nCi R power'!R415/'Ac227 Dose 1 nCi R power'!F415)^2)^0.5)*E39</f>
        <v>8.2434118707235698E-4</v>
      </c>
      <c r="R39" s="64">
        <f>((('Ac225 Dose 200 nCi R power'!S415/'Ac225 Dose 200 nCi R power'!G415)^2+('Ac227 Dose 1 nCi R power'!S415/'Ac227 Dose 1 nCi R power'!G415)^2)^0.5)*F39</f>
        <v>1.2843647087872748E-3</v>
      </c>
      <c r="S39" s="64">
        <f>((('Ac225 Dose 200 nCi R power'!T415/'Ac225 Dose 200 nCi R power'!H415)^2+('Ac227 Dose 1 nCi R power'!T415/'Ac227 Dose 1 nCi R power'!H415)^2)^0.5)*G39</f>
        <v>1.2827619476087615E-3</v>
      </c>
      <c r="T39" s="64">
        <f>((('Ac225 Dose 200 nCi R power'!U415/'Ac225 Dose 200 nCi R power'!I415)^2+('Ac227 Dose 1 nCi R power'!U415/'Ac227 Dose 1 nCi R power'!I415)^2)^0.5)*H39</f>
        <v>1.98039675559753E-3</v>
      </c>
      <c r="U39" s="64">
        <f>((('Ac225 Dose 200 nCi R power'!V415/'Ac225 Dose 200 nCi R power'!J415)^2+('Ac227 Dose 1 nCi R power'!V415/'Ac227 Dose 1 nCi R power'!J415)^2)^0.5)*I39</f>
        <v>5.5210046903578659E-4</v>
      </c>
      <c r="V39" s="64">
        <f>((('Ac225 Dose 200 nCi R power'!W415/'Ac225 Dose 200 nCi R power'!K415)^2+('Ac227 Dose 1 nCi R power'!W415/'Ac227 Dose 1 nCi R power'!K415)^2)^0.5)*J39</f>
        <v>1.826467012501854E-3</v>
      </c>
      <c r="W39" s="64">
        <f>((('Ac225 Dose 200 nCi R power'!X415/'Ac225 Dose 200 nCi R power'!L415)^2+('Ac227 Dose 1 nCi R power'!X415/'Ac227 Dose 1 nCi R power'!L415)^2)^0.5)*K39</f>
        <v>1.6116249511843193E-3</v>
      </c>
      <c r="X39" s="64">
        <f>((('Ac225 Dose 200 nCi R power'!Y415/'Ac225 Dose 200 nCi R power'!M415)^2+('Ac227 Dose 1 nCi R power'!Y415/'Ac227 Dose 1 nCi R power'!M415)^2)^0.5)*L39</f>
        <v>2.3047757067749786E-3</v>
      </c>
      <c r="Y39" s="64">
        <f>((('Ac225 Dose 200 nCi R power'!Z415/'Ac225 Dose 200 nCi R power'!N415)^2+('Ac227 Dose 1 nCi R power'!Z415/'Ac227 Dose 1 nCi R power'!N415)^2)^0.5)*M39</f>
        <v>9.8709758280004188E-4</v>
      </c>
      <c r="Z39" s="64"/>
      <c r="AA39" s="64"/>
      <c r="AB39" s="64">
        <f>((('Ac225 Dose 200 nCi R power'!AC415/'Ac225 Dose 200 nCi R power'!E415)^2+('Ac227 Dose 1 nCi R power'!AC415/'Ac227 Dose 1 nCi R power'!E415)^2)^0.5)*D39</f>
        <v>1.2639706449845782E-3</v>
      </c>
      <c r="AC39" s="64">
        <f>((('Ac225 Dose 200 nCi R power'!AD415/'Ac225 Dose 200 nCi R power'!F415)^2+('Ac227 Dose 1 nCi R power'!AD415/'Ac227 Dose 1 nCi R power'!F415)^2)^0.5)*E39</f>
        <v>1.7765563579764992E-3</v>
      </c>
      <c r="AD39" s="64">
        <f>((('Ac225 Dose 200 nCi R power'!AE415/'Ac225 Dose 200 nCi R power'!G415)^2+('Ac227 Dose 1 nCi R power'!AE415/'Ac227 Dose 1 nCi R power'!G415)^2)^0.5)*F39</f>
        <v>2.7229303864441216E-3</v>
      </c>
      <c r="AE39" s="64">
        <f>((('Ac225 Dose 200 nCi R power'!AF415/'Ac225 Dose 200 nCi R power'!H415)^2+('Ac227 Dose 1 nCi R power'!AF415/'Ac227 Dose 1 nCi R power'!H415)^2)^0.5)*G39</f>
        <v>2.0893493155304697E-3</v>
      </c>
      <c r="AF39" s="64">
        <f>((('Ac225 Dose 200 nCi R power'!AG415/'Ac225 Dose 200 nCi R power'!I415)^2+('Ac227 Dose 1 nCi R power'!AG415/'Ac227 Dose 1 nCi R power'!I415)^2)^0.5)*H39</f>
        <v>2.1454837567489835E-3</v>
      </c>
      <c r="AG39" s="64">
        <f>((('Ac225 Dose 200 nCi R power'!AH415/'Ac225 Dose 200 nCi R power'!J415)^2+('Ac227 Dose 1 nCi R power'!AH415/'Ac227 Dose 1 nCi R power'!J415)^2)^0.5)*I39</f>
        <v>1.2206454423411084E-3</v>
      </c>
      <c r="AH39" s="64">
        <f>((('Ac225 Dose 200 nCi R power'!AI415/'Ac225 Dose 200 nCi R power'!K415)^2+('Ac227 Dose 1 nCi R power'!AI415/'Ac227 Dose 1 nCi R power'!K415)^2)^0.5)*J39</f>
        <v>2.1926160579766301E-3</v>
      </c>
      <c r="AI39" s="64">
        <f>((('Ac225 Dose 200 nCi R power'!AJ415/'Ac225 Dose 200 nCi R power'!L415)^2+('Ac227 Dose 1 nCi R power'!AJ415/'Ac227 Dose 1 nCi R power'!L415)^2)^0.5)*K39</f>
        <v>2.2158054237835976E-3</v>
      </c>
      <c r="AJ39" s="64">
        <f>((('Ac225 Dose 200 nCi R power'!AK415/'Ac225 Dose 200 nCi R power'!M415)^2+('Ac227 Dose 1 nCi R power'!AK415/'Ac227 Dose 1 nCi R power'!M415)^2)^0.5)*L39</f>
        <v>2.6499512134045217E-3</v>
      </c>
      <c r="AK39" s="64">
        <f>((('Ac225 Dose 200 nCi R power'!AL415/'Ac225 Dose 200 nCi R power'!N415)^2+('Ac227 Dose 1 nCi R power'!AL415/'Ac227 Dose 1 nCi R power'!N415)^2)^0.5)*M39</f>
        <v>3.4038671017306427E-3</v>
      </c>
      <c r="AL39" s="64"/>
      <c r="AM39" s="64"/>
      <c r="AN39">
        <f t="shared" si="18"/>
        <v>-1.3812569758166551E-4</v>
      </c>
      <c r="AO39">
        <f t="shared" si="0"/>
        <v>7.8353973135118359E-5</v>
      </c>
      <c r="AP39">
        <f t="shared" si="1"/>
        <v>1.0253728308295311E-4</v>
      </c>
      <c r="AQ39">
        <f t="shared" si="2"/>
        <v>-1.3229487693756903E-4</v>
      </c>
      <c r="AR39">
        <f t="shared" si="3"/>
        <v>-5.0825121723810937E-4</v>
      </c>
      <c r="AS39">
        <f t="shared" si="4"/>
        <v>7.1064039195902298E-5</v>
      </c>
      <c r="AT39">
        <f t="shared" si="5"/>
        <v>-4.0354464698288267E-4</v>
      </c>
      <c r="AU39">
        <f t="shared" si="6"/>
        <v>-2.6784128277948667E-4</v>
      </c>
      <c r="AV39">
        <f t="shared" si="7"/>
        <v>-5.548597575043264E-4</v>
      </c>
      <c r="AW39">
        <f t="shared" si="8"/>
        <v>5.2566586865727049E-4</v>
      </c>
      <c r="AZ39">
        <f t="shared" si="19"/>
        <v>2.0307935357910907E-3</v>
      </c>
      <c r="BA39">
        <f t="shared" si="9"/>
        <v>2.6792515181839746E-3</v>
      </c>
      <c r="BB39">
        <f t="shared" si="10"/>
        <v>4.1098323783143494E-3</v>
      </c>
      <c r="BC39">
        <f t="shared" si="11"/>
        <v>3.2398163862016622E-3</v>
      </c>
      <c r="BD39">
        <f t="shared" si="12"/>
        <v>3.6176292951084041E-3</v>
      </c>
      <c r="BE39">
        <f t="shared" si="13"/>
        <v>1.8438099505727972E-3</v>
      </c>
      <c r="BF39">
        <f t="shared" si="14"/>
        <v>3.6155384234956012E-3</v>
      </c>
      <c r="BG39">
        <f t="shared" si="15"/>
        <v>3.5595890921884302E-3</v>
      </c>
      <c r="BH39">
        <f t="shared" si="16"/>
        <v>4.3998671626751737E-3</v>
      </c>
      <c r="BI39">
        <f t="shared" si="17"/>
        <v>4.9166305531879555E-3</v>
      </c>
    </row>
    <row r="40" spans="3:61">
      <c r="C40">
        <f>'Ac225 Dose 200 nCi R power'!D505</f>
        <v>5.75</v>
      </c>
      <c r="D40" s="63">
        <f>'Ac227 Dose 1 nCi R power'!E416/'Ac225 Dose 200 nCi R power'!E416</f>
        <v>7.7979968670597525E-4</v>
      </c>
      <c r="E40" s="63">
        <f>'Ac227 Dose 1 nCi R power'!F416/'Ac225 Dose 200 nCi R power'!F416</f>
        <v>7.5467044784287816E-4</v>
      </c>
      <c r="F40" s="63">
        <f>'Ac227 Dose 1 nCi R power'!G416/'Ac225 Dose 200 nCi R power'!G416</f>
        <v>1.4172323874187382E-3</v>
      </c>
      <c r="G40" s="63">
        <f>'Ac227 Dose 1 nCi R power'!H416/'Ac225 Dose 200 nCi R power'!H416</f>
        <v>1.2694677749584679E-3</v>
      </c>
      <c r="H40" s="63">
        <f>'Ac227 Dose 1 nCi R power'!I416/'Ac225 Dose 200 nCi R power'!I416</f>
        <v>1.5945916590730809E-3</v>
      </c>
      <c r="I40" s="63">
        <f>'Ac227 Dose 1 nCi R power'!J416/'Ac225 Dose 200 nCi R power'!J416</f>
        <v>6.4651196066447701E-4</v>
      </c>
      <c r="J40" s="63">
        <f>'Ac227 Dose 1 nCi R power'!K416/'Ac225 Dose 200 nCi R power'!K416</f>
        <v>1.4719647892222742E-3</v>
      </c>
      <c r="K40" s="63">
        <f>'Ac227 Dose 1 nCi R power'!L416/'Ac225 Dose 200 nCi R power'!L416</f>
        <v>1.4051723330104082E-3</v>
      </c>
      <c r="L40" s="63">
        <f>'Ac227 Dose 1 nCi R power'!M416/'Ac225 Dose 200 nCi R power'!M416</f>
        <v>1.8138721247944612E-3</v>
      </c>
      <c r="M40" s="63">
        <f>'Ac227 Dose 1 nCi R power'!N416/'Ac225 Dose 200 nCi R power'!N416</f>
        <v>1.5379103587803951E-3</v>
      </c>
      <c r="P40" s="64">
        <f>((('Ac225 Dose 200 nCi R power'!Q416/'Ac225 Dose 200 nCi R power'!E416)^2+('Ac227 Dose 1 nCi R power'!Q416/'Ac227 Dose 1 nCi R power'!E416)^2)^0.5)*D40</f>
        <v>9.2866262746193909E-4</v>
      </c>
      <c r="Q40" s="64">
        <f>((('Ac225 Dose 200 nCi R power'!R416/'Ac225 Dose 200 nCi R power'!F416)^2+('Ac227 Dose 1 nCi R power'!R416/'Ac227 Dose 1 nCi R power'!F416)^2)^0.5)*E40</f>
        <v>6.5755501046978876E-4</v>
      </c>
      <c r="R40" s="64">
        <f>((('Ac225 Dose 200 nCi R power'!S416/'Ac225 Dose 200 nCi R power'!G416)^2+('Ac227 Dose 1 nCi R power'!S416/'Ac227 Dose 1 nCi R power'!G416)^2)^0.5)*F40</f>
        <v>1.2868709922030412E-3</v>
      </c>
      <c r="S40" s="64">
        <f>((('Ac225 Dose 200 nCi R power'!T416/'Ac225 Dose 200 nCi R power'!H416)^2+('Ac227 Dose 1 nCi R power'!T416/'Ac227 Dose 1 nCi R power'!H416)^2)^0.5)*G40</f>
        <v>1.481594525854123E-3</v>
      </c>
      <c r="T40" s="64">
        <f>((('Ac225 Dose 200 nCi R power'!U416/'Ac225 Dose 200 nCi R power'!I416)^2+('Ac227 Dose 1 nCi R power'!U416/'Ac227 Dose 1 nCi R power'!I416)^2)^0.5)*H40</f>
        <v>2.1715676410282154E-3</v>
      </c>
      <c r="U40" s="64">
        <f>((('Ac225 Dose 200 nCi R power'!V416/'Ac225 Dose 200 nCi R power'!J416)^2+('Ac227 Dose 1 nCi R power'!V416/'Ac227 Dose 1 nCi R power'!J416)^2)^0.5)*I40</f>
        <v>5.7576204520206969E-4</v>
      </c>
      <c r="V40" s="64">
        <f>((('Ac225 Dose 200 nCi R power'!W416/'Ac225 Dose 200 nCi R power'!K416)^2+('Ac227 Dose 1 nCi R power'!W416/'Ac227 Dose 1 nCi R power'!K416)^2)^0.5)*J40</f>
        <v>1.8906005324207261E-3</v>
      </c>
      <c r="W40" s="64">
        <f>((('Ac225 Dose 200 nCi R power'!X416/'Ac225 Dose 200 nCi R power'!L416)^2+('Ac227 Dose 1 nCi R power'!X416/'Ac227 Dose 1 nCi R power'!L416)^2)^0.5)*K40</f>
        <v>1.6978936220093466E-3</v>
      </c>
      <c r="X40" s="64">
        <f>((('Ac225 Dose 200 nCi R power'!Y416/'Ac225 Dose 200 nCi R power'!M416)^2+('Ac227 Dose 1 nCi R power'!Y416/'Ac227 Dose 1 nCi R power'!M416)^2)^0.5)*L40</f>
        <v>2.3972633337281256E-3</v>
      </c>
      <c r="Y40" s="64">
        <f>((('Ac225 Dose 200 nCi R power'!Z416/'Ac225 Dose 200 nCi R power'!N416)^2+('Ac227 Dose 1 nCi R power'!Z416/'Ac227 Dose 1 nCi R power'!N416)^2)^0.5)*M40</f>
        <v>1.0182205941112225E-3</v>
      </c>
      <c r="Z40" s="64"/>
      <c r="AA40" s="64"/>
      <c r="AB40" s="64">
        <f>((('Ac225 Dose 200 nCi R power'!AC416/'Ac225 Dose 200 nCi R power'!E416)^2+('Ac227 Dose 1 nCi R power'!AC416/'Ac227 Dose 1 nCi R power'!E416)^2)^0.5)*D40</f>
        <v>1.2775912976749513E-3</v>
      </c>
      <c r="AC40" s="64">
        <f>((('Ac225 Dose 200 nCi R power'!AD416/'Ac225 Dose 200 nCi R power'!F416)^2+('Ac227 Dose 1 nCi R power'!AD416/'Ac227 Dose 1 nCi R power'!F416)^2)^0.5)*E40</f>
        <v>1.5431330391074464E-3</v>
      </c>
      <c r="AD40" s="64">
        <f>((('Ac225 Dose 200 nCi R power'!AE416/'Ac225 Dose 200 nCi R power'!G416)^2+('Ac227 Dose 1 nCi R power'!AE416/'Ac227 Dose 1 nCi R power'!G416)^2)^0.5)*F40</f>
        <v>2.7772946692618877E-3</v>
      </c>
      <c r="AE40" s="64">
        <f>((('Ac225 Dose 200 nCi R power'!AF416/'Ac225 Dose 200 nCi R power'!H416)^2+('Ac227 Dose 1 nCi R power'!AF416/'Ac227 Dose 1 nCi R power'!H416)^2)^0.5)*G40</f>
        <v>2.1647165139359621E-3</v>
      </c>
      <c r="AF40" s="64">
        <f>((('Ac225 Dose 200 nCi R power'!AG416/'Ac225 Dose 200 nCi R power'!I416)^2+('Ac227 Dose 1 nCi R power'!AG416/'Ac227 Dose 1 nCi R power'!I416)^2)^0.5)*H40</f>
        <v>2.3141442987398815E-3</v>
      </c>
      <c r="AG40" s="64">
        <f>((('Ac225 Dose 200 nCi R power'!AH416/'Ac225 Dose 200 nCi R power'!J416)^2+('Ac227 Dose 1 nCi R power'!AH416/'Ac227 Dose 1 nCi R power'!J416)^2)^0.5)*I40</f>
        <v>1.2661702703604483E-3</v>
      </c>
      <c r="AH40" s="64">
        <f>((('Ac225 Dose 200 nCi R power'!AI416/'Ac225 Dose 200 nCi R power'!K416)^2+('Ac227 Dose 1 nCi R power'!AI416/'Ac227 Dose 1 nCi R power'!K416)^2)^0.5)*J40</f>
        <v>2.2703979210162311E-3</v>
      </c>
      <c r="AI40" s="64">
        <f>((('Ac225 Dose 200 nCi R power'!AJ416/'Ac225 Dose 200 nCi R power'!L416)^2+('Ac227 Dose 1 nCi R power'!AJ416/'Ac227 Dose 1 nCi R power'!L416)^2)^0.5)*K40</f>
        <v>2.2890686753443048E-3</v>
      </c>
      <c r="AJ40" s="64">
        <f>((('Ac225 Dose 200 nCi R power'!AK416/'Ac225 Dose 200 nCi R power'!M416)^2+('Ac227 Dose 1 nCi R power'!AK416/'Ac227 Dose 1 nCi R power'!M416)^2)^0.5)*L40</f>
        <v>2.7405187647020555E-3</v>
      </c>
      <c r="AK40" s="64">
        <f>((('Ac225 Dose 200 nCi R power'!AL416/'Ac225 Dose 200 nCi R power'!N416)^2+('Ac227 Dose 1 nCi R power'!AL416/'Ac227 Dose 1 nCi R power'!N416)^2)^0.5)*M40</f>
        <v>3.4512457251092967E-3</v>
      </c>
      <c r="AL40" s="64"/>
      <c r="AM40" s="64"/>
      <c r="AN40">
        <f t="shared" si="18"/>
        <v>-1.4886294075596384E-4</v>
      </c>
      <c r="AO40">
        <f t="shared" si="0"/>
        <v>9.71154373730894E-5</v>
      </c>
      <c r="AP40">
        <f t="shared" si="1"/>
        <v>1.3036139521569704E-4</v>
      </c>
      <c r="AQ40">
        <f t="shared" si="2"/>
        <v>-2.121267508956551E-4</v>
      </c>
      <c r="AR40">
        <f t="shared" si="3"/>
        <v>-5.7697598195513458E-4</v>
      </c>
      <c r="AS40">
        <f t="shared" si="4"/>
        <v>7.074991546240732E-5</v>
      </c>
      <c r="AT40">
        <f t="shared" si="5"/>
        <v>-4.1863574319845188E-4</v>
      </c>
      <c r="AU40">
        <f t="shared" si="6"/>
        <v>-2.9272128899893841E-4</v>
      </c>
      <c r="AV40">
        <f t="shared" si="7"/>
        <v>-5.8339120893366437E-4</v>
      </c>
      <c r="AW40">
        <f t="shared" si="8"/>
        <v>5.1968976466917264E-4</v>
      </c>
      <c r="AZ40">
        <f t="shared" si="19"/>
        <v>2.0573909843809267E-3</v>
      </c>
      <c r="BA40">
        <f t="shared" si="9"/>
        <v>2.2978034869503244E-3</v>
      </c>
      <c r="BB40">
        <f t="shared" si="10"/>
        <v>4.1945270566806254E-3</v>
      </c>
      <c r="BC40">
        <f t="shared" si="11"/>
        <v>3.4341842888944299E-3</v>
      </c>
      <c r="BD40">
        <f t="shared" si="12"/>
        <v>3.9087359578129626E-3</v>
      </c>
      <c r="BE40">
        <f t="shared" si="13"/>
        <v>1.9126822310249253E-3</v>
      </c>
      <c r="BF40">
        <f t="shared" si="14"/>
        <v>3.7423627102385051E-3</v>
      </c>
      <c r="BG40">
        <f t="shared" si="15"/>
        <v>3.6942410083547128E-3</v>
      </c>
      <c r="BH40">
        <f t="shared" si="16"/>
        <v>4.5543908894965165E-3</v>
      </c>
      <c r="BI40">
        <f t="shared" si="17"/>
        <v>4.9891560838896919E-3</v>
      </c>
    </row>
    <row r="41" spans="3:61">
      <c r="C41">
        <f>'Ac225 Dose 200 nCi R power'!D506</f>
        <v>6</v>
      </c>
      <c r="D41" s="63">
        <f>'Ac227 Dose 1 nCi R power'!E417/'Ac225 Dose 200 nCi R power'!E417</f>
        <v>7.8402431676043746E-4</v>
      </c>
      <c r="E41" s="63">
        <f>'Ac227 Dose 1 nCi R power'!F417/'Ac225 Dose 200 nCi R power'!F417</f>
        <v>6.7905716597253612E-4</v>
      </c>
      <c r="F41" s="63">
        <f>'Ac227 Dose 1 nCi R power'!G417/'Ac225 Dose 200 nCi R power'!G417</f>
        <v>1.4449543495989898E-3</v>
      </c>
      <c r="G41" s="63">
        <f>'Ac227 Dose 1 nCi R power'!H417/'Ac225 Dose 200 nCi R power'!H417</f>
        <v>1.3654383494487272E-3</v>
      </c>
      <c r="H41" s="63">
        <f>'Ac227 Dose 1 nCi R power'!I417/'Ac225 Dose 200 nCi R power'!I417</f>
        <v>1.6805825765296176E-3</v>
      </c>
      <c r="I41" s="63">
        <f>'Ac227 Dose 1 nCi R power'!J417/'Ac225 Dose 200 nCi R power'!J417</f>
        <v>6.7004473358311359E-4</v>
      </c>
      <c r="J41" s="63">
        <f>'Ac227 Dose 1 nCi R power'!K417/'Ac225 Dose 200 nCi R power'!K417</f>
        <v>1.5231372624592812E-3</v>
      </c>
      <c r="K41" s="63">
        <f>'Ac227 Dose 1 nCi R power'!L417/'Ac225 Dose 200 nCi R power'!L417</f>
        <v>1.4555574282574327E-3</v>
      </c>
      <c r="L41" s="63">
        <f>'Ac227 Dose 1 nCi R power'!M417/'Ac225 Dose 200 nCi R power'!M417</f>
        <v>1.8690828823795698E-3</v>
      </c>
      <c r="M41" s="63">
        <f>'Ac227 Dose 1 nCi R power'!N417/'Ac225 Dose 200 nCi R power'!N417</f>
        <v>1.5647144370228639E-3</v>
      </c>
      <c r="P41" s="64">
        <f>((('Ac225 Dose 200 nCi R power'!Q417/'Ac225 Dose 200 nCi R power'!E417)^2+('Ac227 Dose 1 nCi R power'!Q417/'Ac227 Dose 1 nCi R power'!E417)^2)^0.5)*D41</f>
        <v>9.3305584497052174E-4</v>
      </c>
      <c r="Q41" s="64">
        <f>((('Ac225 Dose 200 nCi R power'!R417/'Ac225 Dose 200 nCi R power'!F417)^2+('Ac227 Dose 1 nCi R power'!R417/'Ac227 Dose 1 nCi R power'!F417)^2)^0.5)*E41</f>
        <v>5.7307355001803015E-4</v>
      </c>
      <c r="R41" s="64">
        <f>((('Ac225 Dose 200 nCi R power'!S417/'Ac225 Dose 200 nCi R power'!G417)^2+('Ac227 Dose 1 nCi R power'!S417/'Ac227 Dose 1 nCi R power'!G417)^2)^0.5)*F41</f>
        <v>1.3049022673659164E-3</v>
      </c>
      <c r="S41" s="64">
        <f>((('Ac225 Dose 200 nCi R power'!T417/'Ac225 Dose 200 nCi R power'!H417)^2+('Ac227 Dose 1 nCi R power'!T417/'Ac227 Dose 1 nCi R power'!H417)^2)^0.5)*G41</f>
        <v>1.6381182000656316E-3</v>
      </c>
      <c r="T41" s="64">
        <f>((('Ac225 Dose 200 nCi R power'!U417/'Ac225 Dose 200 nCi R power'!I417)^2+('Ac227 Dose 1 nCi R power'!U417/'Ac227 Dose 1 nCi R power'!I417)^2)^0.5)*H41</f>
        <v>2.2976201888369632E-3</v>
      </c>
      <c r="U41" s="64">
        <f>((('Ac225 Dose 200 nCi R power'!V417/'Ac225 Dose 200 nCi R power'!J417)^2+('Ac227 Dose 1 nCi R power'!V417/'Ac227 Dose 1 nCi R power'!J417)^2)^0.5)*I41</f>
        <v>5.9970143619520356E-4</v>
      </c>
      <c r="V41" s="64">
        <f>((('Ac225 Dose 200 nCi R power'!W417/'Ac225 Dose 200 nCi R power'!K417)^2+('Ac227 Dose 1 nCi R power'!W417/'Ac227 Dose 1 nCi R power'!K417)^2)^0.5)*J41</f>
        <v>1.9569831902840088E-3</v>
      </c>
      <c r="W41" s="64">
        <f>((('Ac225 Dose 200 nCi R power'!X417/'Ac225 Dose 200 nCi R power'!L417)^2+('Ac227 Dose 1 nCi R power'!X417/'Ac227 Dose 1 nCi R power'!L417)^2)^0.5)*K41</f>
        <v>1.7737329592917355E-3</v>
      </c>
      <c r="X41" s="64">
        <f>((('Ac225 Dose 200 nCi R power'!Y417/'Ac225 Dose 200 nCi R power'!M417)^2+('Ac227 Dose 1 nCi R power'!Y417/'Ac227 Dose 1 nCi R power'!M417)^2)^0.5)*L41</f>
        <v>2.4753525136444968E-3</v>
      </c>
      <c r="Y41" s="64">
        <f>((('Ac225 Dose 200 nCi R power'!Z417/'Ac225 Dose 200 nCi R power'!N417)^2+('Ac227 Dose 1 nCi R power'!Z417/'Ac227 Dose 1 nCi R power'!N417)^2)^0.5)*M41</f>
        <v>1.0514193426526277E-3</v>
      </c>
      <c r="Z41" s="64"/>
      <c r="AA41" s="64"/>
      <c r="AB41" s="64">
        <f>((('Ac225 Dose 200 nCi R power'!AC417/'Ac225 Dose 200 nCi R power'!E417)^2+('Ac227 Dose 1 nCi R power'!AC417/'Ac227 Dose 1 nCi R power'!E417)^2)^0.5)*D41</f>
        <v>1.2861275540321357E-3</v>
      </c>
      <c r="AC41" s="64">
        <f>((('Ac225 Dose 200 nCi R power'!AD417/'Ac225 Dose 200 nCi R power'!F417)^2+('Ac227 Dose 1 nCi R power'!AD417/'Ac227 Dose 1 nCi R power'!F417)^2)^0.5)*E41</f>
        <v>1.4350339665928837E-3</v>
      </c>
      <c r="AD41" s="64">
        <f>((('Ac225 Dose 200 nCi R power'!AE417/'Ac225 Dose 200 nCi R power'!G417)^2+('Ac227 Dose 1 nCi R power'!AE417/'Ac227 Dose 1 nCi R power'!G417)^2)^0.5)*F41</f>
        <v>2.8144228402464536E-3</v>
      </c>
      <c r="AE41" s="64">
        <f>((('Ac225 Dose 200 nCi R power'!AF417/'Ac225 Dose 200 nCi R power'!H417)^2+('Ac227 Dose 1 nCi R power'!AF417/'Ac227 Dose 1 nCi R power'!H417)^2)^0.5)*G41</f>
        <v>2.2378914998067352E-3</v>
      </c>
      <c r="AF41" s="64">
        <f>((('Ac225 Dose 200 nCi R power'!AG417/'Ac225 Dose 200 nCi R power'!I417)^2+('Ac227 Dose 1 nCi R power'!AG417/'Ac227 Dose 1 nCi R power'!I417)^2)^0.5)*H41</f>
        <v>2.4478190456381178E-3</v>
      </c>
      <c r="AG41" s="64">
        <f>((('Ac225 Dose 200 nCi R power'!AH417/'Ac225 Dose 200 nCi R power'!J417)^2+('Ac227 Dose 1 nCi R power'!AH417/'Ac227 Dose 1 nCi R power'!J417)^2)^0.5)*I41</f>
        <v>1.3121513312320116E-3</v>
      </c>
      <c r="AH41" s="64">
        <f>((('Ac225 Dose 200 nCi R power'!AI417/'Ac225 Dose 200 nCi R power'!K417)^2+('Ac227 Dose 1 nCi R power'!AI417/'Ac227 Dose 1 nCi R power'!K417)^2)^0.5)*J41</f>
        <v>2.3505940130250434E-3</v>
      </c>
      <c r="AI41" s="64">
        <f>((('Ac225 Dose 200 nCi R power'!AJ417/'Ac225 Dose 200 nCi R power'!L417)^2+('Ac227 Dose 1 nCi R power'!AJ417/'Ac227 Dose 1 nCi R power'!L417)^2)^0.5)*K41</f>
        <v>2.3465636360678324E-3</v>
      </c>
      <c r="AJ41" s="64">
        <f>((('Ac225 Dose 200 nCi R power'!AK417/'Ac225 Dose 200 nCi R power'!M417)^2+('Ac227 Dose 1 nCi R power'!AK417/'Ac227 Dose 1 nCi R power'!M417)^2)^0.5)*L41</f>
        <v>2.8183327896061762E-3</v>
      </c>
      <c r="AK41" s="64">
        <f>((('Ac225 Dose 200 nCi R power'!AL417/'Ac225 Dose 200 nCi R power'!N417)^2+('Ac227 Dose 1 nCi R power'!AL417/'Ac227 Dose 1 nCi R power'!N417)^2)^0.5)*M41</f>
        <v>3.5025935650678216E-3</v>
      </c>
      <c r="AL41" s="64"/>
      <c r="AM41" s="64"/>
      <c r="AN41">
        <f t="shared" si="18"/>
        <v>-1.4903152821008428E-4</v>
      </c>
      <c r="AO41">
        <f t="shared" si="0"/>
        <v>1.0598361595450597E-4</v>
      </c>
      <c r="AP41">
        <f t="shared" si="1"/>
        <v>1.4005208223307332E-4</v>
      </c>
      <c r="AQ41">
        <f t="shared" si="2"/>
        <v>-2.7267985061690445E-4</v>
      </c>
      <c r="AR41">
        <f t="shared" si="3"/>
        <v>-6.1703761230734564E-4</v>
      </c>
      <c r="AS41">
        <f t="shared" si="4"/>
        <v>7.0343297387910034E-5</v>
      </c>
      <c r="AT41">
        <f t="shared" si="5"/>
        <v>-4.3384592782472762E-4</v>
      </c>
      <c r="AU41">
        <f t="shared" si="6"/>
        <v>-3.1817553103430287E-4</v>
      </c>
      <c r="AV41">
        <f t="shared" si="7"/>
        <v>-6.0626963126492704E-4</v>
      </c>
      <c r="AW41">
        <f t="shared" si="8"/>
        <v>5.1329509437023622E-4</v>
      </c>
      <c r="AZ41">
        <f t="shared" si="19"/>
        <v>2.0701518707925731E-3</v>
      </c>
      <c r="BA41">
        <f t="shared" si="9"/>
        <v>2.1140911325654198E-3</v>
      </c>
      <c r="BB41">
        <f t="shared" si="10"/>
        <v>4.2593771898454431E-3</v>
      </c>
      <c r="BC41">
        <f t="shared" si="11"/>
        <v>3.6033298492554626E-3</v>
      </c>
      <c r="BD41">
        <f t="shared" si="12"/>
        <v>4.1284016221677352E-3</v>
      </c>
      <c r="BE41">
        <f t="shared" si="13"/>
        <v>1.9821960648151249E-3</v>
      </c>
      <c r="BF41">
        <f t="shared" si="14"/>
        <v>3.8737312754843246E-3</v>
      </c>
      <c r="BG41">
        <f t="shared" si="15"/>
        <v>3.8021210643252651E-3</v>
      </c>
      <c r="BH41">
        <f t="shared" si="16"/>
        <v>4.687415671985746E-3</v>
      </c>
      <c r="BI41">
        <f t="shared" si="17"/>
        <v>5.0673080020906857E-3</v>
      </c>
    </row>
    <row r="42" spans="3:61">
      <c r="C42">
        <f>'Ac225 Dose 200 nCi R power'!D507</f>
        <v>6.25</v>
      </c>
      <c r="D42" s="63">
        <f>'Ac227 Dose 1 nCi R power'!E418/'Ac225 Dose 200 nCi R power'!E418</f>
        <v>7.8009415850757908E-4</v>
      </c>
      <c r="E42" s="63">
        <f>'Ac227 Dose 1 nCi R power'!F418/'Ac225 Dose 200 nCi R power'!F418</f>
        <v>6.7125184901798459E-4</v>
      </c>
      <c r="F42" s="63">
        <f>'Ac227 Dose 1 nCi R power'!G418/'Ac225 Dose 200 nCi R power'!G418</f>
        <v>1.4701427998849925E-3</v>
      </c>
      <c r="G42" s="63">
        <f>'Ac227 Dose 1 nCi R power'!H418/'Ac225 Dose 200 nCi R power'!H418</f>
        <v>1.4268282943709729E-3</v>
      </c>
      <c r="H42" s="63">
        <f>'Ac227 Dose 1 nCi R power'!I418/'Ac225 Dose 200 nCi R power'!I418</f>
        <v>1.726594754606386E-3</v>
      </c>
      <c r="I42" s="63">
        <f>'Ac227 Dose 1 nCi R power'!J418/'Ac225 Dose 200 nCi R power'!J418</f>
        <v>6.9341170788053881E-4</v>
      </c>
      <c r="J42" s="63">
        <f>'Ac227 Dose 1 nCi R power'!K418/'Ac225 Dose 200 nCi R power'!K418</f>
        <v>1.5758673399899484E-3</v>
      </c>
      <c r="K42" s="63">
        <f>'Ac227 Dose 1 nCi R power'!L418/'Ac225 Dose 200 nCi R power'!L418</f>
        <v>1.4952997225627131E-3</v>
      </c>
      <c r="L42" s="63">
        <f>'Ac227 Dose 1 nCi R power'!M418/'Ac225 Dose 200 nCi R power'!M418</f>
        <v>1.9165380564224364E-3</v>
      </c>
      <c r="M42" s="63">
        <f>'Ac227 Dose 1 nCi R power'!N418/'Ac225 Dose 200 nCi R power'!N418</f>
        <v>1.5937445471975633E-3</v>
      </c>
      <c r="P42" s="64">
        <f>((('Ac225 Dose 200 nCi R power'!Q418/'Ac225 Dose 200 nCi R power'!E418)^2+('Ac227 Dose 1 nCi R power'!Q418/'Ac227 Dose 1 nCi R power'!E418)^2)^0.5)*D42</f>
        <v>9.1768478666963166E-4</v>
      </c>
      <c r="Q42" s="64">
        <f>((('Ac225 Dose 200 nCi R power'!R418/'Ac225 Dose 200 nCi R power'!F418)^2+('Ac227 Dose 1 nCi R power'!R418/'Ac227 Dose 1 nCi R power'!F418)^2)^0.5)*E42</f>
        <v>5.6059600924545717E-4</v>
      </c>
      <c r="R42" s="64">
        <f>((('Ac225 Dose 200 nCi R power'!S418/'Ac225 Dose 200 nCi R power'!G418)^2+('Ac227 Dose 1 nCi R power'!S418/'Ac227 Dose 1 nCi R power'!G418)^2)^0.5)*F42</f>
        <v>1.3374154255142152E-3</v>
      </c>
      <c r="S42" s="64">
        <f>((('Ac225 Dose 200 nCi R power'!T418/'Ac225 Dose 200 nCi R power'!H418)^2+('Ac227 Dose 1 nCi R power'!T418/'Ac227 Dose 1 nCi R power'!H418)^2)^0.5)*G42</f>
        <v>1.7239812552186505E-3</v>
      </c>
      <c r="T42" s="64">
        <f>((('Ac225 Dose 200 nCi R power'!U418/'Ac225 Dose 200 nCi R power'!I418)^2+('Ac227 Dose 1 nCi R power'!U418/'Ac227 Dose 1 nCi R power'!I418)^2)^0.5)*H42</f>
        <v>2.3515801118360754E-3</v>
      </c>
      <c r="U42" s="64">
        <f>((('Ac225 Dose 200 nCi R power'!V418/'Ac225 Dose 200 nCi R power'!J418)^2+('Ac227 Dose 1 nCi R power'!V418/'Ac227 Dose 1 nCi R power'!J418)^2)^0.5)*I42</f>
        <v>6.2354673760599971E-4</v>
      </c>
      <c r="V42" s="64">
        <f>((('Ac225 Dose 200 nCi R power'!W418/'Ac225 Dose 200 nCi R power'!K418)^2+('Ac227 Dose 1 nCi R power'!W418/'Ac227 Dose 1 nCi R power'!K418)^2)^0.5)*J42</f>
        <v>2.0249107064718892E-3</v>
      </c>
      <c r="W42" s="64">
        <f>((('Ac225 Dose 200 nCi R power'!X418/'Ac225 Dose 200 nCi R power'!L418)^2+('Ac227 Dose 1 nCi R power'!X418/'Ac227 Dose 1 nCi R power'!L418)^2)^0.5)*K42</f>
        <v>1.8387646871056164E-3</v>
      </c>
      <c r="X42" s="64">
        <f>((('Ac225 Dose 200 nCi R power'!Y418/'Ac225 Dose 200 nCi R power'!M418)^2+('Ac227 Dose 1 nCi R power'!Y418/'Ac227 Dose 1 nCi R power'!M418)^2)^0.5)*L42</f>
        <v>2.5405465332555169E-3</v>
      </c>
      <c r="Y42" s="64">
        <f>((('Ac225 Dose 200 nCi R power'!Z418/'Ac225 Dose 200 nCi R power'!N418)^2+('Ac227 Dose 1 nCi R power'!Z418/'Ac227 Dose 1 nCi R power'!N418)^2)^0.5)*M42</f>
        <v>1.0865685492204367E-3</v>
      </c>
      <c r="Z42" s="64"/>
      <c r="AA42" s="64"/>
      <c r="AB42" s="64">
        <f>((('Ac225 Dose 200 nCi R power'!AC418/'Ac225 Dose 200 nCi R power'!E418)^2+('Ac227 Dose 1 nCi R power'!AC418/'Ac227 Dose 1 nCi R power'!E418)^2)^0.5)*D42</f>
        <v>1.2910100998774533E-3</v>
      </c>
      <c r="AC42" s="64">
        <f>((('Ac225 Dose 200 nCi R power'!AD418/'Ac225 Dose 200 nCi R power'!F418)^2+('Ac227 Dose 1 nCi R power'!AD418/'Ac227 Dose 1 nCi R power'!F418)^2)^0.5)*E42</f>
        <v>1.4430872658234709E-3</v>
      </c>
      <c r="AD42" s="64">
        <f>((('Ac225 Dose 200 nCi R power'!AE418/'Ac225 Dose 200 nCi R power'!G418)^2+('Ac227 Dose 1 nCi R power'!AE418/'Ac227 Dose 1 nCi R power'!G418)^2)^0.5)*F42</f>
        <v>2.8364639208935606E-3</v>
      </c>
      <c r="AE42" s="64">
        <f>((('Ac225 Dose 200 nCi R power'!AF418/'Ac225 Dose 200 nCi R power'!H418)^2+('Ac227 Dose 1 nCi R power'!AF418/'Ac227 Dose 1 nCi R power'!H418)^2)^0.5)*G42</f>
        <v>2.3133348069408334E-3</v>
      </c>
      <c r="AF42" s="64">
        <f>((('Ac225 Dose 200 nCi R power'!AG418/'Ac225 Dose 200 nCi R power'!I418)^2+('Ac227 Dose 1 nCi R power'!AG418/'Ac227 Dose 1 nCi R power'!I418)^2)^0.5)*H42</f>
        <v>2.5412743792322147E-3</v>
      </c>
      <c r="AG42" s="64">
        <f>((('Ac225 Dose 200 nCi R power'!AH418/'Ac225 Dose 200 nCi R power'!J418)^2+('Ac227 Dose 1 nCi R power'!AH418/'Ac227 Dose 1 nCi R power'!J418)^2)^0.5)*I42</f>
        <v>1.3578028938267526E-3</v>
      </c>
      <c r="AH42" s="64">
        <f>((('Ac225 Dose 200 nCi R power'!AI418/'Ac225 Dose 200 nCi R power'!K418)^2+('Ac227 Dose 1 nCi R power'!AI418/'Ac227 Dose 1 nCi R power'!K418)^2)^0.5)*J42</f>
        <v>2.4323216004200543E-3</v>
      </c>
      <c r="AI42" s="64">
        <f>((('Ac225 Dose 200 nCi R power'!AJ418/'Ac225 Dose 200 nCi R power'!L418)^2+('Ac227 Dose 1 nCi R power'!AJ418/'Ac227 Dose 1 nCi R power'!L418)^2)^0.5)*K42</f>
        <v>2.3898851870171019E-3</v>
      </c>
      <c r="AJ42" s="64">
        <f>((('Ac225 Dose 200 nCi R power'!AK418/'Ac225 Dose 200 nCi R power'!M418)^2+('Ac227 Dose 1 nCi R power'!AK418/'Ac227 Dose 1 nCi R power'!M418)^2)^0.5)*L42</f>
        <v>2.8850361980681666E-3</v>
      </c>
      <c r="AK42" s="64">
        <f>((('Ac225 Dose 200 nCi R power'!AL418/'Ac225 Dose 200 nCi R power'!N418)^2+('Ac227 Dose 1 nCi R power'!AL418/'Ac227 Dose 1 nCi R power'!N418)^2)^0.5)*M42</f>
        <v>3.5585709752817283E-3</v>
      </c>
      <c r="AL42" s="64"/>
      <c r="AM42" s="64"/>
      <c r="AN42">
        <f t="shared" si="18"/>
        <v>-1.3759062816205258E-4</v>
      </c>
      <c r="AO42">
        <f t="shared" si="0"/>
        <v>1.1065583977252743E-4</v>
      </c>
      <c r="AP42">
        <f t="shared" si="1"/>
        <v>1.3272737437077724E-4</v>
      </c>
      <c r="AQ42">
        <f t="shared" si="2"/>
        <v>-2.9715296084767764E-4</v>
      </c>
      <c r="AR42">
        <f t="shared" si="3"/>
        <v>-6.249853572296894E-4</v>
      </c>
      <c r="AS42">
        <f t="shared" si="4"/>
        <v>6.9864970274539093E-5</v>
      </c>
      <c r="AT42">
        <f t="shared" si="5"/>
        <v>-4.4904336648194081E-4</v>
      </c>
      <c r="AU42">
        <f t="shared" si="6"/>
        <v>-3.4346496454290337E-4</v>
      </c>
      <c r="AV42">
        <f t="shared" si="7"/>
        <v>-6.2400847683308051E-4</v>
      </c>
      <c r="AW42">
        <f t="shared" si="8"/>
        <v>5.0717599797712662E-4</v>
      </c>
      <c r="AZ42">
        <f t="shared" si="19"/>
        <v>2.0711042583850324E-3</v>
      </c>
      <c r="BA42">
        <f t="shared" si="9"/>
        <v>2.1143391148414556E-3</v>
      </c>
      <c r="BB42">
        <f t="shared" si="10"/>
        <v>4.3066067207785533E-3</v>
      </c>
      <c r="BC42">
        <f t="shared" si="11"/>
        <v>3.7401631013118065E-3</v>
      </c>
      <c r="BD42">
        <f t="shared" si="12"/>
        <v>4.2678691338386004E-3</v>
      </c>
      <c r="BE42">
        <f t="shared" si="13"/>
        <v>2.0512146017072916E-3</v>
      </c>
      <c r="BF42">
        <f t="shared" si="14"/>
        <v>4.0081889404100027E-3</v>
      </c>
      <c r="BG42">
        <f t="shared" si="15"/>
        <v>3.885184909579815E-3</v>
      </c>
      <c r="BH42">
        <f t="shared" si="16"/>
        <v>4.8015742544906034E-3</v>
      </c>
      <c r="BI42">
        <f t="shared" si="17"/>
        <v>5.1523155224792918E-3</v>
      </c>
    </row>
    <row r="43" spans="3:61">
      <c r="C43">
        <f>'Ac225 Dose 200 nCi R power'!D508</f>
        <v>6.5</v>
      </c>
      <c r="D43" s="63">
        <f>'Ac227 Dose 1 nCi R power'!E419/'Ac225 Dose 200 nCi R power'!E419</f>
        <v>7.6974079695535489E-4</v>
      </c>
      <c r="E43" s="63">
        <f>'Ac227 Dose 1 nCi R power'!F419/'Ac225 Dose 200 nCi R power'!F419</f>
        <v>6.9010482972782072E-4</v>
      </c>
      <c r="F43" s="63">
        <f>'Ac227 Dose 1 nCi R power'!G419/'Ac225 Dose 200 nCi R power'!G419</f>
        <v>1.4928447476424025E-3</v>
      </c>
      <c r="G43" s="63">
        <f>'Ac227 Dose 1 nCi R power'!H419/'Ac225 Dose 200 nCi R power'!H419</f>
        <v>1.4691593277808563E-3</v>
      </c>
      <c r="H43" s="63">
        <f>'Ac227 Dose 1 nCi R power'!I419/'Ac225 Dose 200 nCi R power'!I419</f>
        <v>1.7556315291760683E-3</v>
      </c>
      <c r="I43" s="63">
        <f>'Ac227 Dose 1 nCi R power'!J419/'Ac225 Dose 200 nCi R power'!J419</f>
        <v>7.1579796641242242E-4</v>
      </c>
      <c r="J43" s="63">
        <f>'Ac227 Dose 1 nCi R power'!K419/'Ac225 Dose 200 nCi R power'!K419</f>
        <v>1.6277460338793941E-3</v>
      </c>
      <c r="K43" s="63">
        <f>'Ac227 Dose 1 nCi R power'!L419/'Ac225 Dose 200 nCi R power'!L419</f>
        <v>1.5303005246434743E-3</v>
      </c>
      <c r="L43" s="63">
        <f>'Ac227 Dose 1 nCi R power'!M419/'Ac225 Dose 200 nCi R power'!M419</f>
        <v>1.9602899506197032E-3</v>
      </c>
      <c r="M43" s="63">
        <f>'Ac227 Dose 1 nCi R power'!N419/'Ac225 Dose 200 nCi R power'!N419</f>
        <v>1.624747459961368E-3</v>
      </c>
      <c r="P43" s="64">
        <f>((('Ac225 Dose 200 nCi R power'!Q419/'Ac225 Dose 200 nCi R power'!E419)^2+('Ac227 Dose 1 nCi R power'!Q419/'Ac227 Dose 1 nCi R power'!E419)^2)^0.5)*D43</f>
        <v>8.8978305677483982E-4</v>
      </c>
      <c r="Q43" s="64">
        <f>((('Ac225 Dose 200 nCi R power'!R419/'Ac225 Dose 200 nCi R power'!F419)^2+('Ac227 Dose 1 nCi R power'!R419/'Ac227 Dose 1 nCi R power'!F419)^2)^0.5)*E43</f>
        <v>5.7525197817617161E-4</v>
      </c>
      <c r="R43" s="64">
        <f>((('Ac225 Dose 200 nCi R power'!S419/'Ac225 Dose 200 nCi R power'!G419)^2+('Ac227 Dose 1 nCi R power'!S419/'Ac227 Dose 1 nCi R power'!G419)^2)^0.5)*F43</f>
        <v>1.3753551927105649E-3</v>
      </c>
      <c r="S43" s="64">
        <f>((('Ac225 Dose 200 nCi R power'!T419/'Ac225 Dose 200 nCi R power'!H419)^2+('Ac227 Dose 1 nCi R power'!T419/'Ac227 Dose 1 nCi R power'!H419)^2)^0.5)*G43</f>
        <v>1.7716219851282445E-3</v>
      </c>
      <c r="T43" s="64">
        <f>((('Ac225 Dose 200 nCi R power'!U419/'Ac225 Dose 200 nCi R power'!I419)^2+('Ac227 Dose 1 nCi R power'!U419/'Ac227 Dose 1 nCi R power'!I419)^2)^0.5)*H43</f>
        <v>2.3752446771480489E-3</v>
      </c>
      <c r="U43" s="64">
        <f>((('Ac225 Dose 200 nCi R power'!V419/'Ac225 Dose 200 nCi R power'!J419)^2+('Ac227 Dose 1 nCi R power'!V419/'Ac227 Dose 1 nCi R power'!J419)^2)^0.5)*I43</f>
        <v>6.4649610086692537E-4</v>
      </c>
      <c r="V43" s="64">
        <f>((('Ac225 Dose 200 nCi R power'!W419/'Ac225 Dose 200 nCi R power'!K419)^2+('Ac227 Dose 1 nCi R power'!W419/'Ac227 Dose 1 nCi R power'!K419)^2)^0.5)*J43</f>
        <v>2.0915857469322942E-3</v>
      </c>
      <c r="W43" s="64">
        <f>((('Ac225 Dose 200 nCi R power'!X419/'Ac225 Dose 200 nCi R power'!L419)^2+('Ac227 Dose 1 nCi R power'!X419/'Ac227 Dose 1 nCi R power'!L419)^2)^0.5)*K43</f>
        <v>1.8988223849031682E-3</v>
      </c>
      <c r="X43" s="64">
        <f>((('Ac225 Dose 200 nCi R power'!Y419/'Ac225 Dose 200 nCi R power'!M419)^2+('Ac227 Dose 1 nCi R power'!Y419/'Ac227 Dose 1 nCi R power'!M419)^2)^0.5)*L43</f>
        <v>2.6000187609468537E-3</v>
      </c>
      <c r="Y43" s="64">
        <f>((('Ac225 Dose 200 nCi R power'!Z419/'Ac225 Dose 200 nCi R power'!N419)^2+('Ac227 Dose 1 nCi R power'!Z419/'Ac227 Dose 1 nCi R power'!N419)^2)^0.5)*M43</f>
        <v>1.1234322889282662E-3</v>
      </c>
      <c r="Z43" s="64"/>
      <c r="AA43" s="64"/>
      <c r="AB43" s="64">
        <f>((('Ac225 Dose 200 nCi R power'!AC419/'Ac225 Dose 200 nCi R power'!E419)^2+('Ac227 Dose 1 nCi R power'!AC419/'Ac227 Dose 1 nCi R power'!E419)^2)^0.5)*D43</f>
        <v>1.2900887232447605E-3</v>
      </c>
      <c r="AC43" s="64">
        <f>((('Ac225 Dose 200 nCi R power'!AD419/'Ac225 Dose 200 nCi R power'!F419)^2+('Ac227 Dose 1 nCi R power'!AD419/'Ac227 Dose 1 nCi R power'!F419)^2)^0.5)*E43</f>
        <v>1.4973707210902357E-3</v>
      </c>
      <c r="AD43" s="64">
        <f>((('Ac225 Dose 200 nCi R power'!AE419/'Ac225 Dose 200 nCi R power'!G419)^2+('Ac227 Dose 1 nCi R power'!AE419/'Ac227 Dose 1 nCi R power'!G419)^2)^0.5)*F43</f>
        <v>2.8494734904556062E-3</v>
      </c>
      <c r="AE43" s="64">
        <f>((('Ac225 Dose 200 nCi R power'!AF419/'Ac225 Dose 200 nCi R power'!H419)^2+('Ac227 Dose 1 nCi R power'!AF419/'Ac227 Dose 1 nCi R power'!H419)^2)^0.5)*G43</f>
        <v>2.38533440730119E-3</v>
      </c>
      <c r="AF43" s="64">
        <f>((('Ac225 Dose 200 nCi R power'!AG419/'Ac225 Dose 200 nCi R power'!I419)^2+('Ac227 Dose 1 nCi R power'!AG419/'Ac227 Dose 1 nCi R power'!I419)^2)^0.5)*H43</f>
        <v>2.6166683225908689E-3</v>
      </c>
      <c r="AG43" s="64">
        <f>((('Ac225 Dose 200 nCi R power'!AH419/'Ac225 Dose 200 nCi R power'!J419)^2+('Ac227 Dose 1 nCi R power'!AH419/'Ac227 Dose 1 nCi R power'!J419)^2)^0.5)*I43</f>
        <v>1.401301798035486E-3</v>
      </c>
      <c r="AH43" s="64">
        <f>((('Ac225 Dose 200 nCi R power'!AI419/'Ac225 Dose 200 nCi R power'!K419)^2+('Ac227 Dose 1 nCi R power'!AI419/'Ac227 Dose 1 nCi R power'!K419)^2)^0.5)*J43</f>
        <v>2.5123827256905667E-3</v>
      </c>
      <c r="AI43" s="64">
        <f>((('Ac225 Dose 200 nCi R power'!AJ419/'Ac225 Dose 200 nCi R power'!L419)^2+('Ac227 Dose 1 nCi R power'!AJ419/'Ac227 Dose 1 nCi R power'!L419)^2)^0.5)*K43</f>
        <v>2.4268886781862254E-3</v>
      </c>
      <c r="AJ43" s="64">
        <f>((('Ac225 Dose 200 nCi R power'!AK419/'Ac225 Dose 200 nCi R power'!M419)^2+('Ac227 Dose 1 nCi R power'!AK419/'Ac227 Dose 1 nCi R power'!M419)^2)^0.5)*L43</f>
        <v>2.9465067411649656E-3</v>
      </c>
      <c r="AK43" s="64">
        <f>((('Ac225 Dose 200 nCi R power'!AL419/'Ac225 Dose 200 nCi R power'!N419)^2+('Ac227 Dose 1 nCi R power'!AL419/'Ac227 Dose 1 nCi R power'!N419)^2)^0.5)*M43</f>
        <v>3.6165950609501158E-3</v>
      </c>
      <c r="AL43" s="64"/>
      <c r="AM43" s="64"/>
      <c r="AN43">
        <f t="shared" si="18"/>
        <v>-1.2004225981948494E-4</v>
      </c>
      <c r="AO43">
        <f t="shared" si="0"/>
        <v>1.148528515516491E-4</v>
      </c>
      <c r="AP43">
        <f t="shared" si="1"/>
        <v>1.174895549318376E-4</v>
      </c>
      <c r="AQ43">
        <f t="shared" si="2"/>
        <v>-3.024626573473882E-4</v>
      </c>
      <c r="AR43">
        <f t="shared" si="3"/>
        <v>-6.1961314797198057E-4</v>
      </c>
      <c r="AS43">
        <f t="shared" si="4"/>
        <v>6.9301865545497057E-5</v>
      </c>
      <c r="AT43">
        <f t="shared" si="5"/>
        <v>-4.6383971305290011E-4</v>
      </c>
      <c r="AU43">
        <f t="shared" si="6"/>
        <v>-3.685218602596939E-4</v>
      </c>
      <c r="AV43">
        <f t="shared" si="7"/>
        <v>-6.3972881032715043E-4</v>
      </c>
      <c r="AW43">
        <f t="shared" si="8"/>
        <v>5.0131517103310175E-4</v>
      </c>
      <c r="AZ43">
        <f t="shared" si="19"/>
        <v>2.0598295202001156E-3</v>
      </c>
      <c r="BA43">
        <f t="shared" si="9"/>
        <v>2.1874755508180565E-3</v>
      </c>
      <c r="BB43">
        <f t="shared" si="10"/>
        <v>4.3423182380980087E-3</v>
      </c>
      <c r="BC43">
        <f t="shared" si="11"/>
        <v>3.8544937350820461E-3</v>
      </c>
      <c r="BD43">
        <f t="shared" si="12"/>
        <v>4.372299851766937E-3</v>
      </c>
      <c r="BE43">
        <f t="shared" si="13"/>
        <v>2.1170997644479085E-3</v>
      </c>
      <c r="BF43">
        <f t="shared" si="14"/>
        <v>4.1401287595699606E-3</v>
      </c>
      <c r="BG43">
        <f t="shared" si="15"/>
        <v>3.9571892028296999E-3</v>
      </c>
      <c r="BH43">
        <f t="shared" si="16"/>
        <v>4.9067966917846692E-3</v>
      </c>
      <c r="BI43">
        <f t="shared" si="17"/>
        <v>5.2413425209114836E-3</v>
      </c>
    </row>
    <row r="44" spans="3:61">
      <c r="C44">
        <f>'Ac225 Dose 200 nCi R power'!D509</f>
        <v>6.75</v>
      </c>
      <c r="D44" s="63">
        <f>'Ac227 Dose 1 nCi R power'!E420/'Ac225 Dose 200 nCi R power'!E420</f>
        <v>7.5339776980090168E-4</v>
      </c>
      <c r="E44" s="63">
        <f>'Ac227 Dose 1 nCi R power'!F420/'Ac225 Dose 200 nCi R power'!F420</f>
        <v>7.1060816836907969E-4</v>
      </c>
      <c r="F44" s="63">
        <f>'Ac227 Dose 1 nCi R power'!G420/'Ac225 Dose 200 nCi R power'!G420</f>
        <v>1.513174613495837E-3</v>
      </c>
      <c r="G44" s="63">
        <f>'Ac227 Dose 1 nCi R power'!H420/'Ac225 Dose 200 nCi R power'!H420</f>
        <v>1.5045094273027975E-3</v>
      </c>
      <c r="H44" s="63">
        <f>'Ac227 Dose 1 nCi R power'!I420/'Ac225 Dose 200 nCi R power'!I420</f>
        <v>1.782837465208701E-3</v>
      </c>
      <c r="I44" s="63">
        <f>'Ac227 Dose 1 nCi R power'!J420/'Ac225 Dose 200 nCi R power'!J420</f>
        <v>7.3675037333708693E-4</v>
      </c>
      <c r="J44" s="63">
        <f>'Ac227 Dose 1 nCi R power'!K420/'Ac225 Dose 200 nCi R power'!K420</f>
        <v>1.677363382339714E-3</v>
      </c>
      <c r="K44" s="63">
        <f>'Ac227 Dose 1 nCi R power'!L420/'Ac225 Dose 200 nCi R power'!L420</f>
        <v>1.5642359368603456E-3</v>
      </c>
      <c r="L44" s="63">
        <f>'Ac227 Dose 1 nCi R power'!M420/'Ac225 Dose 200 nCi R power'!M420</f>
        <v>2.0027213431442754E-3</v>
      </c>
      <c r="M44" s="63">
        <f>'Ac227 Dose 1 nCi R power'!N420/'Ac225 Dose 200 nCi R power'!N420</f>
        <v>1.6575318352728804E-3</v>
      </c>
      <c r="P44" s="64">
        <f>((('Ac225 Dose 200 nCi R power'!Q420/'Ac225 Dose 200 nCi R power'!E420)^2+('Ac227 Dose 1 nCi R power'!Q420/'Ac227 Dose 1 nCi R power'!E420)^2)^0.5)*D44</f>
        <v>8.5319447733189346E-4</v>
      </c>
      <c r="Q44" s="64">
        <f>((('Ac225 Dose 200 nCi R power'!R420/'Ac225 Dose 200 nCi R power'!F420)^2+('Ac227 Dose 1 nCi R power'!R420/'Ac227 Dose 1 nCi R power'!F420)^2)^0.5)*E44</f>
        <v>5.9178684961823456E-4</v>
      </c>
      <c r="R44" s="64">
        <f>((('Ac225 Dose 200 nCi R power'!S420/'Ac225 Dose 200 nCi R power'!G420)^2+('Ac227 Dose 1 nCi R power'!S420/'Ac227 Dose 1 nCi R power'!G420)^2)^0.5)*F44</f>
        <v>1.413352450161341E-3</v>
      </c>
      <c r="S44" s="64">
        <f>((('Ac225 Dose 200 nCi R power'!T420/'Ac225 Dose 200 nCi R power'!H420)^2+('Ac227 Dose 1 nCi R power'!T420/'Ac227 Dose 1 nCi R power'!H420)^2)^0.5)*G44</f>
        <v>1.8071745448791712E-3</v>
      </c>
      <c r="T44" s="64">
        <f>((('Ac225 Dose 200 nCi R power'!U420/'Ac225 Dose 200 nCi R power'!I420)^2+('Ac227 Dose 1 nCi R power'!U420/'Ac227 Dose 1 nCi R power'!I420)^2)^0.5)*H44</f>
        <v>2.3955393310530755E-3</v>
      </c>
      <c r="U44" s="64">
        <f>((('Ac225 Dose 200 nCi R power'!V420/'Ac225 Dose 200 nCi R power'!J420)^2+('Ac227 Dose 1 nCi R power'!V420/'Ac227 Dose 1 nCi R power'!J420)^2)^0.5)*I44</f>
        <v>6.6809686099032002E-4</v>
      </c>
      <c r="V44" s="64">
        <f>((('Ac225 Dose 200 nCi R power'!W420/'Ac225 Dose 200 nCi R power'!K420)^2+('Ac227 Dose 1 nCi R power'!W420/'Ac227 Dose 1 nCi R power'!K420)^2)^0.5)*J44</f>
        <v>2.1553703714755771E-3</v>
      </c>
      <c r="W44" s="64">
        <f>((('Ac225 Dose 200 nCi R power'!X420/'Ac225 Dose 200 nCi R power'!L420)^2+('Ac227 Dose 1 nCi R power'!X420/'Ac227 Dose 1 nCi R power'!L420)^2)^0.5)*K44</f>
        <v>1.9577275014150209E-3</v>
      </c>
      <c r="X44" s="64">
        <f>((('Ac225 Dose 200 nCi R power'!Y420/'Ac225 Dose 200 nCi R power'!M420)^2+('Ac227 Dose 1 nCi R power'!Y420/'Ac227 Dose 1 nCi R power'!M420)^2)^0.5)*L44</f>
        <v>2.6579625895223925E-3</v>
      </c>
      <c r="Y44" s="64">
        <f>((('Ac225 Dose 200 nCi R power'!Z420/'Ac225 Dose 200 nCi R power'!N420)^2+('Ac227 Dose 1 nCi R power'!Z420/'Ac227 Dose 1 nCi R power'!N420)^2)^0.5)*M44</f>
        <v>1.1619449971044314E-3</v>
      </c>
      <c r="Z44" s="64"/>
      <c r="AA44" s="64"/>
      <c r="AB44" s="64">
        <f>((('Ac225 Dose 200 nCi R power'!AC420/'Ac225 Dose 200 nCi R power'!E420)^2+('Ac227 Dose 1 nCi R power'!AC420/'Ac227 Dose 1 nCi R power'!E420)^2)^0.5)*D44</f>
        <v>1.2811063777907808E-3</v>
      </c>
      <c r="AC44" s="64">
        <f>((('Ac225 Dose 200 nCi R power'!AD420/'Ac225 Dose 200 nCi R power'!F420)^2+('Ac227 Dose 1 nCi R power'!AD420/'Ac227 Dose 1 nCi R power'!F420)^2)^0.5)*E44</f>
        <v>1.555960807566252E-3</v>
      </c>
      <c r="AD44" s="64">
        <f>((('Ac225 Dose 200 nCi R power'!AE420/'Ac225 Dose 200 nCi R power'!G420)^2+('Ac227 Dose 1 nCi R power'!AE420/'Ac227 Dose 1 nCi R power'!G420)^2)^0.5)*F44</f>
        <v>2.8570030247811956E-3</v>
      </c>
      <c r="AE44" s="64">
        <f>((('Ac225 Dose 200 nCi R power'!AF420/'Ac225 Dose 200 nCi R power'!H420)^2+('Ac227 Dose 1 nCi R power'!AF420/'Ac227 Dose 1 nCi R power'!H420)^2)^0.5)*G44</f>
        <v>2.4495427118974749E-3</v>
      </c>
      <c r="AF44" s="64">
        <f>((('Ac225 Dose 200 nCi R power'!AG420/'Ac225 Dose 200 nCi R power'!I420)^2+('Ac227 Dose 1 nCi R power'!AG420/'Ac227 Dose 1 nCi R power'!I420)^2)^0.5)*H44</f>
        <v>2.6895584958859442E-3</v>
      </c>
      <c r="AG44" s="64">
        <f>((('Ac225 Dose 200 nCi R power'!AH420/'Ac225 Dose 200 nCi R power'!J420)^2+('Ac227 Dose 1 nCi R power'!AH420/'Ac227 Dose 1 nCi R power'!J420)^2)^0.5)*I44</f>
        <v>1.4416213815543941E-3</v>
      </c>
      <c r="AH44" s="64">
        <f>((('Ac225 Dose 200 nCi R power'!AI420/'Ac225 Dose 200 nCi R power'!K420)^2+('Ac227 Dose 1 nCi R power'!AI420/'Ac227 Dose 1 nCi R power'!K420)^2)^0.5)*J44</f>
        <v>2.5889392874552438E-3</v>
      </c>
      <c r="AI44" s="64">
        <f>((('Ac225 Dose 200 nCi R power'!AJ420/'Ac225 Dose 200 nCi R power'!L420)^2+('Ac227 Dose 1 nCi R power'!AJ420/'Ac227 Dose 1 nCi R power'!L420)^2)^0.5)*K44</f>
        <v>2.4622596789170971E-3</v>
      </c>
      <c r="AJ44" s="64">
        <f>((('Ac225 Dose 200 nCi R power'!AK420/'Ac225 Dose 200 nCi R power'!M420)^2+('Ac227 Dose 1 nCi R power'!AK420/'Ac227 Dose 1 nCi R power'!M420)^2)^0.5)*L44</f>
        <v>3.0061762360233772E-3</v>
      </c>
      <c r="AK44" s="64">
        <f>((('Ac225 Dose 200 nCi R power'!AL420/'Ac225 Dose 200 nCi R power'!N420)^2+('Ac227 Dose 1 nCi R power'!AL420/'Ac227 Dose 1 nCi R power'!N420)^2)^0.5)*M44</f>
        <v>3.6750339196476118E-3</v>
      </c>
      <c r="AL44" s="64"/>
      <c r="AM44" s="64"/>
      <c r="AN44">
        <f t="shared" si="18"/>
        <v>-9.979670753099178E-5</v>
      </c>
      <c r="AO44">
        <f t="shared" si="0"/>
        <v>1.1882131875084513E-4</v>
      </c>
      <c r="AP44">
        <f t="shared" si="1"/>
        <v>9.9822163334495947E-5</v>
      </c>
      <c r="AQ44">
        <f t="shared" si="2"/>
        <v>-3.0266511757637369E-4</v>
      </c>
      <c r="AR44">
        <f t="shared" si="3"/>
        <v>-6.127018658443745E-4</v>
      </c>
      <c r="AS44">
        <f t="shared" si="4"/>
        <v>6.8653512346766908E-5</v>
      </c>
      <c r="AT44">
        <f t="shared" si="5"/>
        <v>-4.7800698913586306E-4</v>
      </c>
      <c r="AU44">
        <f t="shared" si="6"/>
        <v>-3.934915645546753E-4</v>
      </c>
      <c r="AV44">
        <f t="shared" si="7"/>
        <v>-6.5524124637811711E-4</v>
      </c>
      <c r="AW44">
        <f t="shared" si="8"/>
        <v>4.9558683816844904E-4</v>
      </c>
      <c r="AZ44">
        <f t="shared" si="19"/>
        <v>2.0345041475916823E-3</v>
      </c>
      <c r="BA44">
        <f t="shared" si="9"/>
        <v>2.2665689759353317E-3</v>
      </c>
      <c r="BB44">
        <f t="shared" si="10"/>
        <v>4.3701776382770331E-3</v>
      </c>
      <c r="BC44">
        <f t="shared" si="11"/>
        <v>3.9540521392002724E-3</v>
      </c>
      <c r="BD44">
        <f t="shared" si="12"/>
        <v>4.4723959610946454E-3</v>
      </c>
      <c r="BE44">
        <f t="shared" si="13"/>
        <v>2.178371754891481E-3</v>
      </c>
      <c r="BF44">
        <f t="shared" si="14"/>
        <v>4.2663026697949578E-3</v>
      </c>
      <c r="BG44">
        <f t="shared" si="15"/>
        <v>4.0264956157774427E-3</v>
      </c>
      <c r="BH44">
        <f t="shared" si="16"/>
        <v>5.0088975791676531E-3</v>
      </c>
      <c r="BI44">
        <f t="shared" si="17"/>
        <v>5.3325657549204925E-3</v>
      </c>
    </row>
    <row r="45" spans="3:61">
      <c r="C45">
        <f>'Ac225 Dose 200 nCi R power'!D510</f>
        <v>7</v>
      </c>
      <c r="D45" s="63">
        <f>'Ac227 Dose 1 nCi R power'!E421/'Ac225 Dose 200 nCi R power'!E421</f>
        <v>7.3080010674351386E-4</v>
      </c>
      <c r="E45" s="63">
        <f>'Ac227 Dose 1 nCi R power'!F421/'Ac225 Dose 200 nCi R power'!F421</f>
        <v>7.3311785865843324E-4</v>
      </c>
      <c r="F45" s="63">
        <f>'Ac227 Dose 1 nCi R power'!G421/'Ac225 Dose 200 nCi R power'!G421</f>
        <v>1.5312903182462276E-3</v>
      </c>
      <c r="G45" s="63">
        <f>'Ac227 Dose 1 nCi R power'!H421/'Ac225 Dose 200 nCi R power'!H421</f>
        <v>1.5327053952668844E-3</v>
      </c>
      <c r="H45" s="63">
        <f>'Ac227 Dose 1 nCi R power'!I421/'Ac225 Dose 200 nCi R power'!I421</f>
        <v>1.8085140860951176E-3</v>
      </c>
      <c r="I45" s="63">
        <f>'Ac227 Dose 1 nCi R power'!J421/'Ac225 Dose 200 nCi R power'!J421</f>
        <v>7.5623104865096477E-4</v>
      </c>
      <c r="J45" s="63">
        <f>'Ac227 Dose 1 nCi R power'!K421/'Ac225 Dose 200 nCi R power'!K421</f>
        <v>1.7246285485819249E-3</v>
      </c>
      <c r="K45" s="63">
        <f>'Ac227 Dose 1 nCi R power'!L421/'Ac225 Dose 200 nCi R power'!L421</f>
        <v>1.5972403406192331E-3</v>
      </c>
      <c r="L45" s="63">
        <f>'Ac227 Dose 1 nCi R power'!M421/'Ac225 Dose 200 nCi R power'!M421</f>
        <v>2.043989167558938E-3</v>
      </c>
      <c r="M45" s="63">
        <f>'Ac227 Dose 1 nCi R power'!N421/'Ac225 Dose 200 nCi R power'!N421</f>
        <v>1.6922827762959585E-3</v>
      </c>
      <c r="P45" s="64">
        <f>((('Ac225 Dose 200 nCi R power'!Q421/'Ac225 Dose 200 nCi R power'!E421)^2+('Ac227 Dose 1 nCi R power'!Q421/'Ac227 Dose 1 nCi R power'!E421)^2)^0.5)*D45</f>
        <v>8.0776965342202359E-4</v>
      </c>
      <c r="Q45" s="64">
        <f>((('Ac225 Dose 200 nCi R power'!R421/'Ac225 Dose 200 nCi R power'!F421)^2+('Ac227 Dose 1 nCi R power'!R421/'Ac227 Dose 1 nCi R power'!F421)^2)^0.5)*E45</f>
        <v>6.1057942599367836E-4</v>
      </c>
      <c r="R45" s="64">
        <f>((('Ac225 Dose 200 nCi R power'!S421/'Ac225 Dose 200 nCi R power'!G421)^2+('Ac227 Dose 1 nCi R power'!S421/'Ac227 Dose 1 nCi R power'!G421)^2)^0.5)*F45</f>
        <v>1.451413539702731E-3</v>
      </c>
      <c r="S45" s="64">
        <f>((('Ac225 Dose 200 nCi R power'!T421/'Ac225 Dose 200 nCi R power'!H421)^2+('Ac227 Dose 1 nCi R power'!T421/'Ac227 Dose 1 nCi R power'!H421)^2)^0.5)*G45</f>
        <v>1.8304846750098716E-3</v>
      </c>
      <c r="T45" s="64">
        <f>((('Ac225 Dose 200 nCi R power'!U421/'Ac225 Dose 200 nCi R power'!I421)^2+('Ac227 Dose 1 nCi R power'!U421/'Ac227 Dose 1 nCi R power'!I421)^2)^0.5)*H45</f>
        <v>2.4127801857467021E-3</v>
      </c>
      <c r="U45" s="64">
        <f>((('Ac225 Dose 200 nCi R power'!V421/'Ac225 Dose 200 nCi R power'!J421)^2+('Ac227 Dose 1 nCi R power'!V421/'Ac227 Dose 1 nCi R power'!J421)^2)^0.5)*I45</f>
        <v>6.8829055174153867E-4</v>
      </c>
      <c r="V45" s="64">
        <f>((('Ac225 Dose 200 nCi R power'!W421/'Ac225 Dose 200 nCi R power'!K421)^2+('Ac227 Dose 1 nCi R power'!W421/'Ac227 Dose 1 nCi R power'!K421)^2)^0.5)*J45</f>
        <v>2.2161480710585425E-3</v>
      </c>
      <c r="W45" s="64">
        <f>((('Ac225 Dose 200 nCi R power'!X421/'Ac225 Dose 200 nCi R power'!L421)^2+('Ac227 Dose 1 nCi R power'!X421/'Ac227 Dose 1 nCi R power'!L421)^2)^0.5)*K45</f>
        <v>2.0155099577329133E-3</v>
      </c>
      <c r="X45" s="64">
        <f>((('Ac225 Dose 200 nCi R power'!Y421/'Ac225 Dose 200 nCi R power'!M421)^2+('Ac227 Dose 1 nCi R power'!Y421/'Ac227 Dose 1 nCi R power'!M421)^2)^0.5)*L45</f>
        <v>2.7145349638196636E-3</v>
      </c>
      <c r="Y45" s="64">
        <f>((('Ac225 Dose 200 nCi R power'!Z421/'Ac225 Dose 200 nCi R power'!N421)^2+('Ac227 Dose 1 nCi R power'!Z421/'Ac227 Dose 1 nCi R power'!N421)^2)^0.5)*M45</f>
        <v>1.2022820172743458E-3</v>
      </c>
      <c r="Z45" s="64"/>
      <c r="AA45" s="64"/>
      <c r="AB45" s="64">
        <f>((('Ac225 Dose 200 nCi R power'!AC421/'Ac225 Dose 200 nCi R power'!E421)^2+('Ac227 Dose 1 nCi R power'!AC421/'Ac227 Dose 1 nCi R power'!E421)^2)^0.5)*D45</f>
        <v>1.2635623678238716E-3</v>
      </c>
      <c r="AC45" s="64">
        <f>((('Ac225 Dose 200 nCi R power'!AD421/'Ac225 Dose 200 nCi R power'!F421)^2+('Ac227 Dose 1 nCi R power'!AD421/'Ac227 Dose 1 nCi R power'!F421)^2)^0.5)*E45</f>
        <v>1.6195839352814137E-3</v>
      </c>
      <c r="AD45" s="64">
        <f>((('Ac225 Dose 200 nCi R power'!AE421/'Ac225 Dose 200 nCi R power'!G421)^2+('Ac227 Dose 1 nCi R power'!AE421/'Ac227 Dose 1 nCi R power'!G421)^2)^0.5)*F45</f>
        <v>2.859618943721835E-3</v>
      </c>
      <c r="AE45" s="64">
        <f>((('Ac225 Dose 200 nCi R power'!AF421/'Ac225 Dose 200 nCi R power'!H421)^2+('Ac227 Dose 1 nCi R power'!AF421/'Ac227 Dose 1 nCi R power'!H421)^2)^0.5)*G45</f>
        <v>2.5056615019357718E-3</v>
      </c>
      <c r="AF45" s="64">
        <f>((('Ac225 Dose 200 nCi R power'!AG421/'Ac225 Dose 200 nCi R power'!I421)^2+('Ac227 Dose 1 nCi R power'!AG421/'Ac227 Dose 1 nCi R power'!I421)^2)^0.5)*H45</f>
        <v>2.7600769926253411E-3</v>
      </c>
      <c r="AG45" s="64">
        <f>((('Ac225 Dose 200 nCi R power'!AH421/'Ac225 Dose 200 nCi R power'!J421)^2+('Ac227 Dose 1 nCi R power'!AH421/'Ac227 Dose 1 nCi R power'!J421)^2)^0.5)*I45</f>
        <v>1.4786591469194486E-3</v>
      </c>
      <c r="AH45" s="64">
        <f>((('Ac225 Dose 200 nCi R power'!AI421/'Ac225 Dose 200 nCi R power'!K421)^2+('Ac227 Dose 1 nCi R power'!AI421/'Ac227 Dose 1 nCi R power'!K421)^2)^0.5)*J45</f>
        <v>2.6618512682839478E-3</v>
      </c>
      <c r="AI45" s="64">
        <f>((('Ac225 Dose 200 nCi R power'!AJ421/'Ac225 Dose 200 nCi R power'!L421)^2+('Ac227 Dose 1 nCi R power'!AJ421/'Ac227 Dose 1 nCi R power'!L421)^2)^0.5)*K45</f>
        <v>2.4963763665526275E-3</v>
      </c>
      <c r="AJ45" s="64">
        <f>((('Ac225 Dose 200 nCi R power'!AK421/'Ac225 Dose 200 nCi R power'!M421)^2+('Ac227 Dose 1 nCi R power'!AK421/'Ac227 Dose 1 nCi R power'!M421)^2)^0.5)*L45</f>
        <v>3.0643214657855369E-3</v>
      </c>
      <c r="AK45" s="64">
        <f>((('Ac225 Dose 200 nCi R power'!AL421/'Ac225 Dose 200 nCi R power'!N421)^2+('Ac227 Dose 1 nCi R power'!AL421/'Ac227 Dose 1 nCi R power'!N421)^2)^0.5)*M45</f>
        <v>3.7341260599649479E-3</v>
      </c>
      <c r="AL45" s="64"/>
      <c r="AM45" s="64"/>
      <c r="AN45">
        <f t="shared" si="18"/>
        <v>-7.6969546678509726E-5</v>
      </c>
      <c r="AO45">
        <f t="shared" si="0"/>
        <v>1.2253843266475488E-4</v>
      </c>
      <c r="AP45">
        <f t="shared" si="1"/>
        <v>7.987677854349659E-5</v>
      </c>
      <c r="AQ45">
        <f t="shared" si="2"/>
        <v>-2.9777927974298721E-4</v>
      </c>
      <c r="AR45">
        <f t="shared" si="3"/>
        <v>-6.0426609965158451E-4</v>
      </c>
      <c r="AS45">
        <f t="shared" si="4"/>
        <v>6.7940496909426099E-5</v>
      </c>
      <c r="AT45">
        <f t="shared" si="5"/>
        <v>-4.9151952247661768E-4</v>
      </c>
      <c r="AU45">
        <f t="shared" si="6"/>
        <v>-4.1826961711368023E-4</v>
      </c>
      <c r="AV45">
        <f t="shared" si="7"/>
        <v>-6.7054579626072558E-4</v>
      </c>
      <c r="AW45">
        <f t="shared" si="8"/>
        <v>4.9000075902161269E-4</v>
      </c>
      <c r="AZ45">
        <f t="shared" si="19"/>
        <v>1.9943624745673853E-3</v>
      </c>
      <c r="BA45">
        <f t="shared" si="9"/>
        <v>2.352701793939847E-3</v>
      </c>
      <c r="BB45">
        <f t="shared" si="10"/>
        <v>4.3909092619680628E-3</v>
      </c>
      <c r="BC45">
        <f t="shared" si="11"/>
        <v>4.0383668972026558E-3</v>
      </c>
      <c r="BD45">
        <f t="shared" si="12"/>
        <v>4.5685910787204584E-3</v>
      </c>
      <c r="BE45">
        <f t="shared" si="13"/>
        <v>2.2348901955704134E-3</v>
      </c>
      <c r="BF45">
        <f t="shared" si="14"/>
        <v>4.3864798168658722E-3</v>
      </c>
      <c r="BG45">
        <f t="shared" si="15"/>
        <v>4.0936167071718606E-3</v>
      </c>
      <c r="BH45">
        <f t="shared" si="16"/>
        <v>5.1083106333444754E-3</v>
      </c>
      <c r="BI45">
        <f t="shared" si="17"/>
        <v>5.4264088362609066E-3</v>
      </c>
    </row>
    <row r="46" spans="3:61">
      <c r="C46">
        <f>'Ac225 Dose 200 nCi R power'!D511</f>
        <v>7.25</v>
      </c>
      <c r="D46" s="63">
        <f>'Ac227 Dose 1 nCi R power'!E422/'Ac225 Dose 200 nCi R power'!E422</f>
        <v>7.0180151445717038E-4</v>
      </c>
      <c r="E46" s="63">
        <f>'Ac227 Dose 1 nCi R power'!F422/'Ac225 Dose 200 nCi R power'!F422</f>
        <v>7.5804023609409412E-4</v>
      </c>
      <c r="F46" s="63">
        <f>'Ac227 Dose 1 nCi R power'!G422/'Ac225 Dose 200 nCi R power'!G422</f>
        <v>1.5473576992656539E-3</v>
      </c>
      <c r="G46" s="63">
        <f>'Ac227 Dose 1 nCi R power'!H422/'Ac225 Dose 200 nCi R power'!H422</f>
        <v>1.5537783414998803E-3</v>
      </c>
      <c r="H46" s="63">
        <f>'Ac227 Dose 1 nCi R power'!I422/'Ac225 Dose 200 nCi R power'!I422</f>
        <v>1.8329776960767314E-3</v>
      </c>
      <c r="I46" s="63">
        <f>'Ac227 Dose 1 nCi R power'!J422/'Ac225 Dose 200 nCi R power'!J422</f>
        <v>7.7421140759832382E-4</v>
      </c>
      <c r="J46" s="63">
        <f>'Ac227 Dose 1 nCi R power'!K422/'Ac225 Dose 200 nCi R power'!K422</f>
        <v>1.7694664452302599E-3</v>
      </c>
      <c r="K46" s="63">
        <f>'Ac227 Dose 1 nCi R power'!L422/'Ac225 Dose 200 nCi R power'!L422</f>
        <v>1.6294494508188098E-3</v>
      </c>
      <c r="L46" s="63">
        <f>'Ac227 Dose 1 nCi R power'!M422/'Ac225 Dose 200 nCi R power'!M422</f>
        <v>2.0842496779088816E-3</v>
      </c>
      <c r="M46" s="63">
        <f>'Ac227 Dose 1 nCi R power'!N422/'Ac225 Dose 200 nCi R power'!N422</f>
        <v>1.7291964253646492E-3</v>
      </c>
      <c r="P46" s="64">
        <f>((('Ac225 Dose 200 nCi R power'!Q422/'Ac225 Dose 200 nCi R power'!E422)^2+('Ac227 Dose 1 nCi R power'!Q422/'Ac227 Dose 1 nCi R power'!E422)^2)^0.5)*D46</f>
        <v>7.5361721383451058E-4</v>
      </c>
      <c r="Q46" s="64">
        <f>((('Ac225 Dose 200 nCi R power'!R422/'Ac225 Dose 200 nCi R power'!F422)^2+('Ac227 Dose 1 nCi R power'!R422/'Ac227 Dose 1 nCi R power'!F422)^2)^0.5)*E46</f>
        <v>6.3205125580464516E-4</v>
      </c>
      <c r="R46" s="64">
        <f>((('Ac225 Dose 200 nCi R power'!S422/'Ac225 Dose 200 nCi R power'!G422)^2+('Ac227 Dose 1 nCi R power'!S422/'Ac227 Dose 1 nCi R power'!G422)^2)^0.5)*F46</f>
        <v>1.4895462195497601E-3</v>
      </c>
      <c r="S46" s="64">
        <f>((('Ac225 Dose 200 nCi R power'!T422/'Ac225 Dose 200 nCi R power'!H422)^2+('Ac227 Dose 1 nCi R power'!T422/'Ac227 Dose 1 nCi R power'!H422)^2)^0.5)*G46</f>
        <v>1.8418371831954337E-3</v>
      </c>
      <c r="T46" s="64">
        <f>((('Ac225 Dose 200 nCi R power'!U422/'Ac225 Dose 200 nCi R power'!I422)^2+('Ac227 Dose 1 nCi R power'!U422/'Ac227 Dose 1 nCi R power'!I422)^2)^0.5)*H46</f>
        <v>2.4272874653759329E-3</v>
      </c>
      <c r="U46" s="64">
        <f>((('Ac225 Dose 200 nCi R power'!V422/'Ac225 Dose 200 nCi R power'!J422)^2+('Ac227 Dose 1 nCi R power'!V422/'Ac227 Dose 1 nCi R power'!J422)^2)^0.5)*I46</f>
        <v>7.0702857530797829E-4</v>
      </c>
      <c r="V46" s="64">
        <f>((('Ac225 Dose 200 nCi R power'!W422/'Ac225 Dose 200 nCi R power'!K422)^2+('Ac227 Dose 1 nCi R power'!W422/'Ac227 Dose 1 nCi R power'!K422)^2)^0.5)*J46</f>
        <v>2.2738218834473592E-3</v>
      </c>
      <c r="W46" s="64">
        <f>((('Ac225 Dose 200 nCi R power'!X422/'Ac225 Dose 200 nCi R power'!L422)^2+('Ac227 Dose 1 nCi R power'!X422/'Ac227 Dose 1 nCi R power'!L422)^2)^0.5)*K46</f>
        <v>2.0722033333989537E-3</v>
      </c>
      <c r="X46" s="64">
        <f>((('Ac225 Dose 200 nCi R power'!Y422/'Ac225 Dose 200 nCi R power'!M422)^2+('Ac227 Dose 1 nCi R power'!Y422/'Ac227 Dose 1 nCi R power'!M422)^2)^0.5)*L46</f>
        <v>2.7698883319167873E-3</v>
      </c>
      <c r="Y46" s="64">
        <f>((('Ac225 Dose 200 nCi R power'!Z422/'Ac225 Dose 200 nCi R power'!N422)^2+('Ac227 Dose 1 nCi R power'!Z422/'Ac227 Dose 1 nCi R power'!N422)^2)^0.5)*M46</f>
        <v>1.2447279025810658E-3</v>
      </c>
      <c r="Z46" s="64"/>
      <c r="AA46" s="64"/>
      <c r="AB46" s="64">
        <f>((('Ac225 Dose 200 nCi R power'!AC422/'Ac225 Dose 200 nCi R power'!E422)^2+('Ac227 Dose 1 nCi R power'!AC422/'Ac227 Dose 1 nCi R power'!E422)^2)^0.5)*D46</f>
        <v>1.2370910556139788E-3</v>
      </c>
      <c r="AC46" s="64">
        <f>((('Ac225 Dose 200 nCi R power'!AD422/'Ac225 Dose 200 nCi R power'!F422)^2+('Ac227 Dose 1 nCi R power'!AD422/'Ac227 Dose 1 nCi R power'!F422)^2)^0.5)*E46</f>
        <v>1.6890744920133659E-3</v>
      </c>
      <c r="AD46" s="64">
        <f>((('Ac225 Dose 200 nCi R power'!AE422/'Ac225 Dose 200 nCi R power'!G422)^2+('Ac227 Dose 1 nCi R power'!AE422/'Ac227 Dose 1 nCi R power'!G422)^2)^0.5)*F46</f>
        <v>2.8578999930590622E-3</v>
      </c>
      <c r="AE46" s="64">
        <f>((('Ac225 Dose 200 nCi R power'!AF422/'Ac225 Dose 200 nCi R power'!H422)^2+('Ac227 Dose 1 nCi R power'!AF422/'Ac227 Dose 1 nCi R power'!H422)^2)^0.5)*G46</f>
        <v>2.5535514014830376E-3</v>
      </c>
      <c r="AF46" s="64">
        <f>((('Ac225 Dose 200 nCi R power'!AG422/'Ac225 Dose 200 nCi R power'!I422)^2+('Ac227 Dose 1 nCi R power'!AG422/'Ac227 Dose 1 nCi R power'!I422)^2)^0.5)*H46</f>
        <v>2.8283856390141902E-3</v>
      </c>
      <c r="AG46" s="64">
        <f>((('Ac225 Dose 200 nCi R power'!AH422/'Ac225 Dose 200 nCi R power'!J422)^2+('Ac227 Dose 1 nCi R power'!AH422/'Ac227 Dose 1 nCi R power'!J422)^2)^0.5)*I46</f>
        <v>1.5123370249766532E-3</v>
      </c>
      <c r="AH46" s="64">
        <f>((('Ac225 Dose 200 nCi R power'!AI422/'Ac225 Dose 200 nCi R power'!K422)^2+('Ac227 Dose 1 nCi R power'!AI422/'Ac227 Dose 1 nCi R power'!K422)^2)^0.5)*J46</f>
        <v>2.7310038280760041E-3</v>
      </c>
      <c r="AI46" s="64">
        <f>((('Ac225 Dose 200 nCi R power'!AJ422/'Ac225 Dose 200 nCi R power'!L422)^2+('Ac227 Dose 1 nCi R power'!AJ422/'Ac227 Dose 1 nCi R power'!L422)^2)^0.5)*K46</f>
        <v>2.5296133352969573E-3</v>
      </c>
      <c r="AJ46" s="64">
        <f>((('Ac225 Dose 200 nCi R power'!AK422/'Ac225 Dose 200 nCi R power'!M422)^2+('Ac227 Dose 1 nCi R power'!AK422/'Ac227 Dose 1 nCi R power'!M422)^2)^0.5)*L46</f>
        <v>3.121218220597406E-3</v>
      </c>
      <c r="AK46" s="64">
        <f>((('Ac225 Dose 200 nCi R power'!AL422/'Ac225 Dose 200 nCi R power'!N422)^2+('Ac227 Dose 1 nCi R power'!AL422/'Ac227 Dose 1 nCi R power'!N422)^2)^0.5)*M46</f>
        <v>3.7940823978181697E-3</v>
      </c>
      <c r="AL46" s="64"/>
      <c r="AM46" s="64"/>
      <c r="AN46">
        <f t="shared" si="18"/>
        <v>-5.1815699377340198E-5</v>
      </c>
      <c r="AO46">
        <f t="shared" si="0"/>
        <v>1.2598898028944895E-4</v>
      </c>
      <c r="AP46">
        <f t="shared" si="1"/>
        <v>5.7811479715893805E-5</v>
      </c>
      <c r="AQ46">
        <f t="shared" si="2"/>
        <v>-2.8805884169555342E-4</v>
      </c>
      <c r="AR46">
        <f t="shared" si="3"/>
        <v>-5.943097692992015E-4</v>
      </c>
      <c r="AS46">
        <f t="shared" si="4"/>
        <v>6.7182832290345524E-5</v>
      </c>
      <c r="AT46">
        <f t="shared" si="5"/>
        <v>-5.0435543821709928E-4</v>
      </c>
      <c r="AU46">
        <f t="shared" si="6"/>
        <v>-4.4275388258014389E-4</v>
      </c>
      <c r="AV46">
        <f t="shared" si="7"/>
        <v>-6.8563865400790569E-4</v>
      </c>
      <c r="AW46">
        <f t="shared" si="8"/>
        <v>4.844685227835834E-4</v>
      </c>
      <c r="AZ46">
        <f t="shared" si="19"/>
        <v>1.9388925700711491E-3</v>
      </c>
      <c r="BA46">
        <f t="shared" si="9"/>
        <v>2.44711472810746E-3</v>
      </c>
      <c r="BB46">
        <f t="shared" si="10"/>
        <v>4.4052576923247159E-3</v>
      </c>
      <c r="BC46">
        <f t="shared" si="11"/>
        <v>4.1073297429829181E-3</v>
      </c>
      <c r="BD46">
        <f t="shared" si="12"/>
        <v>4.661363335090922E-3</v>
      </c>
      <c r="BE46">
        <f t="shared" si="13"/>
        <v>2.2865484325749769E-3</v>
      </c>
      <c r="BF46">
        <f t="shared" si="14"/>
        <v>4.5004702733062642E-3</v>
      </c>
      <c r="BG46">
        <f t="shared" si="15"/>
        <v>4.1590627861157669E-3</v>
      </c>
      <c r="BH46">
        <f t="shared" si="16"/>
        <v>5.2054678985062877E-3</v>
      </c>
      <c r="BI46">
        <f t="shared" si="17"/>
        <v>5.5232788231828192E-3</v>
      </c>
    </row>
    <row r="47" spans="3:61">
      <c r="C47">
        <f>'Ac225 Dose 200 nCi R power'!D512</f>
        <v>7.5</v>
      </c>
      <c r="D47" s="63">
        <f>'Ac227 Dose 1 nCi R power'!E423/'Ac225 Dose 200 nCi R power'!E423</f>
        <v>6.6643610764260638E-4</v>
      </c>
      <c r="E47" s="63">
        <f>'Ac227 Dose 1 nCi R power'!F423/'Ac225 Dose 200 nCi R power'!F423</f>
        <v>7.8584462417392658E-4</v>
      </c>
      <c r="F47" s="63">
        <f>'Ac227 Dose 1 nCi R power'!G423/'Ac225 Dose 200 nCi R power'!G423</f>
        <v>1.5615482279185211E-3</v>
      </c>
      <c r="G47" s="63">
        <f>'Ac227 Dose 1 nCi R power'!H423/'Ac225 Dose 200 nCi R power'!H423</f>
        <v>1.567948088808281E-3</v>
      </c>
      <c r="H47" s="63">
        <f>'Ac227 Dose 1 nCi R power'!I423/'Ac225 Dose 200 nCi R power'!I423</f>
        <v>1.8565561404534359E-3</v>
      </c>
      <c r="I47" s="63">
        <f>'Ac227 Dose 1 nCi R power'!J423/'Ac225 Dose 200 nCi R power'!J423</f>
        <v>7.9067164478076996E-4</v>
      </c>
      <c r="J47" s="63">
        <f>'Ac227 Dose 1 nCi R power'!K423/'Ac225 Dose 200 nCi R power'!K423</f>
        <v>1.8118178173995845E-3</v>
      </c>
      <c r="K47" s="63">
        <f>'Ac227 Dose 1 nCi R power'!L423/'Ac225 Dose 200 nCi R power'!L423</f>
        <v>1.6609993690155402E-3</v>
      </c>
      <c r="L47" s="63">
        <f>'Ac227 Dose 1 nCi R power'!M423/'Ac225 Dose 200 nCi R power'!M423</f>
        <v>2.1236576908915221E-3</v>
      </c>
      <c r="M47" s="63">
        <f>'Ac227 Dose 1 nCi R power'!N423/'Ac225 Dose 200 nCi R power'!N423</f>
        <v>1.7684810271170475E-3</v>
      </c>
      <c r="P47" s="64">
        <f>((('Ac225 Dose 200 nCi R power'!Q423/'Ac225 Dose 200 nCi R power'!E423)^2+('Ac227 Dose 1 nCi R power'!Q423/'Ac227 Dose 1 nCi R power'!E423)^2)^0.5)*D47</f>
        <v>6.9121977740577742E-4</v>
      </c>
      <c r="Q47" s="64">
        <f>((('Ac225 Dose 200 nCi R power'!R423/'Ac225 Dose 200 nCi R power'!F423)^2+('Ac227 Dose 1 nCi R power'!R423/'Ac227 Dose 1 nCi R power'!F423)^2)^0.5)*E47</f>
        <v>6.5668029112592771E-4</v>
      </c>
      <c r="R47" s="64">
        <f>((('Ac225 Dose 200 nCi R power'!S423/'Ac225 Dose 200 nCi R power'!G423)^2+('Ac227 Dose 1 nCi R power'!S423/'Ac227 Dose 1 nCi R power'!G423)^2)^0.5)*F47</f>
        <v>1.5277618041101744E-3</v>
      </c>
      <c r="S47" s="64">
        <f>((('Ac225 Dose 200 nCi R power'!T423/'Ac225 Dose 200 nCi R power'!H423)^2+('Ac227 Dose 1 nCi R power'!T423/'Ac227 Dose 1 nCi R power'!H423)^2)^0.5)*G47</f>
        <v>1.8419046956608155E-3</v>
      </c>
      <c r="T47" s="64">
        <f>((('Ac225 Dose 200 nCi R power'!U423/'Ac225 Dose 200 nCi R power'!I423)^2+('Ac227 Dose 1 nCi R power'!U423/'Ac227 Dose 1 nCi R power'!I423)^2)^0.5)*H47</f>
        <v>2.4393861297406266E-3</v>
      </c>
      <c r="U47" s="64">
        <f>((('Ac225 Dose 200 nCi R power'!V423/'Ac225 Dose 200 nCi R power'!J423)^2+('Ac227 Dose 1 nCi R power'!V423/'Ac227 Dose 1 nCi R power'!J423)^2)^0.5)*I47</f>
        <v>7.2427180196306569E-4</v>
      </c>
      <c r="V47" s="64">
        <f>((('Ac225 Dose 200 nCi R power'!W423/'Ac225 Dose 200 nCi R power'!K423)^2+('Ac227 Dose 1 nCi R power'!W423/'Ac227 Dose 1 nCi R power'!K423)^2)^0.5)*J47</f>
        <v>2.3283144782591109E-3</v>
      </c>
      <c r="W47" s="64">
        <f>((('Ac225 Dose 200 nCi R power'!X423/'Ac225 Dose 200 nCi R power'!L423)^2+('Ac227 Dose 1 nCi R power'!X423/'Ac227 Dose 1 nCi R power'!L423)^2)^0.5)*K47</f>
        <v>2.1278441119620861E-3</v>
      </c>
      <c r="X47" s="64">
        <f>((('Ac225 Dose 200 nCi R power'!Y423/'Ac225 Dose 200 nCi R power'!M423)^2+('Ac227 Dose 1 nCi R power'!Y423/'Ac227 Dose 1 nCi R power'!M423)^2)^0.5)*L47</f>
        <v>2.8241706417861836E-3</v>
      </c>
      <c r="Y47" s="64">
        <f>((('Ac225 Dose 200 nCi R power'!Z423/'Ac225 Dose 200 nCi R power'!N423)^2+('Ac227 Dose 1 nCi R power'!Z423/'Ac227 Dose 1 nCi R power'!N423)^2)^0.5)*M47</f>
        <v>1.2896875259987004E-3</v>
      </c>
      <c r="Z47" s="64"/>
      <c r="AA47" s="64"/>
      <c r="AB47" s="64">
        <f>((('Ac225 Dose 200 nCi R power'!AC423/'Ac225 Dose 200 nCi R power'!E423)^2+('Ac227 Dose 1 nCi R power'!AC423/'Ac227 Dose 1 nCi R power'!E423)^2)^0.5)*D47</f>
        <v>1.2015565783400641E-3</v>
      </c>
      <c r="AC47" s="64">
        <f>((('Ac225 Dose 200 nCi R power'!AD423/'Ac225 Dose 200 nCi R power'!F423)^2+('Ac227 Dose 1 nCi R power'!AD423/'Ac227 Dose 1 nCi R power'!F423)^2)^0.5)*E47</f>
        <v>1.7654008825900951E-3</v>
      </c>
      <c r="AD47" s="64">
        <f>((('Ac225 Dose 200 nCi R power'!AE423/'Ac225 Dose 200 nCi R power'!G423)^2+('Ac227 Dose 1 nCi R power'!AE423/'Ac227 Dose 1 nCi R power'!G423)^2)^0.5)*F47</f>
        <v>2.8524296655169762E-3</v>
      </c>
      <c r="AE47" s="64">
        <f>((('Ac225 Dose 200 nCi R power'!AF423/'Ac225 Dose 200 nCi R power'!H423)^2+('Ac227 Dose 1 nCi R power'!AF423/'Ac227 Dose 1 nCi R power'!H423)^2)^0.5)*G47</f>
        <v>2.5932301476932545E-3</v>
      </c>
      <c r="AF47" s="64">
        <f>((('Ac225 Dose 200 nCi R power'!AG423/'Ac225 Dose 200 nCi R power'!I423)^2+('Ac227 Dose 1 nCi R power'!AG423/'Ac227 Dose 1 nCi R power'!I423)^2)^0.5)*H47</f>
        <v>2.8946732284280503E-3</v>
      </c>
      <c r="AG47" s="64">
        <f>((('Ac225 Dose 200 nCi R power'!AH423/'Ac225 Dose 200 nCi R power'!J423)^2+('Ac227 Dose 1 nCi R power'!AH423/'Ac227 Dose 1 nCi R power'!J423)^2)^0.5)*I47</f>
        <v>1.5426006037669265E-3</v>
      </c>
      <c r="AH47" s="64">
        <f>((('Ac225 Dose 200 nCi R power'!AI423/'Ac225 Dose 200 nCi R power'!K423)^2+('Ac227 Dose 1 nCi R power'!AI423/'Ac227 Dose 1 nCi R power'!K423)^2)^0.5)*J47</f>
        <v>2.7963074586987912E-3</v>
      </c>
      <c r="AI47" s="64">
        <f>((('Ac225 Dose 200 nCi R power'!AJ423/'Ac225 Dose 200 nCi R power'!L423)^2+('Ac227 Dose 1 nCi R power'!AJ423/'Ac227 Dose 1 nCi R power'!L423)^2)^0.5)*K47</f>
        <v>2.5623397144390672E-3</v>
      </c>
      <c r="AJ47" s="64">
        <f>((('Ac225 Dose 200 nCi R power'!AK423/'Ac225 Dose 200 nCi R power'!M423)^2+('Ac227 Dose 1 nCi R power'!AK423/'Ac227 Dose 1 nCi R power'!M423)^2)^0.5)*L47</f>
        <v>3.177140579335914E-3</v>
      </c>
      <c r="AK47" s="64">
        <f>((('Ac225 Dose 200 nCi R power'!AL423/'Ac225 Dose 200 nCi R power'!N423)^2+('Ac227 Dose 1 nCi R power'!AL423/'Ac227 Dose 1 nCi R power'!N423)^2)^0.5)*M47</f>
        <v>3.8550860041690095E-3</v>
      </c>
      <c r="AL47" s="64"/>
      <c r="AM47" s="64"/>
      <c r="AN47">
        <f t="shared" si="18"/>
        <v>-2.4783669763171041E-5</v>
      </c>
      <c r="AO47">
        <f t="shared" si="0"/>
        <v>1.2916433304799887E-4</v>
      </c>
      <c r="AP47">
        <f t="shared" si="1"/>
        <v>3.3786423808346766E-5</v>
      </c>
      <c r="AQ47">
        <f t="shared" si="2"/>
        <v>-2.7395660685253448E-4</v>
      </c>
      <c r="AR47">
        <f t="shared" si="3"/>
        <v>-5.8282998928719078E-4</v>
      </c>
      <c r="AS47">
        <f t="shared" si="4"/>
        <v>6.6399842817704271E-5</v>
      </c>
      <c r="AT47">
        <f t="shared" si="5"/>
        <v>-5.1649666085952636E-4</v>
      </c>
      <c r="AU47">
        <f t="shared" si="6"/>
        <v>-4.6684474294654598E-4</v>
      </c>
      <c r="AV47">
        <f t="shared" si="7"/>
        <v>-7.0051295089466155E-4</v>
      </c>
      <c r="AW47">
        <f t="shared" si="8"/>
        <v>4.7879350111834705E-4</v>
      </c>
      <c r="AZ47">
        <f t="shared" si="19"/>
        <v>1.8679926859826706E-3</v>
      </c>
      <c r="BA47">
        <f t="shared" si="9"/>
        <v>2.5512455067640215E-3</v>
      </c>
      <c r="BB47">
        <f t="shared" si="10"/>
        <v>4.4139778934354969E-3</v>
      </c>
      <c r="BC47">
        <f t="shared" si="11"/>
        <v>4.1611782365015351E-3</v>
      </c>
      <c r="BD47">
        <f t="shared" si="12"/>
        <v>4.7512293688814862E-3</v>
      </c>
      <c r="BE47">
        <f t="shared" si="13"/>
        <v>2.3332722485476963E-3</v>
      </c>
      <c r="BF47">
        <f t="shared" si="14"/>
        <v>4.6081252760983762E-3</v>
      </c>
      <c r="BG47">
        <f t="shared" si="15"/>
        <v>4.2233390834546074E-3</v>
      </c>
      <c r="BH47">
        <f t="shared" si="16"/>
        <v>5.3007982702274366E-3</v>
      </c>
      <c r="BI47">
        <f t="shared" si="17"/>
        <v>5.6235670312860565E-3</v>
      </c>
    </row>
    <row r="48" spans="3:61">
      <c r="C48">
        <f>'Ac225 Dose 200 nCi R power'!D513</f>
        <v>7.75</v>
      </c>
      <c r="D48" s="63">
        <f>'Ac227 Dose 1 nCi R power'!E424/'Ac225 Dose 200 nCi R power'!E424</f>
        <v>6.249948476269939E-4</v>
      </c>
      <c r="E48" s="63">
        <f>'Ac227 Dose 1 nCi R power'!F424/'Ac225 Dose 200 nCi R power'!F424</f>
        <v>8.1707955667968766E-4</v>
      </c>
      <c r="F48" s="63">
        <f>'Ac227 Dose 1 nCi R power'!G424/'Ac225 Dose 200 nCi R power'!G424</f>
        <v>1.5740367976271514E-3</v>
      </c>
      <c r="G48" s="63">
        <f>'Ac227 Dose 1 nCi R power'!H424/'Ac225 Dose 200 nCi R power'!H424</f>
        <v>1.5755966022120661E-3</v>
      </c>
      <c r="H48" s="63">
        <f>'Ac227 Dose 1 nCi R power'!I424/'Ac225 Dose 200 nCi R power'!I424</f>
        <v>1.8795853567356515E-3</v>
      </c>
      <c r="I48" s="63">
        <f>'Ac227 Dose 1 nCi R power'!J424/'Ac225 Dose 200 nCi R power'!J424</f>
        <v>8.0560023019333224E-4</v>
      </c>
      <c r="J48" s="63">
        <f>'Ac227 Dose 1 nCi R power'!K424/'Ac225 Dose 200 nCi R power'!K424</f>
        <v>1.8516391474934593E-3</v>
      </c>
      <c r="K48" s="63">
        <f>'Ac227 Dose 1 nCi R power'!L424/'Ac225 Dose 200 nCi R power'!L424</f>
        <v>1.6920257130605459E-3</v>
      </c>
      <c r="L48" s="63">
        <f>'Ac227 Dose 1 nCi R power'!M424/'Ac225 Dose 200 nCi R power'!M424</f>
        <v>2.1623659304797734E-3</v>
      </c>
      <c r="M48" s="63">
        <f>'Ac227 Dose 1 nCi R power'!N424/'Ac225 Dose 200 nCi R power'!N424</f>
        <v>1.8103580179481412E-3</v>
      </c>
      <c r="P48" s="64">
        <f>((('Ac225 Dose 200 nCi R power'!Q424/'Ac225 Dose 200 nCi R power'!E424)^2+('Ac227 Dose 1 nCi R power'!Q424/'Ac227 Dose 1 nCi R power'!E424)^2)^0.5)*D48</f>
        <v>6.2158527745486488E-4</v>
      </c>
      <c r="Q48" s="64">
        <f>((('Ac225 Dose 200 nCi R power'!R424/'Ac225 Dose 200 nCi R power'!F424)^2+('Ac227 Dose 1 nCi R power'!R424/'Ac227 Dose 1 nCi R power'!F424)^2)^0.5)*E48</f>
        <v>6.8501968681533684E-4</v>
      </c>
      <c r="R48" s="64">
        <f>((('Ac225 Dose 200 nCi R power'!S424/'Ac225 Dose 200 nCi R power'!G424)^2+('Ac227 Dose 1 nCi R power'!S424/'Ac227 Dose 1 nCi R power'!G424)^2)^0.5)*F48</f>
        <v>1.5660765414450574E-3</v>
      </c>
      <c r="S48" s="64">
        <f>((('Ac225 Dose 200 nCi R power'!T424/'Ac225 Dose 200 nCi R power'!H424)^2+('Ac227 Dose 1 nCi R power'!T424/'Ac227 Dose 1 nCi R power'!H424)^2)^0.5)*G48</f>
        <v>1.8316705775177024E-3</v>
      </c>
      <c r="T48" s="64">
        <f>((('Ac225 Dose 200 nCi R power'!U424/'Ac225 Dose 200 nCi R power'!I424)^2+('Ac227 Dose 1 nCi R power'!U424/'Ac227 Dose 1 nCi R power'!I424)^2)^0.5)*H48</f>
        <v>2.4494071546180508E-3</v>
      </c>
      <c r="U48" s="64">
        <f>((('Ac225 Dose 200 nCi R power'!V424/'Ac225 Dose 200 nCi R power'!J424)^2+('Ac227 Dose 1 nCi R power'!V424/'Ac227 Dose 1 nCi R power'!J424)^2)^0.5)*I48</f>
        <v>7.3999017549335774E-4</v>
      </c>
      <c r="V48" s="64">
        <f>((('Ac225 Dose 200 nCi R power'!W424/'Ac225 Dose 200 nCi R power'!K424)^2+('Ac227 Dose 1 nCi R power'!W424/'Ac227 Dose 1 nCi R power'!K424)^2)^0.5)*J48</f>
        <v>2.3795680359640411E-3</v>
      </c>
      <c r="W48" s="64">
        <f>((('Ac225 Dose 200 nCi R power'!X424/'Ac225 Dose 200 nCi R power'!L424)^2+('Ac227 Dose 1 nCi R power'!X424/'Ac227 Dose 1 nCi R power'!L424)^2)^0.5)*K48</f>
        <v>2.1824709853627065E-3</v>
      </c>
      <c r="X48" s="64">
        <f>((('Ac225 Dose 200 nCi R power'!Y424/'Ac225 Dose 200 nCi R power'!M424)^2+('Ac227 Dose 1 nCi R power'!Y424/'Ac227 Dose 1 nCi R power'!M424)^2)^0.5)*L48</f>
        <v>2.8775254402769283E-3</v>
      </c>
      <c r="Y48" s="64">
        <f>((('Ac225 Dose 200 nCi R power'!Z424/'Ac225 Dose 200 nCi R power'!N424)^2+('Ac227 Dose 1 nCi R power'!Z424/'Ac227 Dose 1 nCi R power'!N424)^2)^0.5)*M48</f>
        <v>1.3377025160684986E-3</v>
      </c>
      <c r="Z48" s="64"/>
      <c r="AA48" s="64"/>
      <c r="AB48" s="64">
        <f>((('Ac225 Dose 200 nCi R power'!AC424/'Ac225 Dose 200 nCi R power'!E424)^2+('Ac227 Dose 1 nCi R power'!AC424/'Ac227 Dose 1 nCi R power'!E424)^2)^0.5)*D48</f>
        <v>1.1571777258893268E-3</v>
      </c>
      <c r="AC48" s="64">
        <f>((('Ac225 Dose 200 nCi R power'!AD424/'Ac225 Dose 200 nCi R power'!F424)^2+('Ac227 Dose 1 nCi R power'!AD424/'Ac227 Dose 1 nCi R power'!F424)^2)^0.5)*E48</f>
        <v>1.8496987104420276E-3</v>
      </c>
      <c r="AD48" s="64">
        <f>((('Ac225 Dose 200 nCi R power'!AE424/'Ac225 Dose 200 nCi R power'!G424)^2+('Ac227 Dose 1 nCi R power'!AE424/'Ac227 Dose 1 nCi R power'!G424)^2)^0.5)*F48</f>
        <v>2.8437890946194817E-3</v>
      </c>
      <c r="AE48" s="64">
        <f>((('Ac225 Dose 200 nCi R power'!AF424/'Ac225 Dose 200 nCi R power'!H424)^2+('Ac227 Dose 1 nCi R power'!AF424/'Ac227 Dose 1 nCi R power'!H424)^2)^0.5)*G48</f>
        <v>2.6248643250182738E-3</v>
      </c>
      <c r="AF48" s="64">
        <f>((('Ac225 Dose 200 nCi R power'!AG424/'Ac225 Dose 200 nCi R power'!I424)^2+('Ac227 Dose 1 nCi R power'!AG424/'Ac227 Dose 1 nCi R power'!I424)^2)^0.5)*H48</f>
        <v>2.9591520318830175E-3</v>
      </c>
      <c r="AG48" s="64">
        <f>((('Ac225 Dose 200 nCi R power'!AH424/'Ac225 Dose 200 nCi R power'!J424)^2+('Ac227 Dose 1 nCi R power'!AH424/'Ac227 Dose 1 nCi R power'!J424)^2)^0.5)*I48</f>
        <v>1.5694182958708239E-3</v>
      </c>
      <c r="AH48" s="64">
        <f>((('Ac225 Dose 200 nCi R power'!AI424/'Ac225 Dose 200 nCi R power'!K424)^2+('Ac227 Dose 1 nCi R power'!AI424/'Ac227 Dose 1 nCi R power'!K424)^2)^0.5)*J48</f>
        <v>2.8576978333193104E-3</v>
      </c>
      <c r="AI48" s="64">
        <f>((('Ac225 Dose 200 nCi R power'!AJ424/'Ac225 Dose 200 nCi R power'!L424)^2+('Ac227 Dose 1 nCi R power'!AJ424/'Ac227 Dose 1 nCi R power'!L424)^2)^0.5)*K48</f>
        <v>2.5949175396004112E-3</v>
      </c>
      <c r="AJ48" s="64">
        <f>((('Ac225 Dose 200 nCi R power'!AK424/'Ac225 Dose 200 nCi R power'!M424)^2+('Ac227 Dose 1 nCi R power'!AK424/'Ac227 Dose 1 nCi R power'!M424)^2)^0.5)*L48</f>
        <v>3.2323603298695137E-3</v>
      </c>
      <c r="AK48" s="64">
        <f>((('Ac225 Dose 200 nCi R power'!AL424/'Ac225 Dose 200 nCi R power'!N424)^2+('Ac227 Dose 1 nCi R power'!AL424/'Ac227 Dose 1 nCi R power'!N424)^2)^0.5)*M48</f>
        <v>3.9172914851670626E-3</v>
      </c>
      <c r="AL48" s="64"/>
      <c r="AM48" s="64"/>
      <c r="AN48">
        <f t="shared" si="18"/>
        <v>3.4095701721290278E-6</v>
      </c>
      <c r="AO48">
        <f t="shared" si="0"/>
        <v>1.3205986986435081E-4</v>
      </c>
      <c r="AP48">
        <f t="shared" si="1"/>
        <v>7.9602561820939829E-6</v>
      </c>
      <c r="AQ48">
        <f t="shared" si="2"/>
        <v>-2.5607397530563627E-4</v>
      </c>
      <c r="AR48">
        <f t="shared" si="3"/>
        <v>-5.6982179788239934E-4</v>
      </c>
      <c r="AS48">
        <f t="shared" si="4"/>
        <v>6.5610054699974493E-5</v>
      </c>
      <c r="AT48">
        <f t="shared" si="5"/>
        <v>-5.2792888847058182E-4</v>
      </c>
      <c r="AU48">
        <f t="shared" si="6"/>
        <v>-4.9044527230216058E-4</v>
      </c>
      <c r="AV48">
        <f t="shared" si="7"/>
        <v>-7.1515950979715495E-4</v>
      </c>
      <c r="AW48">
        <f t="shared" si="8"/>
        <v>4.7265550187964266E-4</v>
      </c>
      <c r="AZ48">
        <f t="shared" si="19"/>
        <v>1.7821725735163206E-3</v>
      </c>
      <c r="BA48">
        <f t="shared" si="9"/>
        <v>2.6667782671217152E-3</v>
      </c>
      <c r="BB48">
        <f t="shared" si="10"/>
        <v>4.4178258922466327E-3</v>
      </c>
      <c r="BC48">
        <f t="shared" si="11"/>
        <v>4.2004609272303399E-3</v>
      </c>
      <c r="BD48">
        <f t="shared" si="12"/>
        <v>4.8387373886186694E-3</v>
      </c>
      <c r="BE48">
        <f t="shared" si="13"/>
        <v>2.3750185260641562E-3</v>
      </c>
      <c r="BF48">
        <f t="shared" si="14"/>
        <v>4.7093369808127693E-3</v>
      </c>
      <c r="BG48">
        <f t="shared" si="15"/>
        <v>4.2869432526609569E-3</v>
      </c>
      <c r="BH48">
        <f t="shared" si="16"/>
        <v>5.3947262603492871E-3</v>
      </c>
      <c r="BI48">
        <f t="shared" si="17"/>
        <v>5.7276495031152036E-3</v>
      </c>
    </row>
    <row r="49" spans="3:61">
      <c r="C49">
        <f>'Ac225 Dose 200 nCi R power'!D514</f>
        <v>8</v>
      </c>
      <c r="D49" s="63">
        <f>'Ac227 Dose 1 nCi R power'!E425/'Ac225 Dose 200 nCi R power'!E425</f>
        <v>5.7811369247478313E-4</v>
      </c>
      <c r="E49" s="63">
        <f>'Ac227 Dose 1 nCi R power'!F425/'Ac225 Dose 200 nCi R power'!F425</f>
        <v>8.5239384966228542E-4</v>
      </c>
      <c r="F49" s="63">
        <f>'Ac227 Dose 1 nCi R power'!G425/'Ac225 Dose 200 nCi R power'!G425</f>
        <v>1.5849996143613089E-3</v>
      </c>
      <c r="G49" s="63">
        <f>'Ac227 Dose 1 nCi R power'!H425/'Ac225 Dose 200 nCi R power'!H425</f>
        <v>1.5772341372061714E-3</v>
      </c>
      <c r="H49" s="63">
        <f>'Ac227 Dose 1 nCi R power'!I425/'Ac225 Dose 200 nCi R power'!I425</f>
        <v>1.9024057494733324E-3</v>
      </c>
      <c r="I49" s="63">
        <f>'Ac227 Dose 1 nCi R power'!J425/'Ac225 Dose 200 nCi R power'!J425</f>
        <v>8.1899342236307232E-4</v>
      </c>
      <c r="J49" s="63">
        <f>'Ac227 Dose 1 nCi R power'!K425/'Ac225 Dose 200 nCi R power'!K425</f>
        <v>1.8889023869181794E-3</v>
      </c>
      <c r="K49" s="63">
        <f>'Ac227 Dose 1 nCi R power'!L425/'Ac225 Dose 200 nCi R power'!L425</f>
        <v>1.7226628214504457E-3</v>
      </c>
      <c r="L49" s="63">
        <f>'Ac227 Dose 1 nCi R power'!M425/'Ac225 Dose 200 nCi R power'!M425</f>
        <v>2.2005244676848385E-3</v>
      </c>
      <c r="M49" s="63">
        <f>'Ac227 Dose 1 nCi R power'!N425/'Ac225 Dose 200 nCi R power'!N425</f>
        <v>1.8550631268733299E-3</v>
      </c>
      <c r="P49" s="64">
        <f>((('Ac225 Dose 200 nCi R power'!Q425/'Ac225 Dose 200 nCi R power'!E425)^2+('Ac227 Dose 1 nCi R power'!Q425/'Ac227 Dose 1 nCi R power'!E425)^2)^0.5)*D49</f>
        <v>5.4644415220967606E-4</v>
      </c>
      <c r="Q49" s="64">
        <f>((('Ac225 Dose 200 nCi R power'!R425/'Ac225 Dose 200 nCi R power'!F425)^2+('Ac227 Dose 1 nCi R power'!R425/'Ac227 Dose 1 nCi R power'!F425)^2)^0.5)*E49</f>
        <v>7.1772368088367157E-4</v>
      </c>
      <c r="R49" s="64">
        <f>((('Ac225 Dose 200 nCi R power'!S425/'Ac225 Dose 200 nCi R power'!G425)^2+('Ac227 Dose 1 nCi R power'!S425/'Ac227 Dose 1 nCi R power'!G425)^2)^0.5)*F49</f>
        <v>1.6045123400947805E-3</v>
      </c>
      <c r="S49" s="64">
        <f>((('Ac225 Dose 200 nCi R power'!T425/'Ac225 Dose 200 nCi R power'!H425)^2+('Ac227 Dose 1 nCi R power'!T425/'Ac227 Dose 1 nCi R power'!H425)^2)^0.5)*G49</f>
        <v>1.8123378289853758E-3</v>
      </c>
      <c r="T49" s="64">
        <f>((('Ac225 Dose 200 nCi R power'!U425/'Ac225 Dose 200 nCi R power'!I425)^2+('Ac227 Dose 1 nCi R power'!U425/'Ac227 Dose 1 nCi R power'!I425)^2)^0.5)*H49</f>
        <v>2.4576893638960195E-3</v>
      </c>
      <c r="U49" s="64">
        <f>((('Ac225 Dose 200 nCi R power'!V425/'Ac225 Dose 200 nCi R power'!J425)^2+('Ac227 Dose 1 nCi R power'!V425/'Ac227 Dose 1 nCi R power'!J425)^2)^0.5)*I49</f>
        <v>7.5416233119138915E-4</v>
      </c>
      <c r="V49" s="64">
        <f>((('Ac225 Dose 200 nCi R power'!W425/'Ac225 Dose 200 nCi R power'!K425)^2+('Ac227 Dose 1 nCi R power'!W425/'Ac227 Dose 1 nCi R power'!K425)^2)^0.5)*J49</f>
        <v>2.4275439268908097E-3</v>
      </c>
      <c r="W49" s="64">
        <f>((('Ac225 Dose 200 nCi R power'!X425/'Ac225 Dose 200 nCi R power'!L425)^2+('Ac227 Dose 1 nCi R power'!X425/'Ac227 Dose 1 nCi R power'!L425)^2)^0.5)*K49</f>
        <v>2.2361242187278764E-3</v>
      </c>
      <c r="X49" s="64">
        <f>((('Ac225 Dose 200 nCi R power'!Y425/'Ac225 Dose 200 nCi R power'!M425)^2+('Ac227 Dose 1 nCi R power'!Y425/'Ac227 Dose 1 nCi R power'!M425)^2)^0.5)*L49</f>
        <v>2.9300920586834991E-3</v>
      </c>
      <c r="Y49" s="64">
        <f>((('Ac225 Dose 200 nCi R power'!Z425/'Ac225 Dose 200 nCi R power'!N425)^2+('Ac227 Dose 1 nCi R power'!Z425/'Ac227 Dose 1 nCi R power'!N425)^2)^0.5)*M49</f>
        <v>1.3894730295125621E-3</v>
      </c>
      <c r="Z49" s="64"/>
      <c r="AA49" s="64"/>
      <c r="AB49" s="64">
        <f>((('Ac225 Dose 200 nCi R power'!AC425/'Ac225 Dose 200 nCi R power'!E425)^2+('Ac227 Dose 1 nCi R power'!AC425/'Ac227 Dose 1 nCi R power'!E425)^2)^0.5)*D49</f>
        <v>1.1046806394095373E-3</v>
      </c>
      <c r="AC49" s="64">
        <f>((('Ac225 Dose 200 nCi R power'!AD425/'Ac225 Dose 200 nCi R power'!F425)^2+('Ac227 Dose 1 nCi R power'!AD425/'Ac227 Dose 1 nCi R power'!F425)^2)^0.5)*E49</f>
        <v>1.9433135763599404E-3</v>
      </c>
      <c r="AD49" s="64">
        <f>((('Ac225 Dose 200 nCi R power'!AE425/'Ac225 Dose 200 nCi R power'!G425)^2+('Ac227 Dose 1 nCi R power'!AE425/'Ac227 Dose 1 nCi R power'!G425)^2)^0.5)*F49</f>
        <v>2.8325505327102696E-3</v>
      </c>
      <c r="AE49" s="64">
        <f>((('Ac225 Dose 200 nCi R power'!AF425/'Ac225 Dose 200 nCi R power'!H425)^2+('Ac227 Dose 1 nCi R power'!AF425/'Ac227 Dose 1 nCi R power'!H425)^2)^0.5)*G49</f>
        <v>2.648755297507703E-3</v>
      </c>
      <c r="AF49" s="64">
        <f>((('Ac225 Dose 200 nCi R power'!AG425/'Ac225 Dose 200 nCi R power'!I425)^2+('Ac227 Dose 1 nCi R power'!AG425/'Ac227 Dose 1 nCi R power'!I425)^2)^0.5)*H49</f>
        <v>3.0220536209494588E-3</v>
      </c>
      <c r="AG49" s="64">
        <f>((('Ac225 Dose 200 nCi R power'!AH425/'Ac225 Dose 200 nCi R power'!J425)^2+('Ac227 Dose 1 nCi R power'!AH425/'Ac227 Dose 1 nCi R power'!J425)^2)^0.5)*I49</f>
        <v>1.5927804622195931E-3</v>
      </c>
      <c r="AH49" s="64">
        <f>((('Ac225 Dose 200 nCi R power'!AI425/'Ac225 Dose 200 nCi R power'!K425)^2+('Ac227 Dose 1 nCi R power'!AI425/'Ac227 Dose 1 nCi R power'!K425)^2)^0.5)*J49</f>
        <v>2.9151353593376938E-3</v>
      </c>
      <c r="AI49" s="64">
        <f>((('Ac225 Dose 200 nCi R power'!AJ425/'Ac225 Dose 200 nCi R power'!L425)^2+('Ac227 Dose 1 nCi R power'!AJ425/'Ac227 Dose 1 nCi R power'!L425)^2)^0.5)*K49</f>
        <v>2.6277003671113168E-3</v>
      </c>
      <c r="AJ49" s="64">
        <f>((('Ac225 Dose 200 nCi R power'!AK425/'Ac225 Dose 200 nCi R power'!M425)^2+('Ac227 Dose 1 nCi R power'!AK425/'Ac227 Dose 1 nCi R power'!M425)^2)^0.5)*L49</f>
        <v>3.287146514016541E-3</v>
      </c>
      <c r="AK49" s="64">
        <f>((('Ac225 Dose 200 nCi R power'!AL425/'Ac225 Dose 200 nCi R power'!N425)^2+('Ac227 Dose 1 nCi R power'!AL425/'Ac227 Dose 1 nCi R power'!N425)^2)^0.5)*M49</f>
        <v>3.9808241812080633E-3</v>
      </c>
      <c r="AL49" s="64"/>
      <c r="AM49" s="64"/>
      <c r="AN49">
        <f t="shared" si="18"/>
        <v>3.1669540265107077E-5</v>
      </c>
      <c r="AO49">
        <f t="shared" si="0"/>
        <v>1.3467016877861384E-4</v>
      </c>
      <c r="AP49">
        <f t="shared" si="1"/>
        <v>-1.951272573347154E-5</v>
      </c>
      <c r="AQ49">
        <f t="shared" si="2"/>
        <v>-2.3510369177920441E-4</v>
      </c>
      <c r="AR49">
        <f t="shared" si="3"/>
        <v>-5.5528361442268716E-4</v>
      </c>
      <c r="AS49">
        <f t="shared" si="4"/>
        <v>6.4831091171683162E-5</v>
      </c>
      <c r="AT49">
        <f t="shared" si="5"/>
        <v>-5.3864153997263027E-4</v>
      </c>
      <c r="AU49">
        <f t="shared" si="6"/>
        <v>-5.1346139727743078E-4</v>
      </c>
      <c r="AV49">
        <f t="shared" si="7"/>
        <v>-7.2956759099866058E-4</v>
      </c>
      <c r="AW49">
        <f t="shared" si="8"/>
        <v>4.6559009736076777E-4</v>
      </c>
      <c r="AZ49">
        <f t="shared" si="19"/>
        <v>1.6827943318843204E-3</v>
      </c>
      <c r="BA49">
        <f t="shared" si="9"/>
        <v>2.7957074260222259E-3</v>
      </c>
      <c r="BB49">
        <f t="shared" si="10"/>
        <v>4.4175501470715781E-3</v>
      </c>
      <c r="BC49">
        <f t="shared" si="11"/>
        <v>4.2259894347138746E-3</v>
      </c>
      <c r="BD49">
        <f t="shared" si="12"/>
        <v>4.9244593704227914E-3</v>
      </c>
      <c r="BE49">
        <f t="shared" si="13"/>
        <v>2.4117738845826657E-3</v>
      </c>
      <c r="BF49">
        <f t="shared" si="14"/>
        <v>4.8040377462558737E-3</v>
      </c>
      <c r="BG49">
        <f t="shared" si="15"/>
        <v>4.3503631885617629E-3</v>
      </c>
      <c r="BH49">
        <f t="shared" si="16"/>
        <v>5.48767098170138E-3</v>
      </c>
      <c r="BI49">
        <f t="shared" si="17"/>
        <v>5.8358873080813934E-3</v>
      </c>
    </row>
    <row r="50" spans="3:61">
      <c r="C50">
        <f>'Ac225 Dose 200 nCi R power'!D515</f>
        <v>8.25</v>
      </c>
      <c r="D50" s="63">
        <f>'Ac227 Dose 1 nCi R power'!E426/'Ac225 Dose 200 nCi R power'!E426</f>
        <v>5.2686535706393013E-4</v>
      </c>
      <c r="E50" s="63">
        <f>'Ac227 Dose 1 nCi R power'!F426/'Ac225 Dose 200 nCi R power'!F426</f>
        <v>8.9256433753858919E-4</v>
      </c>
      <c r="F50" s="63">
        <f>'Ac227 Dose 1 nCi R power'!G426/'Ac225 Dose 200 nCi R power'!G426</f>
        <v>1.594612215785897E-3</v>
      </c>
      <c r="G50" s="63">
        <f>'Ac227 Dose 1 nCi R power'!H426/'Ac225 Dose 200 nCi R power'!H426</f>
        <v>1.5734620934058838E-3</v>
      </c>
      <c r="H50" s="63">
        <f>'Ac227 Dose 1 nCi R power'!I426/'Ac225 Dose 200 nCi R power'!I426</f>
        <v>1.9253584285094478E-3</v>
      </c>
      <c r="I50" s="63">
        <f>'Ac227 Dose 1 nCi R power'!J426/'Ac225 Dose 200 nCi R power'!J426</f>
        <v>8.3085480153664013E-4</v>
      </c>
      <c r="J50" s="63">
        <f>'Ac227 Dose 1 nCi R power'!K426/'Ac225 Dose 200 nCi R power'!K426</f>
        <v>1.9235945212353364E-3</v>
      </c>
      <c r="K50" s="63">
        <f>'Ac227 Dose 1 nCi R power'!L426/'Ac225 Dose 200 nCi R power'!L426</f>
        <v>1.753043027855511E-3</v>
      </c>
      <c r="L50" s="63">
        <f>'Ac227 Dose 1 nCi R power'!M426/'Ac225 Dose 200 nCi R power'!M426</f>
        <v>2.2382802450501699E-3</v>
      </c>
      <c r="M50" s="63">
        <f>'Ac227 Dose 1 nCi R power'!N426/'Ac225 Dose 200 nCi R power'!N426</f>
        <v>1.9028474627973439E-3</v>
      </c>
      <c r="P50" s="64">
        <f>((('Ac225 Dose 200 nCi R power'!Q426/'Ac225 Dose 200 nCi R power'!E426)^2+('Ac227 Dose 1 nCi R power'!Q426/'Ac227 Dose 1 nCi R power'!E426)^2)^0.5)*D50</f>
        <v>4.6851019549192403E-4</v>
      </c>
      <c r="Q50" s="64">
        <f>((('Ac225 Dose 200 nCi R power'!R426/'Ac225 Dose 200 nCi R power'!F426)^2+('Ac227 Dose 1 nCi R power'!R426/'Ac227 Dose 1 nCi R power'!F426)^2)^0.5)*E50</f>
        <v>7.5558333724547514E-4</v>
      </c>
      <c r="R50" s="64">
        <f>((('Ac225 Dose 200 nCi R power'!S426/'Ac225 Dose 200 nCi R power'!G426)^2+('Ac227 Dose 1 nCi R power'!S426/'Ac227 Dose 1 nCi R power'!G426)^2)^0.5)*F50</f>
        <v>1.6430969733454153E-3</v>
      </c>
      <c r="S50" s="64">
        <f>((('Ac225 Dose 200 nCi R power'!T426/'Ac225 Dose 200 nCi R power'!H426)^2+('Ac227 Dose 1 nCi R power'!T426/'Ac227 Dose 1 nCi R power'!H426)^2)^0.5)*G50</f>
        <v>1.7852357312874983E-3</v>
      </c>
      <c r="T50" s="64">
        <f>((('Ac225 Dose 200 nCi R power'!U426/'Ac225 Dose 200 nCi R power'!I426)^2+('Ac227 Dose 1 nCi R power'!U426/'Ac227 Dose 1 nCi R power'!I426)^2)^0.5)*H50</f>
        <v>2.464581676319555E-3</v>
      </c>
      <c r="U50" s="64">
        <f>((('Ac225 Dose 200 nCi R power'!V426/'Ac225 Dose 200 nCi R power'!J426)^2+('Ac227 Dose 1 nCi R power'!V426/'Ac227 Dose 1 nCi R power'!J426)^2)^0.5)*I50</f>
        <v>7.667752311111282E-4</v>
      </c>
      <c r="V50" s="64">
        <f>((('Ac225 Dose 200 nCi R power'!W426/'Ac225 Dose 200 nCi R power'!K426)^2+('Ac227 Dose 1 nCi R power'!W426/'Ac227 Dose 1 nCi R power'!K426)^2)^0.5)*J50</f>
        <v>2.4722221971102969E-3</v>
      </c>
      <c r="W50" s="64">
        <f>((('Ac225 Dose 200 nCi R power'!X426/'Ac225 Dose 200 nCi R power'!L426)^2+('Ac227 Dose 1 nCi R power'!X426/'Ac227 Dose 1 nCi R power'!L426)^2)^0.5)*K50</f>
        <v>2.2888450728769921E-3</v>
      </c>
      <c r="X50" s="64">
        <f>((('Ac225 Dose 200 nCi R power'!Y426/'Ac225 Dose 200 nCi R power'!M426)^2+('Ac227 Dose 1 nCi R power'!Y426/'Ac227 Dose 1 nCi R power'!M426)^2)^0.5)*L50</f>
        <v>2.9820058664335168E-3</v>
      </c>
      <c r="Y50" s="64">
        <f>((('Ac225 Dose 200 nCi R power'!Z426/'Ac225 Dose 200 nCi R power'!N426)^2+('Ac227 Dose 1 nCi R power'!Z426/'Ac227 Dose 1 nCi R power'!N426)^2)^0.5)*M50</f>
        <v>1.4458847941851512E-3</v>
      </c>
      <c r="Z50" s="64"/>
      <c r="AA50" s="64"/>
      <c r="AB50" s="64">
        <f>((('Ac225 Dose 200 nCi R power'!AC426/'Ac225 Dose 200 nCi R power'!E426)^2+('Ac227 Dose 1 nCi R power'!AC426/'Ac227 Dose 1 nCi R power'!E426)^2)^0.5)*D50</f>
        <v>1.0454661871562817E-3</v>
      </c>
      <c r="AC50" s="64">
        <f>((('Ac225 Dose 200 nCi R power'!AD426/'Ac225 Dose 200 nCi R power'!F426)^2+('Ac227 Dose 1 nCi R power'!AD426/'Ac227 Dose 1 nCi R power'!F426)^2)^0.5)*E50</f>
        <v>2.047856982165057E-3</v>
      </c>
      <c r="AD50" s="64">
        <f>((('Ac225 Dose 200 nCi R power'!AE426/'Ac225 Dose 200 nCi R power'!G426)^2+('Ac227 Dose 1 nCi R power'!AE426/'Ac227 Dose 1 nCi R power'!G426)^2)^0.5)*F50</f>
        <v>2.8192714959314477E-3</v>
      </c>
      <c r="AE50" s="64">
        <f>((('Ac225 Dose 200 nCi R power'!AF426/'Ac225 Dose 200 nCi R power'!H426)^2+('Ac227 Dose 1 nCi R power'!AF426/'Ac227 Dose 1 nCi R power'!H426)^2)^0.5)*G50</f>
        <v>2.6653204384845339E-3</v>
      </c>
      <c r="AF50" s="64">
        <f>((('Ac225 Dose 200 nCi R power'!AG426/'Ac225 Dose 200 nCi R power'!I426)^2+('Ac227 Dose 1 nCi R power'!AG426/'Ac227 Dose 1 nCi R power'!I426)^2)^0.5)*H50</f>
        <v>3.0836240677945695E-3</v>
      </c>
      <c r="AG50" s="64">
        <f>((('Ac225 Dose 200 nCi R power'!AH426/'Ac225 Dose 200 nCi R power'!J426)^2+('Ac227 Dose 1 nCi R power'!AH426/'Ac227 Dose 1 nCi R power'!J426)^2)^0.5)*I50</f>
        <v>1.6126985054309836E-3</v>
      </c>
      <c r="AH50" s="64">
        <f>((('Ac225 Dose 200 nCi R power'!AI426/'Ac225 Dose 200 nCi R power'!K426)^2+('Ac227 Dose 1 nCi R power'!AI426/'Ac227 Dose 1 nCi R power'!K426)^2)^0.5)*J50</f>
        <v>2.9686044470503834E-3</v>
      </c>
      <c r="AI50" s="64">
        <f>((('Ac225 Dose 200 nCi R power'!AJ426/'Ac225 Dose 200 nCi R power'!L426)^2+('Ac227 Dose 1 nCi R power'!AJ426/'Ac227 Dose 1 nCi R power'!L426)^2)^0.5)*K50</f>
        <v>2.6610321147514959E-3</v>
      </c>
      <c r="AJ50" s="64">
        <f>((('Ac225 Dose 200 nCi R power'!AK426/'Ac225 Dose 200 nCi R power'!M426)^2+('Ac227 Dose 1 nCi R power'!AK426/'Ac227 Dose 1 nCi R power'!M426)^2)^0.5)*L50</f>
        <v>3.3417650793673595E-3</v>
      </c>
      <c r="AK50" s="64">
        <f>((('Ac225 Dose 200 nCi R power'!AL426/'Ac225 Dose 200 nCi R power'!N426)^2+('Ac227 Dose 1 nCi R power'!AL426/'Ac227 Dose 1 nCi R power'!N426)^2)^0.5)*M50</f>
        <v>4.0457794406172521E-3</v>
      </c>
      <c r="AL50" s="64"/>
      <c r="AM50" s="64"/>
      <c r="AN50">
        <f t="shared" si="18"/>
        <v>5.8355161572006106E-5</v>
      </c>
      <c r="AO50">
        <f t="shared" si="0"/>
        <v>1.3698100029311405E-4</v>
      </c>
      <c r="AP50">
        <f t="shared" si="1"/>
        <v>-4.8484757559518268E-5</v>
      </c>
      <c r="AQ50">
        <f t="shared" si="2"/>
        <v>-2.1177363788161445E-4</v>
      </c>
      <c r="AR50">
        <f t="shared" si="3"/>
        <v>-5.392232478101072E-4</v>
      </c>
      <c r="AS50">
        <f t="shared" si="4"/>
        <v>6.4079570425511928E-5</v>
      </c>
      <c r="AT50">
        <f t="shared" si="5"/>
        <v>-5.4862767587496048E-4</v>
      </c>
      <c r="AU50">
        <f t="shared" si="6"/>
        <v>-5.3580204502148105E-4</v>
      </c>
      <c r="AV50">
        <f t="shared" si="7"/>
        <v>-7.4372562138334689E-4</v>
      </c>
      <c r="AW50">
        <f t="shared" si="8"/>
        <v>4.5696266861219273E-4</v>
      </c>
      <c r="AZ50">
        <f t="shared" si="19"/>
        <v>1.5723315442202118E-3</v>
      </c>
      <c r="BA50">
        <f t="shared" si="9"/>
        <v>2.9404213197036463E-3</v>
      </c>
      <c r="BB50">
        <f t="shared" si="10"/>
        <v>4.4138837117173452E-3</v>
      </c>
      <c r="BC50">
        <f t="shared" si="11"/>
        <v>4.238782531890418E-3</v>
      </c>
      <c r="BD50">
        <f t="shared" si="12"/>
        <v>5.0089824963040173E-3</v>
      </c>
      <c r="BE50">
        <f t="shared" si="13"/>
        <v>2.4435533069676238E-3</v>
      </c>
      <c r="BF50">
        <f t="shared" si="14"/>
        <v>4.8921989682857193E-3</v>
      </c>
      <c r="BG50">
        <f t="shared" si="15"/>
        <v>4.4140751426070069E-3</v>
      </c>
      <c r="BH50">
        <f t="shared" si="16"/>
        <v>5.5800453244175298E-3</v>
      </c>
      <c r="BI50">
        <f t="shared" si="17"/>
        <v>5.948626903414596E-3</v>
      </c>
    </row>
    <row r="51" spans="3:61">
      <c r="C51">
        <f>'Ac225 Dose 200 nCi R power'!D516</f>
        <v>8.5</v>
      </c>
      <c r="D51" s="63">
        <f>'Ac227 Dose 1 nCi R power'!E427/'Ac225 Dose 200 nCi R power'!E427</f>
        <v>4.7283955534399216E-4</v>
      </c>
      <c r="E51" s="63">
        <f>'Ac227 Dose 1 nCi R power'!F427/'Ac225 Dose 200 nCi R power'!F427</f>
        <v>9.3853290533901703E-4</v>
      </c>
      <c r="F51" s="63">
        <f>'Ac227 Dose 1 nCi R power'!G427/'Ac225 Dose 200 nCi R power'!G427</f>
        <v>1.6030476431597076E-3</v>
      </c>
      <c r="G51" s="63">
        <f>'Ac227 Dose 1 nCi R power'!H427/'Ac225 Dose 200 nCi R power'!H427</f>
        <v>1.56493623016438E-3</v>
      </c>
      <c r="H51" s="63">
        <f>'Ac227 Dose 1 nCi R power'!I427/'Ac225 Dose 200 nCi R power'!I427</f>
        <v>1.9487813619232441E-3</v>
      </c>
      <c r="I51" s="63">
        <f>'Ac227 Dose 1 nCi R power'!J427/'Ac225 Dose 200 nCi R power'!J427</f>
        <v>8.4119482580836198E-4</v>
      </c>
      <c r="J51" s="63">
        <f>'Ac227 Dose 1 nCi R power'!K427/'Ac225 Dose 200 nCi R power'!K427</f>
        <v>1.9557169808582073E-3</v>
      </c>
      <c r="K51" s="63">
        <f>'Ac227 Dose 1 nCi R power'!L427/'Ac225 Dose 200 nCi R power'!L427</f>
        <v>1.7832960029194737E-3</v>
      </c>
      <c r="L51" s="63">
        <f>'Ac227 Dose 1 nCi R power'!M427/'Ac225 Dose 200 nCi R power'!M427</f>
        <v>2.2757766779755279E-3</v>
      </c>
      <c r="M51" s="63">
        <f>'Ac227 Dose 1 nCi R power'!N427/'Ac225 Dose 200 nCi R power'!N427</f>
        <v>1.9539785556402615E-3</v>
      </c>
      <c r="P51" s="64">
        <f>((('Ac225 Dose 200 nCi R power'!Q427/'Ac225 Dose 200 nCi R power'!E427)^2+('Ac227 Dose 1 nCi R power'!Q427/'Ac227 Dose 1 nCi R power'!E427)^2)^0.5)*D51</f>
        <v>3.9182895634290416E-4</v>
      </c>
      <c r="Q51" s="64">
        <f>((('Ac225 Dose 200 nCi R power'!R427/'Ac225 Dose 200 nCi R power'!F427)^2+('Ac227 Dose 1 nCi R power'!R427/'Ac227 Dose 1 nCi R power'!F427)^2)^0.5)*E51</f>
        <v>7.9957625562988529E-4</v>
      </c>
      <c r="R51" s="64">
        <f>((('Ac225 Dose 200 nCi R power'!S427/'Ac225 Dose 200 nCi R power'!G427)^2+('Ac227 Dose 1 nCi R power'!S427/'Ac227 Dose 1 nCi R power'!G427)^2)^0.5)*F51</f>
        <v>1.6818638919466531E-3</v>
      </c>
      <c r="S51" s="64">
        <f>((('Ac225 Dose 200 nCi R power'!T427/'Ac225 Dose 200 nCi R power'!H427)^2+('Ac227 Dose 1 nCi R power'!T427/'Ac227 Dose 1 nCi R power'!H427)^2)^0.5)*G51</f>
        <v>1.7517340189149673E-3</v>
      </c>
      <c r="T51" s="64">
        <f>((('Ac225 Dose 200 nCi R power'!U427/'Ac225 Dose 200 nCi R power'!I427)^2+('Ac227 Dose 1 nCi R power'!U427/'Ac227 Dose 1 nCi R power'!I427)^2)^0.5)*H51</f>
        <v>2.4704456075560085E-3</v>
      </c>
      <c r="U51" s="64">
        <f>((('Ac225 Dose 200 nCi R power'!V427/'Ac225 Dose 200 nCi R power'!J427)^2+('Ac227 Dose 1 nCi R power'!V427/'Ac227 Dose 1 nCi R power'!J427)^2)^0.5)*I51</f>
        <v>7.7782382117033916E-4</v>
      </c>
      <c r="V51" s="64">
        <f>((('Ac225 Dose 200 nCi R power'!W427/'Ac225 Dose 200 nCi R power'!K427)^2+('Ac227 Dose 1 nCi R power'!W427/'Ac227 Dose 1 nCi R power'!K427)^2)^0.5)*J51</f>
        <v>2.5136008744883215E-3</v>
      </c>
      <c r="W51" s="64">
        <f>((('Ac225 Dose 200 nCi R power'!X427/'Ac225 Dose 200 nCi R power'!L427)^2+('Ac227 Dose 1 nCi R power'!X427/'Ac227 Dose 1 nCi R power'!L427)^2)^0.5)*K51</f>
        <v>2.3406752831255334E-3</v>
      </c>
      <c r="X51" s="64">
        <f>((('Ac225 Dose 200 nCi R power'!Y427/'Ac225 Dose 200 nCi R power'!M427)^2+('Ac227 Dose 1 nCi R power'!Y427/'Ac227 Dose 1 nCi R power'!M427)^2)^0.5)*L51</f>
        <v>3.0333985789571367E-3</v>
      </c>
      <c r="Y51" s="64">
        <f>((('Ac225 Dose 200 nCi R power'!Z427/'Ac225 Dose 200 nCi R power'!N427)^2+('Ac227 Dose 1 nCi R power'!Z427/'Ac227 Dose 1 nCi R power'!N427)^2)^0.5)*M51</f>
        <v>1.5080411552535883E-3</v>
      </c>
      <c r="Z51" s="64"/>
      <c r="AA51" s="64"/>
      <c r="AB51" s="64">
        <f>((('Ac225 Dose 200 nCi R power'!AC427/'Ac225 Dose 200 nCi R power'!E427)^2+('Ac227 Dose 1 nCi R power'!AC427/'Ac227 Dose 1 nCi R power'!E427)^2)^0.5)*D51</f>
        <v>9.8176117926105115E-4</v>
      </c>
      <c r="AC51" s="64">
        <f>((('Ac225 Dose 200 nCi R power'!AD427/'Ac225 Dose 200 nCi R power'!F427)^2+('Ac227 Dose 1 nCi R power'!AD427/'Ac227 Dose 1 nCi R power'!F427)^2)^0.5)*E51</f>
        <v>2.1652803428679882E-3</v>
      </c>
      <c r="AD51" s="64">
        <f>((('Ac225 Dose 200 nCi R power'!AE427/'Ac225 Dose 200 nCi R power'!G427)^2+('Ac227 Dose 1 nCi R power'!AE427/'Ac227 Dose 1 nCi R power'!G427)^2)^0.5)*F51</f>
        <v>2.8044896359587408E-3</v>
      </c>
      <c r="AE51" s="64">
        <f>((('Ac225 Dose 200 nCi R power'!AF427/'Ac225 Dose 200 nCi R power'!H427)^2+('Ac227 Dose 1 nCi R power'!AF427/'Ac227 Dose 1 nCi R power'!H427)^2)^0.5)*G51</f>
        <v>2.6750710367129268E-3</v>
      </c>
      <c r="AF51" s="64">
        <f>((('Ac225 Dose 200 nCi R power'!AG427/'Ac225 Dose 200 nCi R power'!I427)^2+('Ac227 Dose 1 nCi R power'!AG427/'Ac227 Dose 1 nCi R power'!I427)^2)^0.5)*H51</f>
        <v>3.1441186223868786E-3</v>
      </c>
      <c r="AG51" s="64">
        <f>((('Ac225 Dose 200 nCi R power'!AH427/'Ac225 Dose 200 nCi R power'!J427)^2+('Ac227 Dose 1 nCi R power'!AH427/'Ac227 Dose 1 nCi R power'!J427)^2)^0.5)*I51</f>
        <v>1.6292039449516856E-3</v>
      </c>
      <c r="AH51" s="64">
        <f>((('Ac225 Dose 200 nCi R power'!AI427/'Ac225 Dose 200 nCi R power'!K427)^2+('Ac227 Dose 1 nCi R power'!AI427/'Ac227 Dose 1 nCi R power'!K427)^2)^0.5)*J51</f>
        <v>3.0181125157989525E-3</v>
      </c>
      <c r="AI51" s="64">
        <f>((('Ac225 Dose 200 nCi R power'!AJ427/'Ac225 Dose 200 nCi R power'!L427)^2+('Ac227 Dose 1 nCi R power'!AJ427/'Ac227 Dose 1 nCi R power'!L427)^2)^0.5)*K51</f>
        <v>2.6952461119841417E-3</v>
      </c>
      <c r="AJ51" s="64">
        <f>((('Ac225 Dose 200 nCi R power'!AK427/'Ac225 Dose 200 nCi R power'!M427)^2+('Ac227 Dose 1 nCi R power'!AK427/'Ac227 Dose 1 nCi R power'!M427)^2)^0.5)*L51</f>
        <v>3.3964786244627806E-3</v>
      </c>
      <c r="AK51" s="64">
        <f>((('Ac225 Dose 200 nCi R power'!AL427/'Ac225 Dose 200 nCi R power'!N427)^2+('Ac227 Dose 1 nCi R power'!AL427/'Ac227 Dose 1 nCi R power'!N427)^2)^0.5)*M51</f>
        <v>4.112222344572888E-3</v>
      </c>
      <c r="AL51" s="64"/>
      <c r="AM51" s="64"/>
      <c r="AN51">
        <f t="shared" si="18"/>
        <v>8.1010599001088001E-5</v>
      </c>
      <c r="AO51">
        <f t="shared" si="0"/>
        <v>1.3895664970913174E-4</v>
      </c>
      <c r="AP51">
        <f t="shared" si="1"/>
        <v>-7.8816248786945471E-5</v>
      </c>
      <c r="AQ51">
        <f t="shared" si="2"/>
        <v>-1.8679778875058724E-4</v>
      </c>
      <c r="AR51">
        <f t="shared" si="3"/>
        <v>-5.2166424563276437E-4</v>
      </c>
      <c r="AS51">
        <f t="shared" si="4"/>
        <v>6.3371004638022822E-5</v>
      </c>
      <c r="AT51">
        <f t="shared" si="5"/>
        <v>-5.5788389363011425E-4</v>
      </c>
      <c r="AU51">
        <f t="shared" si="6"/>
        <v>-5.5737928020605973E-4</v>
      </c>
      <c r="AV51">
        <f t="shared" si="7"/>
        <v>-7.5762190098160875E-4</v>
      </c>
      <c r="AW51">
        <f t="shared" si="8"/>
        <v>4.4593740038667323E-4</v>
      </c>
      <c r="AZ51">
        <f t="shared" si="19"/>
        <v>1.4546007346050434E-3</v>
      </c>
      <c r="BA51">
        <f t="shared" si="9"/>
        <v>3.1038132482070053E-3</v>
      </c>
      <c r="BB51">
        <f t="shared" si="10"/>
        <v>4.4075372791184484E-3</v>
      </c>
      <c r="BC51">
        <f t="shared" si="11"/>
        <v>4.2400072668773072E-3</v>
      </c>
      <c r="BD51">
        <f t="shared" si="12"/>
        <v>5.0928999843101227E-3</v>
      </c>
      <c r="BE51">
        <f t="shared" si="13"/>
        <v>2.4703987707600473E-3</v>
      </c>
      <c r="BF51">
        <f t="shared" si="14"/>
        <v>4.9738294966571598E-3</v>
      </c>
      <c r="BG51">
        <f t="shared" si="15"/>
        <v>4.4785421149036156E-3</v>
      </c>
      <c r="BH51">
        <f t="shared" si="16"/>
        <v>5.6722553024383081E-3</v>
      </c>
      <c r="BI51">
        <f t="shared" si="17"/>
        <v>6.0662009002131496E-3</v>
      </c>
    </row>
    <row r="52" spans="3:61">
      <c r="C52">
        <f>'Ac225 Dose 200 nCi R power'!D517</f>
        <v>8.75</v>
      </c>
      <c r="D52" s="63">
        <f>'Ac227 Dose 1 nCi R power'!E428/'Ac225 Dose 200 nCi R power'!E428</f>
        <v>4.1818873399198655E-4</v>
      </c>
      <c r="E52" s="63">
        <f>'Ac227 Dose 1 nCi R power'!F428/'Ac225 Dose 200 nCi R power'!F428</f>
        <v>9.9145670453937317E-4</v>
      </c>
      <c r="F52" s="63">
        <f>'Ac227 Dose 1 nCi R power'!G428/'Ac225 Dose 200 nCi R power'!G428</f>
        <v>1.6104747853460824E-3</v>
      </c>
      <c r="G52" s="63">
        <f>'Ac227 Dose 1 nCi R power'!H428/'Ac225 Dose 200 nCi R power'!H428</f>
        <v>1.5523331329823022E-3</v>
      </c>
      <c r="H52" s="63">
        <f>'Ac227 Dose 1 nCi R power'!I428/'Ac225 Dose 200 nCi R power'!I428</f>
        <v>1.9730055030073106E-3</v>
      </c>
      <c r="I52" s="63">
        <f>'Ac227 Dose 1 nCi R power'!J428/'Ac225 Dose 200 nCi R power'!J428</f>
        <v>8.5003041216748297E-4</v>
      </c>
      <c r="J52" s="63">
        <f>'Ac227 Dose 1 nCi R power'!K428/'Ac225 Dose 200 nCi R power'!K428</f>
        <v>1.9852849122327051E-3</v>
      </c>
      <c r="K52" s="63">
        <f>'Ac227 Dose 1 nCi R power'!L428/'Ac225 Dose 200 nCi R power'!L428</f>
        <v>1.8135481600210438E-3</v>
      </c>
      <c r="L52" s="63">
        <f>'Ac227 Dose 1 nCi R power'!M428/'Ac225 Dose 200 nCi R power'!M428</f>
        <v>2.3131533248613679E-3</v>
      </c>
      <c r="M52" s="63">
        <f>'Ac227 Dose 1 nCi R power'!N428/'Ac225 Dose 200 nCi R power'!N428</f>
        <v>2.0087413064015639E-3</v>
      </c>
      <c r="P52" s="64">
        <f>((('Ac225 Dose 200 nCi R power'!Q428/'Ac225 Dose 200 nCi R power'!E428)^2+('Ac227 Dose 1 nCi R power'!Q428/'Ac227 Dose 1 nCi R power'!E428)^2)^0.5)*D52</f>
        <v>3.2218530086353299E-4</v>
      </c>
      <c r="Q52" s="64">
        <f>((('Ac225 Dose 200 nCi R power'!R428/'Ac225 Dose 200 nCi R power'!F428)^2+('Ac227 Dose 1 nCi R power'!R428/'Ac227 Dose 1 nCi R power'!F428)^2)^0.5)*E52</f>
        <v>8.5093647600689639E-4</v>
      </c>
      <c r="R52" s="64">
        <f>((('Ac225 Dose 200 nCi R power'!S428/'Ac225 Dose 200 nCi R power'!G428)^2+('Ac227 Dose 1 nCi R power'!S428/'Ac227 Dose 1 nCi R power'!G428)^2)^0.5)*F52</f>
        <v>1.7208517647091773E-3</v>
      </c>
      <c r="S52" s="64">
        <f>((('Ac225 Dose 200 nCi R power'!T428/'Ac225 Dose 200 nCi R power'!H428)^2+('Ac227 Dose 1 nCi R power'!T428/'Ac227 Dose 1 nCi R power'!H428)^2)^0.5)*G52</f>
        <v>1.7131712353549617E-3</v>
      </c>
      <c r="T52" s="64">
        <f>((('Ac225 Dose 200 nCi R power'!U428/'Ac225 Dose 200 nCi R power'!I428)^2+('Ac227 Dose 1 nCi R power'!U428/'Ac227 Dose 1 nCi R power'!I428)^2)^0.5)*H52</f>
        <v>2.4756578470699134E-3</v>
      </c>
      <c r="U52" s="64">
        <f>((('Ac225 Dose 200 nCi R power'!V428/'Ac225 Dose 200 nCi R power'!J428)^2+('Ac227 Dose 1 nCi R power'!V428/'Ac227 Dose 1 nCi R power'!J428)^2)^0.5)*I52</f>
        <v>7.8731071379867321E-4</v>
      </c>
      <c r="V52" s="64">
        <f>((('Ac225 Dose 200 nCi R power'!W428/'Ac225 Dose 200 nCi R power'!K428)^2+('Ac227 Dose 1 nCi R power'!W428/'Ac227 Dose 1 nCi R power'!K428)^2)^0.5)*J52</f>
        <v>2.5516951112277502E-3</v>
      </c>
      <c r="W52" s="64">
        <f>((('Ac225 Dose 200 nCi R power'!X428/'Ac225 Dose 200 nCi R power'!L428)^2+('Ac227 Dose 1 nCi R power'!X428/'Ac227 Dose 1 nCi R power'!L428)^2)^0.5)*K52</f>
        <v>2.391656591764438E-3</v>
      </c>
      <c r="X52" s="64">
        <f>((('Ac225 Dose 200 nCi R power'!Y428/'Ac225 Dose 200 nCi R power'!M428)^2+('Ac227 Dose 1 nCi R power'!Y428/'Ac227 Dose 1 nCi R power'!M428)^2)^0.5)*L52</f>
        <v>3.084398606713857E-3</v>
      </c>
      <c r="Y52" s="64">
        <f>((('Ac225 Dose 200 nCi R power'!Z428/'Ac225 Dose 200 nCi R power'!N428)^2+('Ac227 Dose 1 nCi R power'!Z428/'Ac227 Dose 1 nCi R power'!N428)^2)^0.5)*M52</f>
        <v>1.5772995200112223E-3</v>
      </c>
      <c r="Z52" s="64"/>
      <c r="AA52" s="64"/>
      <c r="AB52" s="64">
        <f>((('Ac225 Dose 200 nCi R power'!AC428/'Ac225 Dose 200 nCi R power'!E428)^2+('Ac227 Dose 1 nCi R power'!AC428/'Ac227 Dose 1 nCi R power'!E428)^2)^0.5)*D52</f>
        <v>9.166990711869566E-4</v>
      </c>
      <c r="AC52" s="64">
        <f>((('Ac225 Dose 200 nCi R power'!AD428/'Ac225 Dose 200 nCi R power'!F428)^2+('Ac227 Dose 1 nCi R power'!AD428/'Ac227 Dose 1 nCi R power'!F428)^2)^0.5)*E52</f>
        <v>2.297974410701128E-3</v>
      </c>
      <c r="AD52" s="64">
        <f>((('Ac225 Dose 200 nCi R power'!AE428/'Ac225 Dose 200 nCi R power'!G428)^2+('Ac227 Dose 1 nCi R power'!AE428/'Ac227 Dose 1 nCi R power'!G428)^2)^0.5)*F52</f>
        <v>2.7887183707840484E-3</v>
      </c>
      <c r="AE52" s="64">
        <f>((('Ac225 Dose 200 nCi R power'!AF428/'Ac225 Dose 200 nCi R power'!H428)^2+('Ac227 Dose 1 nCi R power'!AF428/'Ac227 Dose 1 nCi R power'!H428)^2)^0.5)*G52</f>
        <v>2.6785884113256966E-3</v>
      </c>
      <c r="AF52" s="64">
        <f>((('Ac225 Dose 200 nCi R power'!AG428/'Ac225 Dose 200 nCi R power'!I428)^2+('Ac227 Dose 1 nCi R power'!AG428/'Ac227 Dose 1 nCi R power'!I428)^2)^0.5)*H52</f>
        <v>3.2037959960813053E-3</v>
      </c>
      <c r="AG52" s="64">
        <f>((('Ac225 Dose 200 nCi R power'!AH428/'Ac225 Dose 200 nCi R power'!J428)^2+('Ac227 Dose 1 nCi R power'!AH428/'Ac227 Dose 1 nCi R power'!J428)^2)^0.5)*I52</f>
        <v>1.6423474837778584E-3</v>
      </c>
      <c r="AH52" s="64">
        <f>((('Ac225 Dose 200 nCi R power'!AI428/'Ac225 Dose 200 nCi R power'!K428)^2+('Ac227 Dose 1 nCi R power'!AI428/'Ac227 Dose 1 nCi R power'!K428)^2)^0.5)*J52</f>
        <v>3.0636887645464793E-3</v>
      </c>
      <c r="AI52" s="64">
        <f>((('Ac225 Dose 200 nCi R power'!AJ428/'Ac225 Dose 200 nCi R power'!L428)^2+('Ac227 Dose 1 nCi R power'!AJ428/'Ac227 Dose 1 nCi R power'!L428)^2)^0.5)*K52</f>
        <v>2.7306643395319918E-3</v>
      </c>
      <c r="AJ52" s="64">
        <f>((('Ac225 Dose 200 nCi R power'!AK428/'Ac225 Dose 200 nCi R power'!M428)^2+('Ac227 Dose 1 nCi R power'!AK428/'Ac227 Dose 1 nCi R power'!M428)^2)^0.5)*L52</f>
        <v>3.4515462241419361E-3</v>
      </c>
      <c r="AK52" s="64">
        <f>((('Ac225 Dose 200 nCi R power'!AL428/'Ac225 Dose 200 nCi R power'!N428)^2+('Ac227 Dose 1 nCi R power'!AL428/'Ac227 Dose 1 nCi R power'!N428)^2)^0.5)*M52</f>
        <v>4.1801884327077191E-3</v>
      </c>
      <c r="AL52" s="64"/>
      <c r="AM52" s="64"/>
      <c r="AN52">
        <f t="shared" si="18"/>
        <v>9.6003433128453563E-5</v>
      </c>
      <c r="AO52">
        <f t="shared" si="0"/>
        <v>1.4052022853247679E-4</v>
      </c>
      <c r="AP52">
        <f t="shared" si="1"/>
        <v>-1.1037697936309488E-4</v>
      </c>
      <c r="AQ52">
        <f t="shared" si="2"/>
        <v>-1.6083810237265956E-4</v>
      </c>
      <c r="AR52">
        <f t="shared" si="3"/>
        <v>-5.0265234406260276E-4</v>
      </c>
      <c r="AS52">
        <f t="shared" si="4"/>
        <v>6.2719698368809756E-5</v>
      </c>
      <c r="AT52">
        <f t="shared" si="5"/>
        <v>-5.664101989950451E-4</v>
      </c>
      <c r="AU52">
        <f t="shared" si="6"/>
        <v>-5.7810843174339421E-4</v>
      </c>
      <c r="AV52">
        <f t="shared" si="7"/>
        <v>-7.7124528185248909E-4</v>
      </c>
      <c r="AW52">
        <f t="shared" si="8"/>
        <v>4.3144178639034159E-4</v>
      </c>
      <c r="AZ52">
        <f t="shared" si="19"/>
        <v>1.3348878051789431E-3</v>
      </c>
      <c r="BA52">
        <f t="shared" si="9"/>
        <v>3.2894311152405009E-3</v>
      </c>
      <c r="BB52">
        <f t="shared" si="10"/>
        <v>4.3991931561301306E-3</v>
      </c>
      <c r="BC52">
        <f t="shared" si="11"/>
        <v>4.2309215443079983E-3</v>
      </c>
      <c r="BD52">
        <f t="shared" si="12"/>
        <v>5.1768014990886159E-3</v>
      </c>
      <c r="BE52">
        <f t="shared" si="13"/>
        <v>2.4923778959453414E-3</v>
      </c>
      <c r="BF52">
        <f t="shared" si="14"/>
        <v>5.0489736767791848E-3</v>
      </c>
      <c r="BG52">
        <f t="shared" si="15"/>
        <v>4.5442124995530358E-3</v>
      </c>
      <c r="BH52">
        <f t="shared" si="16"/>
        <v>5.7646995490033045E-3</v>
      </c>
      <c r="BI52">
        <f t="shared" si="17"/>
        <v>6.1889297391092835E-3</v>
      </c>
    </row>
    <row r="53" spans="3:61">
      <c r="C53">
        <f>'Ac225 Dose 200 nCi R power'!D518</f>
        <v>9</v>
      </c>
      <c r="D53" s="63">
        <f>'Ac227 Dose 1 nCi R power'!E429/'Ac225 Dose 200 nCi R power'!E429</f>
        <v>3.6561034910701981E-4</v>
      </c>
      <c r="E53" s="63">
        <f>'Ac227 Dose 1 nCi R power'!F429/'Ac225 Dose 200 nCi R power'!F429</f>
        <v>1.0527774126016783E-3</v>
      </c>
      <c r="F53" s="63">
        <f>'Ac227 Dose 1 nCi R power'!G429/'Ac225 Dose 200 nCi R power'!G429</f>
        <v>1.6170569096998959E-3</v>
      </c>
      <c r="G53" s="63">
        <f>'Ac227 Dose 1 nCi R power'!H429/'Ac225 Dose 200 nCi R power'!H429</f>
        <v>1.5363218475313006E-3</v>
      </c>
      <c r="H53" s="63">
        <f>'Ac227 Dose 1 nCi R power'!I429/'Ac225 Dose 200 nCi R power'!I429</f>
        <v>1.9983509577353857E-3</v>
      </c>
      <c r="I53" s="63">
        <f>'Ac227 Dose 1 nCi R power'!J429/'Ac225 Dose 200 nCi R power'!J429</f>
        <v>8.5738454390409536E-4</v>
      </c>
      <c r="J53" s="63">
        <f>'Ac227 Dose 1 nCi R power'!K429/'Ac225 Dose 200 nCi R power'!K429</f>
        <v>2.0123263272456521E-3</v>
      </c>
      <c r="K53" s="63">
        <f>'Ac227 Dose 1 nCi R power'!L429/'Ac225 Dose 200 nCi R power'!L429</f>
        <v>1.8439221218736642E-3</v>
      </c>
      <c r="L53" s="63">
        <f>'Ac227 Dose 1 nCi R power'!M429/'Ac225 Dose 200 nCi R power'!M429</f>
        <v>2.3505456186916807E-3</v>
      </c>
      <c r="M53" s="63">
        <f>'Ac227 Dose 1 nCi R power'!N429/'Ac225 Dose 200 nCi R power'!N429</f>
        <v>2.0674387861923963E-3</v>
      </c>
      <c r="P53" s="64">
        <f>((('Ac225 Dose 200 nCi R power'!Q429/'Ac225 Dose 200 nCi R power'!E429)^2+('Ac227 Dose 1 nCi R power'!Q429/'Ac227 Dose 1 nCi R power'!E429)^2)^0.5)*D53</f>
        <v>2.6714599989091257E-4</v>
      </c>
      <c r="Q53" s="64">
        <f>((('Ac225 Dose 200 nCi R power'!R429/'Ac225 Dose 200 nCi R power'!F429)^2+('Ac227 Dose 1 nCi R power'!R429/'Ac227 Dose 1 nCi R power'!F429)^2)^0.5)*E53</f>
        <v>9.1125428500208358E-4</v>
      </c>
      <c r="R53" s="64">
        <f>((('Ac225 Dose 200 nCi R power'!S429/'Ac225 Dose 200 nCi R power'!G429)^2+('Ac227 Dose 1 nCi R power'!S429/'Ac227 Dose 1 nCi R power'!G429)^2)^0.5)*F53</f>
        <v>1.7601038474711571E-3</v>
      </c>
      <c r="S53" s="64">
        <f>((('Ac225 Dose 200 nCi R power'!T429/'Ac225 Dose 200 nCi R power'!H429)^2+('Ac227 Dose 1 nCi R power'!T429/'Ac227 Dose 1 nCi R power'!H429)^2)^0.5)*G53</f>
        <v>1.6708005761578992E-3</v>
      </c>
      <c r="T53" s="64">
        <f>((('Ac225 Dose 200 nCi R power'!U429/'Ac225 Dose 200 nCi R power'!I429)^2+('Ac227 Dose 1 nCi R power'!U429/'Ac227 Dose 1 nCi R power'!I429)^2)^0.5)*H53</f>
        <v>2.4806127131198597E-3</v>
      </c>
      <c r="U53" s="64">
        <f>((('Ac225 Dose 200 nCi R power'!V429/'Ac225 Dose 200 nCi R power'!J429)^2+('Ac227 Dose 1 nCi R power'!V429/'Ac227 Dose 1 nCi R power'!J429)^2)^0.5)*I53</f>
        <v>7.9524589929387914E-4</v>
      </c>
      <c r="V53" s="64">
        <f>((('Ac225 Dose 200 nCi R power'!W429/'Ac225 Dose 200 nCi R power'!K429)^2+('Ac227 Dose 1 nCi R power'!W429/'Ac227 Dose 1 nCi R power'!K429)^2)^0.5)*J53</f>
        <v>2.5865361823763961E-3</v>
      </c>
      <c r="W53" s="64">
        <f>((('Ac225 Dose 200 nCi R power'!X429/'Ac225 Dose 200 nCi R power'!L429)^2+('Ac227 Dose 1 nCi R power'!X429/'Ac227 Dose 1 nCi R power'!L429)^2)^0.5)*K53</f>
        <v>2.4418303312070296E-3</v>
      </c>
      <c r="X53" s="64">
        <f>((('Ac225 Dose 200 nCi R power'!Y429/'Ac225 Dose 200 nCi R power'!M429)^2+('Ac227 Dose 1 nCi R power'!Y429/'Ac227 Dose 1 nCi R power'!M429)^2)^0.5)*L53</f>
        <v>3.1351314340935851E-3</v>
      </c>
      <c r="Y53" s="64">
        <f>((('Ac225 Dose 200 nCi R power'!Z429/'Ac225 Dose 200 nCi R power'!N429)^2+('Ac227 Dose 1 nCi R power'!Z429/'Ac227 Dose 1 nCi R power'!N429)^2)^0.5)*M53</f>
        <v>1.6553111442232267E-3</v>
      </c>
      <c r="Z53" s="64"/>
      <c r="AA53" s="64"/>
      <c r="AB53" s="64">
        <f>((('Ac225 Dose 200 nCi R power'!AC429/'Ac225 Dose 200 nCi R power'!E429)^2+('Ac227 Dose 1 nCi R power'!AC429/'Ac227 Dose 1 nCi R power'!E429)^2)^0.5)*D53</f>
        <v>8.5425486539553717E-4</v>
      </c>
      <c r="AC53" s="64">
        <f>((('Ac225 Dose 200 nCi R power'!AD429/'Ac225 Dose 200 nCi R power'!F429)^2+('Ac227 Dose 1 nCi R power'!AD429/'Ac227 Dose 1 nCi R power'!F429)^2)^0.5)*E53</f>
        <v>2.4489049820971467E-3</v>
      </c>
      <c r="AD53" s="64">
        <f>((('Ac225 Dose 200 nCi R power'!AE429/'Ac225 Dose 200 nCi R power'!G429)^2+('Ac227 Dose 1 nCi R power'!AE429/'Ac227 Dose 1 nCi R power'!G429)^2)^0.5)*F53</f>
        <v>2.7724432810909733E-3</v>
      </c>
      <c r="AE53" s="64">
        <f>((('Ac225 Dose 200 nCi R power'!AF429/'Ac225 Dose 200 nCi R power'!H429)^2+('Ac227 Dose 1 nCi R power'!AF429/'Ac227 Dose 1 nCi R power'!H429)^2)^0.5)*G53</f>
        <v>2.6764997757415653E-3</v>
      </c>
      <c r="AF53" s="64">
        <f>((('Ac225 Dose 200 nCi R power'!AG429/'Ac225 Dose 200 nCi R power'!I429)^2+('Ac227 Dose 1 nCi R power'!AG429/'Ac227 Dose 1 nCi R power'!I429)^2)^0.5)*H53</f>
        <v>3.2629124064709387E-3</v>
      </c>
      <c r="AG53" s="64">
        <f>((('Ac225 Dose 200 nCi R power'!AH429/'Ac225 Dose 200 nCi R power'!J429)^2+('Ac227 Dose 1 nCi R power'!AH429/'Ac227 Dose 1 nCi R power'!J429)^2)^0.5)*I53</f>
        <v>1.6521980747038567E-3</v>
      </c>
      <c r="AH53" s="64">
        <f>((('Ac225 Dose 200 nCi R power'!AI429/'Ac225 Dose 200 nCi R power'!K429)^2+('Ac227 Dose 1 nCi R power'!AI429/'Ac227 Dose 1 nCi R power'!K429)^2)^0.5)*J53</f>
        <v>3.1053827387251395E-3</v>
      </c>
      <c r="AI53" s="64">
        <f>((('Ac225 Dose 200 nCi R power'!AJ429/'Ac225 Dose 200 nCi R power'!L429)^2+('Ac227 Dose 1 nCi R power'!AJ429/'Ac227 Dose 1 nCi R power'!L429)^2)^0.5)*K53</f>
        <v>2.7675968360146115E-3</v>
      </c>
      <c r="AJ53" s="64">
        <f>((('Ac225 Dose 200 nCi R power'!AK429/'Ac225 Dose 200 nCi R power'!M429)^2+('Ac227 Dose 1 nCi R power'!AK429/'Ac227 Dose 1 nCi R power'!M429)^2)^0.5)*L53</f>
        <v>3.5072233232285852E-3</v>
      </c>
      <c r="AK53" s="64">
        <f>((('Ac225 Dose 200 nCi R power'!AL429/'Ac225 Dose 200 nCi R power'!N429)^2+('Ac227 Dose 1 nCi R power'!AL429/'Ac227 Dose 1 nCi R power'!N429)^2)^0.5)*M53</f>
        <v>4.2496862305779464E-3</v>
      </c>
      <c r="AL53" s="64"/>
      <c r="AM53" s="64"/>
      <c r="AN53">
        <f t="shared" si="18"/>
        <v>9.8464349216107242E-5</v>
      </c>
      <c r="AO53">
        <f t="shared" si="0"/>
        <v>1.4152312759959469E-4</v>
      </c>
      <c r="AP53">
        <f t="shared" si="1"/>
        <v>-1.4304693777126122E-4</v>
      </c>
      <c r="AQ53">
        <f t="shared" si="2"/>
        <v>-1.3447872862659867E-4</v>
      </c>
      <c r="AR53">
        <f t="shared" si="3"/>
        <v>-4.8226175538447404E-4</v>
      </c>
      <c r="AS53">
        <f t="shared" si="4"/>
        <v>6.2138644610216219E-5</v>
      </c>
      <c r="AT53">
        <f t="shared" si="5"/>
        <v>-5.74209855130744E-4</v>
      </c>
      <c r="AU53">
        <f t="shared" si="6"/>
        <v>-5.9790820933336539E-4</v>
      </c>
      <c r="AV53">
        <f t="shared" si="7"/>
        <v>-7.8458581540190439E-4</v>
      </c>
      <c r="AW53">
        <f t="shared" si="8"/>
        <v>4.1212764196916964E-4</v>
      </c>
      <c r="AZ53">
        <f t="shared" si="19"/>
        <v>1.2198652145025569E-3</v>
      </c>
      <c r="BA53">
        <f t="shared" si="9"/>
        <v>3.5016823946988247E-3</v>
      </c>
      <c r="BB53">
        <f t="shared" si="10"/>
        <v>4.3895001907908694E-3</v>
      </c>
      <c r="BC53">
        <f t="shared" si="11"/>
        <v>4.2128216232728659E-3</v>
      </c>
      <c r="BD53">
        <f t="shared" si="12"/>
        <v>5.2612633642063244E-3</v>
      </c>
      <c r="BE53">
        <f t="shared" si="13"/>
        <v>2.509582618607952E-3</v>
      </c>
      <c r="BF53">
        <f t="shared" si="14"/>
        <v>5.1177090659707911E-3</v>
      </c>
      <c r="BG53">
        <f t="shared" si="15"/>
        <v>4.6115189578882759E-3</v>
      </c>
      <c r="BH53">
        <f t="shared" si="16"/>
        <v>5.8577689419202659E-3</v>
      </c>
      <c r="BI53">
        <f t="shared" si="17"/>
        <v>6.3171250167703428E-3</v>
      </c>
    </row>
    <row r="54" spans="3:61">
      <c r="C54">
        <f>'Ac225 Dose 200 nCi R power'!D519</f>
        <v>9.25</v>
      </c>
      <c r="D54" s="63">
        <f>'Ac227 Dose 1 nCi R power'!E430/'Ac225 Dose 200 nCi R power'!E430</f>
        <v>3.1812870548702469E-4</v>
      </c>
      <c r="E54" s="63">
        <f>'Ac227 Dose 1 nCi R power'!F430/'Ac225 Dose 200 nCi R power'!F430</f>
        <v>1.1238965750601545E-3</v>
      </c>
      <c r="F54" s="63">
        <f>'Ac227 Dose 1 nCi R power'!G430/'Ac225 Dose 200 nCi R power'!G430</f>
        <v>1.6223402055771359E-3</v>
      </c>
      <c r="G54" s="63">
        <f>'Ac227 Dose 1 nCi R power'!H430/'Ac225 Dose 200 nCi R power'!H430</f>
        <v>1.5169664698425436E-3</v>
      </c>
      <c r="H54" s="63">
        <f>'Ac227 Dose 1 nCi R power'!I430/'Ac225 Dose 200 nCi R power'!I430</f>
        <v>2.0243636713024628E-3</v>
      </c>
      <c r="I54" s="63">
        <f>'Ac227 Dose 1 nCi R power'!J430/'Ac225 Dose 200 nCi R power'!J430</f>
        <v>8.6296308172673368E-4</v>
      </c>
      <c r="J54" s="63">
        <f>'Ac227 Dose 1 nCi R power'!K430/'Ac225 Dose 200 nCi R power'!K430</f>
        <v>2.0361124282721509E-3</v>
      </c>
      <c r="K54" s="63">
        <f>'Ac227 Dose 1 nCi R power'!L430/'Ac225 Dose 200 nCi R power'!L430</f>
        <v>1.8738311914640047E-3</v>
      </c>
      <c r="L54" s="63">
        <f>'Ac227 Dose 1 nCi R power'!M430/'Ac225 Dose 200 nCi R power'!M430</f>
        <v>2.3871860047252735E-3</v>
      </c>
      <c r="M54" s="63">
        <f>'Ac227 Dose 1 nCi R power'!N430/'Ac225 Dose 200 nCi R power'!N430</f>
        <v>2.1295939145473211E-3</v>
      </c>
      <c r="P54" s="64">
        <f>((('Ac225 Dose 200 nCi R power'!Q430/'Ac225 Dose 200 nCi R power'!E430)^2+('Ac227 Dose 1 nCi R power'!Q430/'Ac227 Dose 1 nCi R power'!E430)^2)^0.5)*D54</f>
        <v>2.3394516270721852E-4</v>
      </c>
      <c r="Q54" s="64">
        <f>((('Ac225 Dose 200 nCi R power'!R430/'Ac225 Dose 200 nCi R power'!F430)^2+('Ac227 Dose 1 nCi R power'!R430/'Ac227 Dose 1 nCi R power'!F430)^2)^0.5)*E54</f>
        <v>9.822525644613239E-4</v>
      </c>
      <c r="R54" s="64">
        <f>((('Ac225 Dose 200 nCi R power'!S430/'Ac225 Dose 200 nCi R power'!G430)^2+('Ac227 Dose 1 nCi R power'!S430/'Ac227 Dose 1 nCi R power'!G430)^2)^0.5)*F54</f>
        <v>1.7989888686048374E-3</v>
      </c>
      <c r="S54" s="64">
        <f>((('Ac225 Dose 200 nCi R power'!T430/'Ac225 Dose 200 nCi R power'!H430)^2+('Ac227 Dose 1 nCi R power'!T430/'Ac227 Dose 1 nCi R power'!H430)^2)^0.5)*G54</f>
        <v>1.6251384699434675E-3</v>
      </c>
      <c r="T54" s="64">
        <f>((('Ac225 Dose 200 nCi R power'!U430/'Ac225 Dose 200 nCi R power'!I430)^2+('Ac227 Dose 1 nCi R power'!U430/'Ac227 Dose 1 nCi R power'!I430)^2)^0.5)*H54</f>
        <v>2.4847960779578564E-3</v>
      </c>
      <c r="U54" s="64">
        <f>((('Ac225 Dose 200 nCi R power'!V430/'Ac225 Dose 200 nCi R power'!J430)^2+('Ac227 Dose 1 nCi R power'!V430/'Ac227 Dose 1 nCi R power'!J430)^2)^0.5)*I54</f>
        <v>8.0134742962956413E-4</v>
      </c>
      <c r="V54" s="64">
        <f>((('Ac225 Dose 200 nCi R power'!W430/'Ac225 Dose 200 nCi R power'!K430)^2+('Ac227 Dose 1 nCi R power'!W430/'Ac227 Dose 1 nCi R power'!K430)^2)^0.5)*J54</f>
        <v>2.6171825764577973E-3</v>
      </c>
      <c r="W54" s="64">
        <f>((('Ac225 Dose 200 nCi R power'!X430/'Ac225 Dose 200 nCi R power'!L430)^2+('Ac227 Dose 1 nCi R power'!X430/'Ac227 Dose 1 nCi R power'!L430)^2)^0.5)*K54</f>
        <v>2.4902987352223797E-3</v>
      </c>
      <c r="X54" s="64">
        <f>((('Ac225 Dose 200 nCi R power'!Y430/'Ac225 Dose 200 nCi R power'!M430)^2+('Ac227 Dose 1 nCi R power'!Y430/'Ac227 Dose 1 nCi R power'!M430)^2)^0.5)*L54</f>
        <v>3.1845205356632353E-3</v>
      </c>
      <c r="Y54" s="64">
        <f>((('Ac225 Dose 200 nCi R power'!Z430/'Ac225 Dose 200 nCi R power'!N430)^2+('Ac227 Dose 1 nCi R power'!Z430/'Ac227 Dose 1 nCi R power'!N430)^2)^0.5)*M54</f>
        <v>1.7434106405983846E-3</v>
      </c>
      <c r="Z54" s="64"/>
      <c r="AA54" s="64"/>
      <c r="AB54" s="64">
        <f>((('Ac225 Dose 200 nCi R power'!AC430/'Ac225 Dose 200 nCi R power'!E430)^2+('Ac227 Dose 1 nCi R power'!AC430/'Ac227 Dose 1 nCi R power'!E430)^2)^0.5)*D54</f>
        <v>7.9867991579587474E-4</v>
      </c>
      <c r="AC54" s="64">
        <f>((('Ac225 Dose 200 nCi R power'!AD430/'Ac225 Dose 200 nCi R power'!F430)^2+('Ac227 Dose 1 nCi R power'!AD430/'Ac227 Dose 1 nCi R power'!F430)^2)^0.5)*E54</f>
        <v>2.6208155777671513E-3</v>
      </c>
      <c r="AD54" s="64">
        <f>((('Ac225 Dose 200 nCi R power'!AE430/'Ac225 Dose 200 nCi R power'!G430)^2+('Ac227 Dose 1 nCi R power'!AE430/'Ac227 Dose 1 nCi R power'!G430)^2)^0.5)*F54</f>
        <v>2.75508401523789E-3</v>
      </c>
      <c r="AE54" s="64">
        <f>((('Ac225 Dose 200 nCi R power'!AF430/'Ac225 Dose 200 nCi R power'!H430)^2+('Ac227 Dose 1 nCi R power'!AF430/'Ac227 Dose 1 nCi R power'!H430)^2)^0.5)*G54</f>
        <v>2.6684425536915631E-3</v>
      </c>
      <c r="AF54" s="64">
        <f>((('Ac225 Dose 200 nCi R power'!AG430/'Ac225 Dose 200 nCi R power'!I430)^2+('Ac227 Dose 1 nCi R power'!AG430/'Ac227 Dose 1 nCi R power'!I430)^2)^0.5)*H54</f>
        <v>3.320468566101777E-3</v>
      </c>
      <c r="AG54" s="64">
        <f>((('Ac225 Dose 200 nCi R power'!AH430/'Ac225 Dose 200 nCi R power'!J430)^2+('Ac227 Dose 1 nCi R power'!AH430/'Ac227 Dose 1 nCi R power'!J430)^2)^0.5)*I54</f>
        <v>1.6582210508578985E-3</v>
      </c>
      <c r="AH54" s="64">
        <f>((('Ac225 Dose 200 nCi R power'!AI430/'Ac225 Dose 200 nCi R power'!K430)^2+('Ac227 Dose 1 nCi R power'!AI430/'Ac227 Dose 1 nCi R power'!K430)^2)^0.5)*J54</f>
        <v>3.1420761336777834E-3</v>
      </c>
      <c r="AI54" s="64">
        <f>((('Ac225 Dose 200 nCi R power'!AJ430/'Ac225 Dose 200 nCi R power'!L430)^2+('Ac227 Dose 1 nCi R power'!AJ430/'Ac227 Dose 1 nCi R power'!L430)^2)^0.5)*K54</f>
        <v>2.8052866799684233E-3</v>
      </c>
      <c r="AJ54" s="64">
        <f>((('Ac225 Dose 200 nCi R power'!AK430/'Ac225 Dose 200 nCi R power'!M430)^2+('Ac227 Dose 1 nCi R power'!AK430/'Ac227 Dose 1 nCi R power'!M430)^2)^0.5)*L54</f>
        <v>3.5624222175624234E-3</v>
      </c>
      <c r="AK54" s="64">
        <f>((('Ac225 Dose 200 nCi R power'!AL430/'Ac225 Dose 200 nCi R power'!N430)^2+('Ac227 Dose 1 nCi R power'!AL430/'Ac227 Dose 1 nCi R power'!N430)^2)^0.5)*M54</f>
        <v>4.3190811551982126E-3</v>
      </c>
      <c r="AL54" s="64"/>
      <c r="AM54" s="64"/>
      <c r="AN54">
        <f t="shared" si="18"/>
        <v>8.4183542779806171E-5</v>
      </c>
      <c r="AO54">
        <f t="shared" si="0"/>
        <v>1.4164401059883064E-4</v>
      </c>
      <c r="AP54">
        <f t="shared" si="1"/>
        <v>-1.7664866302770149E-4</v>
      </c>
      <c r="AQ54">
        <f t="shared" si="2"/>
        <v>-1.0817200010092396E-4</v>
      </c>
      <c r="AR54">
        <f t="shared" si="3"/>
        <v>-4.6043240665539359E-4</v>
      </c>
      <c r="AS54">
        <f t="shared" si="4"/>
        <v>6.1615652097169555E-5</v>
      </c>
      <c r="AT54">
        <f t="shared" si="5"/>
        <v>-5.8107014818564642E-4</v>
      </c>
      <c r="AU54">
        <f t="shared" si="6"/>
        <v>-6.1646754375837502E-4</v>
      </c>
      <c r="AV54">
        <f t="shared" si="7"/>
        <v>-7.973345309379618E-4</v>
      </c>
      <c r="AW54">
        <f t="shared" si="8"/>
        <v>3.8618327394893646E-4</v>
      </c>
      <c r="AZ54">
        <f t="shared" si="19"/>
        <v>1.1168086212828994E-3</v>
      </c>
      <c r="BA54">
        <f t="shared" si="9"/>
        <v>3.7447121528273058E-3</v>
      </c>
      <c r="BB54">
        <f t="shared" si="10"/>
        <v>4.3774242208150255E-3</v>
      </c>
      <c r="BC54">
        <f t="shared" si="11"/>
        <v>4.1854090235341063E-3</v>
      </c>
      <c r="BD54">
        <f t="shared" si="12"/>
        <v>5.3448322374042394E-3</v>
      </c>
      <c r="BE54">
        <f t="shared" si="13"/>
        <v>2.5211841325846322E-3</v>
      </c>
      <c r="BF54">
        <f t="shared" si="14"/>
        <v>5.1781885619499347E-3</v>
      </c>
      <c r="BG54">
        <f t="shared" si="15"/>
        <v>4.679117871432428E-3</v>
      </c>
      <c r="BH54">
        <f t="shared" si="16"/>
        <v>5.9496082222876973E-3</v>
      </c>
      <c r="BI54">
        <f t="shared" si="17"/>
        <v>6.4486750697455332E-3</v>
      </c>
    </row>
    <row r="55" spans="3:61">
      <c r="C55">
        <f>'Ac225 Dose 200 nCi R power'!D520</f>
        <v>9.5</v>
      </c>
      <c r="D55" s="63">
        <f>'Ac227 Dose 1 nCi R power'!E431/'Ac225 Dose 200 nCi R power'!E431</f>
        <v>2.7930679170715301E-4</v>
      </c>
      <c r="E55" s="63">
        <f>'Ac227 Dose 1 nCi R power'!F431/'Ac225 Dose 200 nCi R power'!F431</f>
        <v>1.2079771007501173E-3</v>
      </c>
      <c r="F55" s="63">
        <f>'Ac227 Dose 1 nCi R power'!G431/'Ac225 Dose 200 nCi R power'!G431</f>
        <v>1.6277004602213026E-3</v>
      </c>
      <c r="G55" s="63">
        <f>'Ac227 Dose 1 nCi R power'!H431/'Ac225 Dose 200 nCi R power'!H431</f>
        <v>1.4960359691685097E-3</v>
      </c>
      <c r="H55" s="63">
        <f>'Ac227 Dose 1 nCi R power'!I431/'Ac225 Dose 200 nCi R power'!I431</f>
        <v>2.0528478189102998E-3</v>
      </c>
      <c r="I55" s="63">
        <f>'Ac227 Dose 1 nCi R power'!J431/'Ac225 Dose 200 nCi R power'!J431</f>
        <v>8.6744496887210688E-4</v>
      </c>
      <c r="J55" s="63">
        <f>'Ac227 Dose 1 nCi R power'!K431/'Ac225 Dose 200 nCi R power'!K431</f>
        <v>2.0582400229153912E-3</v>
      </c>
      <c r="K55" s="63">
        <f>'Ac227 Dose 1 nCi R power'!L431/'Ac225 Dose 200 nCi R power'!L431</f>
        <v>1.9047985457210917E-3</v>
      </c>
      <c r="L55" s="63">
        <f>'Ac227 Dose 1 nCi R power'!M431/'Ac225 Dose 200 nCi R power'!M431</f>
        <v>2.4249989650350179E-3</v>
      </c>
      <c r="M55" s="63">
        <f>'Ac227 Dose 1 nCi R power'!N431/'Ac225 Dose 200 nCi R power'!N431</f>
        <v>2.1971275792816393E-3</v>
      </c>
      <c r="P55" s="64">
        <f>((('Ac225 Dose 200 nCi R power'!Q431/'Ac225 Dose 200 nCi R power'!E431)^2+('Ac227 Dose 1 nCi R power'!Q431/'Ac227 Dose 1 nCi R power'!E431)^2)^0.5)*D55</f>
        <v>2.239912966605299E-4</v>
      </c>
      <c r="Q55" s="64">
        <f>((('Ac225 Dose 200 nCi R power'!R431/'Ac225 Dose 200 nCi R power'!F431)^2+('Ac227 Dose 1 nCi R power'!R431/'Ac227 Dose 1 nCi R power'!F431)^2)^0.5)*E55</f>
        <v>1.0674517177718867E-3</v>
      </c>
      <c r="R55" s="64">
        <f>((('Ac225 Dose 200 nCi R power'!S431/'Ac225 Dose 200 nCi R power'!G431)^2+('Ac227 Dose 1 nCi R power'!S431/'Ac227 Dose 1 nCi R power'!G431)^2)^0.5)*F55</f>
        <v>1.8389123464161064E-3</v>
      </c>
      <c r="S55" s="64">
        <f>((('Ac225 Dose 200 nCi R power'!T431/'Ac225 Dose 200 nCi R power'!H431)^2+('Ac227 Dose 1 nCi R power'!T431/'Ac227 Dose 1 nCi R power'!H431)^2)^0.5)*G55</f>
        <v>1.5784388730630497E-3</v>
      </c>
      <c r="T55" s="64">
        <f>((('Ac225 Dose 200 nCi R power'!U431/'Ac225 Dose 200 nCi R power'!I431)^2+('Ac227 Dose 1 nCi R power'!U431/'Ac227 Dose 1 nCi R power'!I431)^2)^0.5)*H55</f>
        <v>2.4904987793234008E-3</v>
      </c>
      <c r="U55" s="64">
        <f>((('Ac225 Dose 200 nCi R power'!V431/'Ac225 Dose 200 nCi R power'!J431)^2+('Ac227 Dose 1 nCi R power'!V431/'Ac227 Dose 1 nCi R power'!J431)^2)^0.5)*I55</f>
        <v>8.0623496915842112E-4</v>
      </c>
      <c r="V55" s="64">
        <f>((('Ac225 Dose 200 nCi R power'!W431/'Ac225 Dose 200 nCi R power'!K431)^2+('Ac227 Dose 1 nCi R power'!W431/'Ac227 Dose 1 nCi R power'!K431)^2)^0.5)*J55</f>
        <v>2.6456802376209464E-3</v>
      </c>
      <c r="W55" s="64">
        <f>((('Ac225 Dose 200 nCi R power'!X431/'Ac225 Dose 200 nCi R power'!L431)^2+('Ac227 Dose 1 nCi R power'!X431/'Ac227 Dose 1 nCi R power'!L431)^2)^0.5)*K55</f>
        <v>2.5389767300385778E-3</v>
      </c>
      <c r="X55" s="64">
        <f>((('Ac225 Dose 200 nCi R power'!Y431/'Ac225 Dose 200 nCi R power'!M431)^2+('Ac227 Dose 1 nCi R power'!Y431/'Ac227 Dose 1 nCi R power'!M431)^2)^0.5)*L55</f>
        <v>3.2350876473162347E-3</v>
      </c>
      <c r="Y55" s="64">
        <f>((('Ac225 Dose 200 nCi R power'!Z431/'Ac225 Dose 200 nCi R power'!N431)^2+('Ac227 Dose 1 nCi R power'!Z431/'Ac227 Dose 1 nCi R power'!N431)^2)^0.5)*M55</f>
        <v>1.8452294789578138E-3</v>
      </c>
      <c r="Z55" s="64"/>
      <c r="AA55" s="64"/>
      <c r="AB55" s="64">
        <f>((('Ac225 Dose 200 nCi R power'!AC431/'Ac225 Dose 200 nCi R power'!E431)^2+('Ac227 Dose 1 nCi R power'!AC431/'Ac227 Dose 1 nCi R power'!E431)^2)^0.5)*D55</f>
        <v>7.5511946110100054E-4</v>
      </c>
      <c r="AC55" s="64">
        <f>((('Ac225 Dose 200 nCi R power'!AD431/'Ac225 Dose 200 nCi R power'!F431)^2+('Ac227 Dose 1 nCi R power'!AD431/'Ac227 Dose 1 nCi R power'!F431)^2)^0.5)*E55</f>
        <v>2.8203787105757425E-3</v>
      </c>
      <c r="AD55" s="64">
        <f>((('Ac225 Dose 200 nCi R power'!AE431/'Ac225 Dose 200 nCi R power'!G431)^2+('Ac227 Dose 1 nCi R power'!AE431/'Ac227 Dose 1 nCi R power'!G431)^2)^0.5)*F55</f>
        <v>2.7391525860763852E-3</v>
      </c>
      <c r="AE55" s="64">
        <f>((('Ac225 Dose 200 nCi R power'!AF431/'Ac225 Dose 200 nCi R power'!H431)^2+('Ac227 Dose 1 nCi R power'!AF431/'Ac227 Dose 1 nCi R power'!H431)^2)^0.5)*G55</f>
        <v>2.6571313384226641E-3</v>
      </c>
      <c r="AF55" s="64">
        <f>((('Ac225 Dose 200 nCi R power'!AG431/'Ac225 Dose 200 nCi R power'!I431)^2+('Ac227 Dose 1 nCi R power'!AG431/'Ac227 Dose 1 nCi R power'!I431)^2)^0.5)*H55</f>
        <v>3.3791851392238948E-3</v>
      </c>
      <c r="AG55" s="64">
        <f>((('Ac225 Dose 200 nCi R power'!AH431/'Ac225 Dose 200 nCi R power'!J431)^2+('Ac227 Dose 1 nCi R power'!AH431/'Ac227 Dose 1 nCi R power'!J431)^2)^0.5)*I55</f>
        <v>1.6617627301920388E-3</v>
      </c>
      <c r="AH55" s="64">
        <f>((('Ac225 Dose 200 nCi R power'!AI431/'Ac225 Dose 200 nCi R power'!K431)^2+('Ac227 Dose 1 nCi R power'!AI431/'Ac227 Dose 1 nCi R power'!K431)^2)^0.5)*J55</f>
        <v>3.176241315531644E-3</v>
      </c>
      <c r="AI55" s="64">
        <f>((('Ac225 Dose 200 nCi R power'!AJ431/'Ac225 Dose 200 nCi R power'!L431)^2+('Ac227 Dose 1 nCi R power'!AJ431/'Ac227 Dose 1 nCi R power'!L431)^2)^0.5)*K55</f>
        <v>2.8461274176270501E-3</v>
      </c>
      <c r="AJ55" s="64">
        <f>((('Ac225 Dose 200 nCi R power'!AK431/'Ac225 Dose 200 nCi R power'!M431)^2+('Ac227 Dose 1 nCi R power'!AK431/'Ac227 Dose 1 nCi R power'!M431)^2)^0.5)*L55</f>
        <v>3.6200671453800355E-3</v>
      </c>
      <c r="AK55" s="64">
        <f>((('Ac225 Dose 200 nCi R power'!AL431/'Ac225 Dose 200 nCi R power'!N431)^2+('Ac227 Dose 1 nCi R power'!AL431/'Ac227 Dose 1 nCi R power'!N431)^2)^0.5)*M55</f>
        <v>4.3915831500134202E-3</v>
      </c>
      <c r="AL55" s="64"/>
      <c r="AM55" s="64"/>
      <c r="AN55">
        <f t="shared" si="18"/>
        <v>5.5315495046623115E-5</v>
      </c>
      <c r="AO55">
        <f t="shared" si="0"/>
        <v>1.4052538297823058E-4</v>
      </c>
      <c r="AP55">
        <f t="shared" si="1"/>
        <v>-2.1121188619480373E-4</v>
      </c>
      <c r="AQ55">
        <f t="shared" si="2"/>
        <v>-8.2402903894540028E-5</v>
      </c>
      <c r="AR55">
        <f t="shared" si="3"/>
        <v>-4.3765096041310098E-4</v>
      </c>
      <c r="AS55">
        <f t="shared" si="4"/>
        <v>6.1209999713685752E-5</v>
      </c>
      <c r="AT55">
        <f t="shared" si="5"/>
        <v>-5.8744021470555526E-4</v>
      </c>
      <c r="AU55">
        <f t="shared" si="6"/>
        <v>-6.3417818431748619E-4</v>
      </c>
      <c r="AV55">
        <f t="shared" si="7"/>
        <v>-8.1008868228121681E-4</v>
      </c>
      <c r="AW55">
        <f t="shared" si="8"/>
        <v>3.5189810032382543E-4</v>
      </c>
      <c r="AZ55">
        <f t="shared" si="19"/>
        <v>1.0344262528081535E-3</v>
      </c>
      <c r="BA55">
        <f t="shared" si="9"/>
        <v>4.0283558113258598E-3</v>
      </c>
      <c r="BB55">
        <f t="shared" si="10"/>
        <v>4.3668530462976883E-3</v>
      </c>
      <c r="BC55">
        <f t="shared" si="11"/>
        <v>4.153167307591174E-3</v>
      </c>
      <c r="BD55">
        <f t="shared" si="12"/>
        <v>5.4320329581341951E-3</v>
      </c>
      <c r="BE55">
        <f t="shared" si="13"/>
        <v>2.5292076990641454E-3</v>
      </c>
      <c r="BF55">
        <f t="shared" si="14"/>
        <v>5.2344813384470352E-3</v>
      </c>
      <c r="BG55">
        <f t="shared" si="15"/>
        <v>4.7509259633481422E-3</v>
      </c>
      <c r="BH55">
        <f t="shared" si="16"/>
        <v>6.0450661104150538E-3</v>
      </c>
      <c r="BI55">
        <f t="shared" si="17"/>
        <v>6.5887107292950595E-3</v>
      </c>
    </row>
    <row r="56" spans="3:61">
      <c r="C56">
        <f>'Ac225 Dose 200 nCi R power'!D521</f>
        <v>9.75</v>
      </c>
      <c r="D56" s="63">
        <f>'Ac227 Dose 1 nCi R power'!E432/'Ac225 Dose 200 nCi R power'!E432</f>
        <v>2.524027492224169E-4</v>
      </c>
      <c r="E56" s="63">
        <f>'Ac227 Dose 1 nCi R power'!F432/'Ac225 Dose 200 nCi R power'!F432</f>
        <v>1.3081695828365571E-3</v>
      </c>
      <c r="F56" s="63">
        <f>'Ac227 Dose 1 nCi R power'!G432/'Ac225 Dose 200 nCi R power'!G432</f>
        <v>1.6332562250179767E-3</v>
      </c>
      <c r="G56" s="63">
        <f>'Ac227 Dose 1 nCi R power'!H432/'Ac225 Dose 200 nCi R power'!H432</f>
        <v>1.47399221612764E-3</v>
      </c>
      <c r="H56" s="63">
        <f>'Ac227 Dose 1 nCi R power'!I432/'Ac225 Dose 200 nCi R power'!I432</f>
        <v>2.0840767978678033E-3</v>
      </c>
      <c r="I56" s="63">
        <f>'Ac227 Dose 1 nCi R power'!J432/'Ac225 Dose 200 nCi R power'!J432</f>
        <v>8.7087156597700219E-4</v>
      </c>
      <c r="J56" s="63">
        <f>'Ac227 Dose 1 nCi R power'!K432/'Ac225 Dose 200 nCi R power'!K432</f>
        <v>2.0787440302724447E-3</v>
      </c>
      <c r="K56" s="63">
        <f>'Ac227 Dose 1 nCi R power'!L432/'Ac225 Dose 200 nCi R power'!L432</f>
        <v>1.9369346038122762E-3</v>
      </c>
      <c r="L56" s="63">
        <f>'Ac227 Dose 1 nCi R power'!M432/'Ac225 Dose 200 nCi R power'!M432</f>
        <v>2.4641046790772518E-3</v>
      </c>
      <c r="M56" s="63">
        <f>'Ac227 Dose 1 nCi R power'!N432/'Ac225 Dose 200 nCi R power'!N432</f>
        <v>2.270452347673329E-3</v>
      </c>
      <c r="P56" s="64">
        <f>((('Ac225 Dose 200 nCi R power'!Q432/'Ac225 Dose 200 nCi R power'!E432)^2+('Ac227 Dose 1 nCi R power'!Q432/'Ac227 Dose 1 nCi R power'!E432)^2)^0.5)*D56</f>
        <v>2.2895412720881839E-4</v>
      </c>
      <c r="Q56" s="64">
        <f>((('Ac225 Dose 200 nCi R power'!R432/'Ac225 Dose 200 nCi R power'!F432)^2+('Ac227 Dose 1 nCi R power'!R432/'Ac227 Dose 1 nCi R power'!F432)^2)^0.5)*E56</f>
        <v>1.170791440889878E-3</v>
      </c>
      <c r="R56" s="64">
        <f>((('Ac225 Dose 200 nCi R power'!S432/'Ac225 Dose 200 nCi R power'!G432)^2+('Ac227 Dose 1 nCi R power'!S432/'Ac227 Dose 1 nCi R power'!G432)^2)^0.5)*F56</f>
        <v>1.8799312714551839E-3</v>
      </c>
      <c r="S56" s="64">
        <f>((('Ac225 Dose 200 nCi R power'!T432/'Ac225 Dose 200 nCi R power'!H432)^2+('Ac227 Dose 1 nCi R power'!T432/'Ac227 Dose 1 nCi R power'!H432)^2)^0.5)*G56</f>
        <v>1.531441722981076E-3</v>
      </c>
      <c r="T56" s="64">
        <f>((('Ac225 Dose 200 nCi R power'!U432/'Ac225 Dose 200 nCi R power'!I432)^2+('Ac227 Dose 1 nCi R power'!U432/'Ac227 Dose 1 nCi R power'!I432)^2)^0.5)*H56</f>
        <v>2.4981812549386409E-3</v>
      </c>
      <c r="U56" s="64">
        <f>((('Ac225 Dose 200 nCi R power'!V432/'Ac225 Dose 200 nCi R power'!J432)^2+('Ac227 Dose 1 nCi R power'!V432/'Ac227 Dose 1 nCi R power'!J432)^2)^0.5)*I56</f>
        <v>8.099466218210587E-4</v>
      </c>
      <c r="V56" s="64">
        <f>((('Ac225 Dose 200 nCi R power'!W432/'Ac225 Dose 200 nCi R power'!K432)^2+('Ac227 Dose 1 nCi R power'!W432/'Ac227 Dose 1 nCi R power'!K432)^2)^0.5)*J56</f>
        <v>2.6720707364732803E-3</v>
      </c>
      <c r="W56" s="64">
        <f>((('Ac225 Dose 200 nCi R power'!X432/'Ac225 Dose 200 nCi R power'!L432)^2+('Ac227 Dose 1 nCi R power'!X432/'Ac227 Dose 1 nCi R power'!L432)^2)^0.5)*K56</f>
        <v>2.5879058588847495E-3</v>
      </c>
      <c r="X56" s="64">
        <f>((('Ac225 Dose 200 nCi R power'!Y432/'Ac225 Dose 200 nCi R power'!M432)^2+('Ac227 Dose 1 nCi R power'!Y432/'Ac227 Dose 1 nCi R power'!M432)^2)^0.5)*L56</f>
        <v>3.2869461282214359E-3</v>
      </c>
      <c r="Y56" s="64">
        <f>((('Ac225 Dose 200 nCi R power'!Z432/'Ac225 Dose 200 nCi R power'!N432)^2+('Ac227 Dose 1 nCi R power'!Z432/'Ac227 Dose 1 nCi R power'!N432)^2)^0.5)*M56</f>
        <v>1.9636552345789486E-3</v>
      </c>
      <c r="Z56" s="64"/>
      <c r="AA56" s="64"/>
      <c r="AB56" s="64">
        <f>((('Ac225 Dose 200 nCi R power'!AC432/'Ac225 Dose 200 nCi R power'!E432)^2+('Ac227 Dose 1 nCi R power'!AC432/'Ac227 Dose 1 nCi R power'!E432)^2)^0.5)*D56</f>
        <v>7.2765250257022086E-4</v>
      </c>
      <c r="AC56" s="64">
        <f>((('Ac225 Dose 200 nCi R power'!AD432/'Ac225 Dose 200 nCi R power'!F432)^2+('Ac227 Dose 1 nCi R power'!AD432/'Ac227 Dose 1 nCi R power'!F432)^2)^0.5)*E56</f>
        <v>3.0539495715895403E-3</v>
      </c>
      <c r="AD56" s="64">
        <f>((('Ac225 Dose 200 nCi R power'!AE432/'Ac225 Dose 200 nCi R power'!G432)^2+('Ac227 Dose 1 nCi R power'!AE432/'Ac227 Dose 1 nCi R power'!G432)^2)^0.5)*F56</f>
        <v>2.7249782843468996E-3</v>
      </c>
      <c r="AE56" s="64">
        <f>((('Ac225 Dose 200 nCi R power'!AF432/'Ac225 Dose 200 nCi R power'!H432)^2+('Ac227 Dose 1 nCi R power'!AF432/'Ac227 Dose 1 nCi R power'!H432)^2)^0.5)*G56</f>
        <v>2.6430924269079102E-3</v>
      </c>
      <c r="AF56" s="64">
        <f>((('Ac225 Dose 200 nCi R power'!AG432/'Ac225 Dose 200 nCi R power'!I432)^2+('Ac227 Dose 1 nCi R power'!AG432/'Ac227 Dose 1 nCi R power'!I432)^2)^0.5)*H56</f>
        <v>3.4392952625409657E-3</v>
      </c>
      <c r="AG56" s="64">
        <f>((('Ac225 Dose 200 nCi R power'!AH432/'Ac225 Dose 200 nCi R power'!J432)^2+('Ac227 Dose 1 nCi R power'!AH432/'Ac227 Dose 1 nCi R power'!J432)^2)^0.5)*I56</f>
        <v>1.6629360273353923E-3</v>
      </c>
      <c r="AH56" s="64">
        <f>((('Ac225 Dose 200 nCi R power'!AI432/'Ac225 Dose 200 nCi R power'!K432)^2+('Ac227 Dose 1 nCi R power'!AI432/'Ac227 Dose 1 nCi R power'!K432)^2)^0.5)*J56</f>
        <v>3.2079371608270089E-3</v>
      </c>
      <c r="AI56" s="64">
        <f>((('Ac225 Dose 200 nCi R power'!AJ432/'Ac225 Dose 200 nCi R power'!L432)^2+('Ac227 Dose 1 nCi R power'!AJ432/'Ac227 Dose 1 nCi R power'!L432)^2)^0.5)*K56</f>
        <v>2.8903925437832796E-3</v>
      </c>
      <c r="AJ56" s="64">
        <f>((('Ac225 Dose 200 nCi R power'!AK432/'Ac225 Dose 200 nCi R power'!M432)^2+('Ac227 Dose 1 nCi R power'!AK432/'Ac227 Dose 1 nCi R power'!M432)^2)^0.5)*L56</f>
        <v>3.6804109314745098E-3</v>
      </c>
      <c r="AK56" s="64">
        <f>((('Ac225 Dose 200 nCi R power'!AL432/'Ac225 Dose 200 nCi R power'!N432)^2+('Ac227 Dose 1 nCi R power'!AL432/'Ac227 Dose 1 nCi R power'!N432)^2)^0.5)*M56</f>
        <v>4.4671998137339481E-3</v>
      </c>
      <c r="AL56" s="64"/>
      <c r="AM56" s="64"/>
      <c r="AN56">
        <f t="shared" si="18"/>
        <v>2.3448622013598502E-5</v>
      </c>
      <c r="AO56">
        <f t="shared" si="0"/>
        <v>1.3737814194667909E-4</v>
      </c>
      <c r="AP56">
        <f t="shared" si="1"/>
        <v>-2.4667504643720718E-4</v>
      </c>
      <c r="AQ56">
        <f t="shared" si="2"/>
        <v>-5.7449506853435956E-5</v>
      </c>
      <c r="AR56">
        <f t="shared" si="3"/>
        <v>-4.1410445707083755E-4</v>
      </c>
      <c r="AS56">
        <f t="shared" si="4"/>
        <v>6.0924944155943492E-5</v>
      </c>
      <c r="AT56">
        <f t="shared" si="5"/>
        <v>-5.9332670620083558E-4</v>
      </c>
      <c r="AU56">
        <f t="shared" si="6"/>
        <v>-6.5097125507247331E-4</v>
      </c>
      <c r="AV56">
        <f t="shared" si="7"/>
        <v>-8.2284144914418402E-4</v>
      </c>
      <c r="AW56">
        <f t="shared" si="8"/>
        <v>3.0679711309438036E-4</v>
      </c>
      <c r="AZ56">
        <f t="shared" si="19"/>
        <v>9.8005525179263781E-4</v>
      </c>
      <c r="BA56">
        <f t="shared" si="9"/>
        <v>4.3621191544260971E-3</v>
      </c>
      <c r="BB56">
        <f t="shared" si="10"/>
        <v>4.3582345093648766E-3</v>
      </c>
      <c r="BC56">
        <f t="shared" si="11"/>
        <v>4.1170846430355502E-3</v>
      </c>
      <c r="BD56">
        <f t="shared" si="12"/>
        <v>5.5233720604087686E-3</v>
      </c>
      <c r="BE56">
        <f t="shared" si="13"/>
        <v>2.5338075933123943E-3</v>
      </c>
      <c r="BF56">
        <f t="shared" si="14"/>
        <v>5.2866811910994536E-3</v>
      </c>
      <c r="BG56">
        <f t="shared" si="15"/>
        <v>4.8273271475955557E-3</v>
      </c>
      <c r="BH56">
        <f t="shared" si="16"/>
        <v>6.1445156105517616E-3</v>
      </c>
      <c r="BI56">
        <f t="shared" si="17"/>
        <v>6.7376521614072767E-3</v>
      </c>
    </row>
    <row r="57" spans="3:61">
      <c r="C57">
        <f>'Ac225 Dose 200 nCi R power'!D522</f>
        <v>10</v>
      </c>
      <c r="D57" s="63">
        <f>'Ac227 Dose 1 nCi R power'!E433/'Ac225 Dose 200 nCi R power'!E433</f>
        <v>2.3995903797774905E-4</v>
      </c>
      <c r="E57" s="63">
        <f>'Ac227 Dose 1 nCi R power'!F433/'Ac225 Dose 200 nCi R power'!F433</f>
        <v>1.4276602986691683E-3</v>
      </c>
      <c r="F57" s="63">
        <f>'Ac227 Dose 1 nCi R power'!G433/'Ac225 Dose 200 nCi R power'!G433</f>
        <v>1.6379382326293949E-3</v>
      </c>
      <c r="G57" s="63">
        <f>'Ac227 Dose 1 nCi R power'!H433/'Ac225 Dose 200 nCi R power'!H433</f>
        <v>1.4502365855094737E-3</v>
      </c>
      <c r="H57" s="63">
        <f>'Ac227 Dose 1 nCi R power'!I433/'Ac225 Dose 200 nCi R power'!I433</f>
        <v>2.1167658134689685E-3</v>
      </c>
      <c r="I57" s="63">
        <f>'Ac227 Dose 1 nCi R power'!J433/'Ac225 Dose 200 nCi R power'!J433</f>
        <v>8.7263884473697516E-4</v>
      </c>
      <c r="J57" s="63">
        <f>'Ac227 Dose 1 nCi R power'!K433/'Ac225 Dose 200 nCi R power'!K433</f>
        <v>2.0961819256661877E-3</v>
      </c>
      <c r="K57" s="63">
        <f>'Ac227 Dose 1 nCi R power'!L433/'Ac225 Dose 200 nCi R power'!L433</f>
        <v>1.9689306981173736E-3</v>
      </c>
      <c r="L57" s="63">
        <f>'Ac227 Dose 1 nCi R power'!M433/'Ac225 Dose 200 nCi R power'!M433</f>
        <v>2.5028248830749828E-3</v>
      </c>
      <c r="M57" s="63">
        <f>'Ac227 Dose 1 nCi R power'!N433/'Ac225 Dose 200 nCi R power'!N433</f>
        <v>2.3482948063485534E-3</v>
      </c>
      <c r="P57" s="64">
        <f>((('Ac225 Dose 200 nCi R power'!Q433/'Ac225 Dose 200 nCi R power'!E433)^2+('Ac227 Dose 1 nCi R power'!Q433/'Ac227 Dose 1 nCi R power'!E433)^2)^0.5)*D57</f>
        <v>2.3700530176494071E-4</v>
      </c>
      <c r="Q57" s="64">
        <f>((('Ac225 Dose 200 nCi R power'!R433/'Ac225 Dose 200 nCi R power'!F433)^2+('Ac227 Dose 1 nCi R power'!R433/'Ac227 Dose 1 nCi R power'!F433)^2)^0.5)*E57</f>
        <v>1.2968827939918313E-3</v>
      </c>
      <c r="R57" s="64">
        <f>((('Ac225 Dose 200 nCi R power'!S433/'Ac225 Dose 200 nCi R power'!G433)^2+('Ac227 Dose 1 nCi R power'!S433/'Ac227 Dose 1 nCi R power'!G433)^2)^0.5)*F57</f>
        <v>1.9207385586608341E-3</v>
      </c>
      <c r="S57" s="64">
        <f>((('Ac225 Dose 200 nCi R power'!T433/'Ac225 Dose 200 nCi R power'!H433)^2+('Ac227 Dose 1 nCi R power'!T433/'Ac227 Dose 1 nCi R power'!H433)^2)^0.5)*G57</f>
        <v>1.4837141188419342E-3</v>
      </c>
      <c r="T57" s="64">
        <f>((('Ac225 Dose 200 nCi R power'!U433/'Ac225 Dose 200 nCi R power'!I433)^2+('Ac227 Dose 1 nCi R power'!U433/'Ac227 Dose 1 nCi R power'!I433)^2)^0.5)*H57</f>
        <v>2.506463734543806E-3</v>
      </c>
      <c r="U57" s="64">
        <f>((('Ac225 Dose 200 nCi R power'!V433/'Ac225 Dose 200 nCi R power'!J433)^2+('Ac227 Dose 1 nCi R power'!V433/'Ac227 Dose 1 nCi R power'!J433)^2)^0.5)*I57</f>
        <v>8.1191416001284028E-4</v>
      </c>
      <c r="V57" s="64">
        <f>((('Ac225 Dose 200 nCi R power'!W433/'Ac225 Dose 200 nCi R power'!K433)^2+('Ac227 Dose 1 nCi R power'!W433/'Ac227 Dose 1 nCi R power'!K433)^2)^0.5)*J57</f>
        <v>2.6944931263375767E-3</v>
      </c>
      <c r="W57" s="64">
        <f>((('Ac225 Dose 200 nCi R power'!X433/'Ac225 Dose 200 nCi R power'!L433)^2+('Ac227 Dose 1 nCi R power'!X433/'Ac227 Dose 1 nCi R power'!L433)^2)^0.5)*K57</f>
        <v>2.6352424165441528E-3</v>
      </c>
      <c r="X57" s="64">
        <f>((('Ac225 Dose 200 nCi R power'!Y433/'Ac225 Dose 200 nCi R power'!M433)^2+('Ac227 Dose 1 nCi R power'!Y433/'Ac227 Dose 1 nCi R power'!M433)^2)^0.5)*L57</f>
        <v>3.3378206490193396E-3</v>
      </c>
      <c r="Y57" s="64">
        <f>((('Ac225 Dose 200 nCi R power'!Z433/'Ac225 Dose 200 nCi R power'!N433)^2+('Ac227 Dose 1 nCi R power'!Z433/'Ac227 Dose 1 nCi R power'!N433)^2)^0.5)*M57</f>
        <v>2.1005051337487628E-3</v>
      </c>
      <c r="Z57" s="64"/>
      <c r="AA57" s="64"/>
      <c r="AB57" s="64">
        <f>((('Ac225 Dose 200 nCi R power'!AC433/'Ac225 Dose 200 nCi R power'!E433)^2+('Ac227 Dose 1 nCi R power'!AC433/'Ac227 Dose 1 nCi R power'!E433)^2)^0.5)*D57</f>
        <v>7.187735298817687E-4</v>
      </c>
      <c r="AC57" s="64">
        <f>((('Ac225 Dose 200 nCi R power'!AD433/'Ac225 Dose 200 nCi R power'!F433)^2+('Ac227 Dose 1 nCi R power'!AD433/'Ac227 Dose 1 nCi R power'!F433)^2)^0.5)*E57</f>
        <v>3.3275487094836845E-3</v>
      </c>
      <c r="AD57" s="64">
        <f>((('Ac225 Dose 200 nCi R power'!AE433/'Ac225 Dose 200 nCi R power'!G433)^2+('Ac227 Dose 1 nCi R power'!AE433/'Ac227 Dose 1 nCi R power'!G433)^2)^0.5)*F57</f>
        <v>2.7109015834851265E-3</v>
      </c>
      <c r="AE57" s="64">
        <f>((('Ac225 Dose 200 nCi R power'!AF433/'Ac225 Dose 200 nCi R power'!H433)^2+('Ac227 Dose 1 nCi R power'!AF433/'Ac227 Dose 1 nCi R power'!H433)^2)^0.5)*G57</f>
        <v>2.6250184220101896E-3</v>
      </c>
      <c r="AF57" s="64">
        <f>((('Ac225 Dose 200 nCi R power'!AG433/'Ac225 Dose 200 nCi R power'!I433)^2+('Ac227 Dose 1 nCi R power'!AG433/'Ac227 Dose 1 nCi R power'!I433)^2)^0.5)*H57</f>
        <v>3.49847331557667E-3</v>
      </c>
      <c r="AG57" s="64">
        <f>((('Ac225 Dose 200 nCi R power'!AH433/'Ac225 Dose 200 nCi R power'!J433)^2+('Ac227 Dose 1 nCi R power'!AH433/'Ac227 Dose 1 nCi R power'!J433)^2)^0.5)*I57</f>
        <v>1.660637116537826E-3</v>
      </c>
      <c r="AH57" s="64">
        <f>((('Ac225 Dose 200 nCi R power'!AI433/'Ac225 Dose 200 nCi R power'!K433)^2+('Ac227 Dose 1 nCi R power'!AI433/'Ac227 Dose 1 nCi R power'!K433)^2)^0.5)*J57</f>
        <v>3.2349458912152998E-3</v>
      </c>
      <c r="AI57" s="64">
        <f>((('Ac225 Dose 200 nCi R power'!AJ433/'Ac225 Dose 200 nCi R power'!L433)^2+('Ac227 Dose 1 nCi R power'!AJ433/'Ac227 Dose 1 nCi R power'!L433)^2)^0.5)*K57</f>
        <v>2.936230208314686E-3</v>
      </c>
      <c r="AJ57" s="64">
        <f>((('Ac225 Dose 200 nCi R power'!AK433/'Ac225 Dose 200 nCi R power'!M433)^2+('Ac227 Dose 1 nCi R power'!AK433/'Ac227 Dose 1 nCi R power'!M433)^2)^0.5)*L57</f>
        <v>3.7410071406103699E-3</v>
      </c>
      <c r="AK57" s="64">
        <f>((('Ac225 Dose 200 nCi R power'!AL433/'Ac225 Dose 200 nCi R power'!N433)^2+('Ac227 Dose 1 nCi R power'!AL433/'Ac227 Dose 1 nCi R power'!N433)^2)^0.5)*M57</f>
        <v>4.5426756763419706E-3</v>
      </c>
      <c r="AL57" s="64"/>
      <c r="AM57" s="64"/>
      <c r="AN57">
        <f t="shared" si="18"/>
        <v>2.9537362128083378E-6</v>
      </c>
      <c r="AO57">
        <f t="shared" si="0"/>
        <v>1.3077750467733692E-4</v>
      </c>
      <c r="AP57">
        <f t="shared" si="1"/>
        <v>-2.8280032603143919E-4</v>
      </c>
      <c r="AQ57">
        <f t="shared" si="2"/>
        <v>-3.3477533332460516E-5</v>
      </c>
      <c r="AR57">
        <f t="shared" si="3"/>
        <v>-3.8969792107483754E-4</v>
      </c>
      <c r="AS57">
        <f t="shared" si="4"/>
        <v>6.0724684724134878E-5</v>
      </c>
      <c r="AT57">
        <f t="shared" si="5"/>
        <v>-5.9831120067138904E-4</v>
      </c>
      <c r="AU57">
        <f t="shared" si="6"/>
        <v>-6.6631171842677916E-4</v>
      </c>
      <c r="AV57">
        <f t="shared" si="7"/>
        <v>-8.3499576594435682E-4</v>
      </c>
      <c r="AW57">
        <f t="shared" si="8"/>
        <v>2.4778967259979053E-4</v>
      </c>
      <c r="AZ57">
        <f t="shared" si="19"/>
        <v>9.5873256785951777E-4</v>
      </c>
      <c r="BA57">
        <f t="shared" si="9"/>
        <v>4.7552090081528532E-3</v>
      </c>
      <c r="BB57">
        <f t="shared" si="10"/>
        <v>4.3488398161145216E-3</v>
      </c>
      <c r="BC57">
        <f t="shared" si="11"/>
        <v>4.0752550075196636E-3</v>
      </c>
      <c r="BD57">
        <f t="shared" si="12"/>
        <v>5.6152391290456381E-3</v>
      </c>
      <c r="BE57">
        <f t="shared" si="13"/>
        <v>2.5332759612748013E-3</v>
      </c>
      <c r="BF57">
        <f t="shared" si="14"/>
        <v>5.3311278168814875E-3</v>
      </c>
      <c r="BG57">
        <f t="shared" si="15"/>
        <v>4.90516090643206E-3</v>
      </c>
      <c r="BH57">
        <f t="shared" si="16"/>
        <v>6.2438320236853527E-3</v>
      </c>
      <c r="BI57">
        <f t="shared" si="17"/>
        <v>6.8909704826905244E-3</v>
      </c>
    </row>
    <row r="58" spans="3:61">
      <c r="C58">
        <f>'Ac225 Dose 200 nCi R power'!D523</f>
        <v>10.25</v>
      </c>
      <c r="D58" s="63">
        <f>'Ac227 Dose 1 nCi R power'!E434/'Ac225 Dose 200 nCi R power'!E434</f>
        <v>2.4354163522361978E-4</v>
      </c>
      <c r="E58" s="63">
        <f>'Ac227 Dose 1 nCi R power'!F434/'Ac225 Dose 200 nCi R power'!F434</f>
        <v>1.5325746777039618E-3</v>
      </c>
      <c r="F58" s="63">
        <f>'Ac227 Dose 1 nCi R power'!G434/'Ac225 Dose 200 nCi R power'!G434</f>
        <v>1.6805447749832169E-3</v>
      </c>
      <c r="G58" s="63">
        <f>'Ac227 Dose 1 nCi R power'!H434/'Ac225 Dose 200 nCi R power'!H434</f>
        <v>1.4737895008345263E-3</v>
      </c>
      <c r="H58" s="63">
        <f>'Ac227 Dose 1 nCi R power'!I434/'Ac225 Dose 200 nCi R power'!I434</f>
        <v>2.186162367500878E-3</v>
      </c>
      <c r="I58" s="63">
        <f>'Ac227 Dose 1 nCi R power'!J434/'Ac225 Dose 200 nCi R power'!J434</f>
        <v>8.9466661147824306E-4</v>
      </c>
      <c r="J58" s="63">
        <f>'Ac227 Dose 1 nCi R power'!K434/'Ac225 Dose 200 nCi R power'!K434</f>
        <v>2.1560275107714408E-3</v>
      </c>
      <c r="K58" s="63">
        <f>'Ac227 Dose 1 nCi R power'!L434/'Ac225 Dose 200 nCi R power'!L434</f>
        <v>2.033896107438682E-3</v>
      </c>
      <c r="L58" s="63">
        <f>'Ac227 Dose 1 nCi R power'!M434/'Ac225 Dose 200 nCi R power'!M434</f>
        <v>2.5843435630295264E-3</v>
      </c>
      <c r="M58" s="63">
        <f>'Ac227 Dose 1 nCi R power'!N434/'Ac225 Dose 200 nCi R power'!N434</f>
        <v>2.4478842649209931E-3</v>
      </c>
      <c r="P58" s="64">
        <f>((('Ac225 Dose 200 nCi R power'!Q434/'Ac225 Dose 200 nCi R power'!E434)^2+('Ac227 Dose 1 nCi R power'!Q434/'Ac227 Dose 1 nCi R power'!E434)^2)^0.5)*D58</f>
        <v>2.4632727914494269E-4</v>
      </c>
      <c r="Q58" s="64">
        <f>((('Ac225 Dose 200 nCi R power'!R434/'Ac225 Dose 200 nCi R power'!F434)^2+('Ac227 Dose 1 nCi R power'!R434/'Ac227 Dose 1 nCi R power'!F434)^2)^0.5)*E58</f>
        <v>1.4038676002401035E-3</v>
      </c>
      <c r="R58" s="64">
        <f>((('Ac225 Dose 200 nCi R power'!S434/'Ac225 Dose 200 nCi R power'!G434)^2+('Ac227 Dose 1 nCi R power'!S434/'Ac227 Dose 1 nCi R power'!G434)^2)^0.5)*F58</f>
        <v>1.9889341956359136E-3</v>
      </c>
      <c r="S58" s="64">
        <f>((('Ac225 Dose 200 nCi R power'!T434/'Ac225 Dose 200 nCi R power'!H434)^2+('Ac227 Dose 1 nCi R power'!T434/'Ac227 Dose 1 nCi R power'!H434)^2)^0.5)*G58</f>
        <v>1.4964601882833837E-3</v>
      </c>
      <c r="T58" s="64">
        <f>((('Ac225 Dose 200 nCi R power'!U434/'Ac225 Dose 200 nCi R power'!I434)^2+('Ac227 Dose 1 nCi R power'!U434/'Ac227 Dose 1 nCi R power'!I434)^2)^0.5)*H58</f>
        <v>2.5728363109681521E-3</v>
      </c>
      <c r="U58" s="64">
        <f>((('Ac225 Dose 200 nCi R power'!V434/'Ac225 Dose 200 nCi R power'!J434)^2+('Ac227 Dose 1 nCi R power'!V434/'Ac227 Dose 1 nCi R power'!J434)^2)^0.5)*I58</f>
        <v>8.3254035453347224E-4</v>
      </c>
      <c r="V58" s="64">
        <f>((('Ac225 Dose 200 nCi R power'!W434/'Ac225 Dose 200 nCi R power'!K434)^2+('Ac227 Dose 1 nCi R power'!W434/'Ac227 Dose 1 nCi R power'!K434)^2)^0.5)*J58</f>
        <v>2.771421547493024E-3</v>
      </c>
      <c r="W58" s="64">
        <f>((('Ac225 Dose 200 nCi R power'!X434/'Ac225 Dose 200 nCi R power'!L434)^2+('Ac227 Dose 1 nCi R power'!X434/'Ac227 Dose 1 nCi R power'!L434)^2)^0.5)*K58</f>
        <v>2.7241311731633945E-3</v>
      </c>
      <c r="X58" s="64">
        <f>((('Ac225 Dose 200 nCi R power'!Y434/'Ac225 Dose 200 nCi R power'!M434)^2+('Ac227 Dose 1 nCi R power'!Y434/'Ac227 Dose 1 nCi R power'!M434)^2)^0.5)*L58</f>
        <v>3.4460145843064776E-3</v>
      </c>
      <c r="Y58" s="64">
        <f>((('Ac225 Dose 200 nCi R power'!Z434/'Ac225 Dose 200 nCi R power'!N434)^2+('Ac227 Dose 1 nCi R power'!Z434/'Ac227 Dose 1 nCi R power'!N434)^2)^0.5)*M58</f>
        <v>2.2303672986285087E-3</v>
      </c>
      <c r="Z58" s="64"/>
      <c r="AA58" s="64"/>
      <c r="AB58" s="64">
        <f>((('Ac225 Dose 200 nCi R power'!AC434/'Ac225 Dose 200 nCi R power'!E434)^2+('Ac227 Dose 1 nCi R power'!AC434/'Ac227 Dose 1 nCi R power'!E434)^2)^0.5)*D58</f>
        <v>7.3706996345501274E-4</v>
      </c>
      <c r="AC58" s="64">
        <f>((('Ac225 Dose 200 nCi R power'!AD434/'Ac225 Dose 200 nCi R power'!F434)^2+('Ac227 Dose 1 nCi R power'!AD434/'Ac227 Dose 1 nCi R power'!F434)^2)^0.5)*E58</f>
        <v>3.5675971975033436E-3</v>
      </c>
      <c r="AD58" s="64">
        <f>((('Ac225 Dose 200 nCi R power'!AE434/'Ac225 Dose 200 nCi R power'!G434)^2+('Ac227 Dose 1 nCi R power'!AE434/'Ac227 Dose 1 nCi R power'!G434)^2)^0.5)*F58</f>
        <v>2.7707261245998797E-3</v>
      </c>
      <c r="AE58" s="64">
        <f>((('Ac225 Dose 200 nCi R power'!AF434/'Ac225 Dose 200 nCi R power'!H434)^2+('Ac227 Dose 1 nCi R power'!AF434/'Ac227 Dose 1 nCi R power'!H434)^2)^0.5)*G58</f>
        <v>2.6797792118302866E-3</v>
      </c>
      <c r="AF58" s="64">
        <f>((('Ac225 Dose 200 nCi R power'!AG434/'Ac225 Dose 200 nCi R power'!I434)^2+('Ac227 Dose 1 nCi R power'!AG434/'Ac227 Dose 1 nCi R power'!I434)^2)^0.5)*H58</f>
        <v>3.6149294204422984E-3</v>
      </c>
      <c r="AG58" s="64">
        <f>((('Ac225 Dose 200 nCi R power'!AH434/'Ac225 Dose 200 nCi R power'!J434)^2+('Ac227 Dose 1 nCi R power'!AH434/'Ac227 Dose 1 nCi R power'!J434)^2)^0.5)*I58</f>
        <v>1.69959371962657E-3</v>
      </c>
      <c r="AH58" s="64">
        <f>((('Ac225 Dose 200 nCi R power'!AI434/'Ac225 Dose 200 nCi R power'!K434)^2+('Ac227 Dose 1 nCi R power'!AI434/'Ac227 Dose 1 nCi R power'!K434)^2)^0.5)*J58</f>
        <v>3.3273615496776272E-3</v>
      </c>
      <c r="AI58" s="64">
        <f>((('Ac225 Dose 200 nCi R power'!AJ434/'Ac225 Dose 200 nCi R power'!L434)^2+('Ac227 Dose 1 nCi R power'!AJ434/'Ac227 Dose 1 nCi R power'!L434)^2)^0.5)*K58</f>
        <v>3.0326201735610659E-3</v>
      </c>
      <c r="AJ58" s="64">
        <f>((('Ac225 Dose 200 nCi R power'!AK434/'Ac225 Dose 200 nCi R power'!M434)^2+('Ac227 Dose 1 nCi R power'!AK434/'Ac227 Dose 1 nCi R power'!M434)^2)^0.5)*L58</f>
        <v>3.8645359616764005E-3</v>
      </c>
      <c r="AK58" s="64">
        <f>((('Ac225 Dose 200 nCi R power'!AL434/'Ac225 Dose 200 nCi R power'!N434)^2+('Ac227 Dose 1 nCi R power'!AL434/'Ac227 Dose 1 nCi R power'!N434)^2)^0.5)*M58</f>
        <v>4.6934286043106626E-3</v>
      </c>
      <c r="AL58" s="64"/>
      <c r="AM58" s="64"/>
      <c r="AN58">
        <f t="shared" si="18"/>
        <v>-2.785643921322914E-6</v>
      </c>
      <c r="AO58">
        <f t="shared" si="0"/>
        <v>1.2870707746385828E-4</v>
      </c>
      <c r="AP58">
        <f t="shared" si="1"/>
        <v>-3.0838942065269676E-4</v>
      </c>
      <c r="AQ58">
        <f t="shared" si="2"/>
        <v>-2.2670687448857413E-5</v>
      </c>
      <c r="AR58">
        <f t="shared" si="3"/>
        <v>-3.8667394346727406E-4</v>
      </c>
      <c r="AS58">
        <f t="shared" si="4"/>
        <v>6.212625694477082E-5</v>
      </c>
      <c r="AT58">
        <f t="shared" si="5"/>
        <v>-6.1539403672158325E-4</v>
      </c>
      <c r="AU58">
        <f t="shared" si="6"/>
        <v>-6.9023506572471255E-4</v>
      </c>
      <c r="AV58">
        <f t="shared" si="7"/>
        <v>-8.6167102127695117E-4</v>
      </c>
      <c r="AW58">
        <f t="shared" si="8"/>
        <v>2.1751696629248446E-4</v>
      </c>
      <c r="AZ58">
        <f t="shared" si="19"/>
        <v>9.8061159867863243E-4</v>
      </c>
      <c r="BA58">
        <f t="shared" si="9"/>
        <v>5.1001718752073056E-3</v>
      </c>
      <c r="BB58">
        <f t="shared" si="10"/>
        <v>4.4512708995830966E-3</v>
      </c>
      <c r="BC58">
        <f t="shared" si="11"/>
        <v>4.1535687126648124E-3</v>
      </c>
      <c r="BD58">
        <f t="shared" si="12"/>
        <v>5.8010917879431764E-3</v>
      </c>
      <c r="BE58">
        <f t="shared" si="13"/>
        <v>2.594260331104813E-3</v>
      </c>
      <c r="BF58">
        <f t="shared" si="14"/>
        <v>5.4833890604490676E-3</v>
      </c>
      <c r="BG58">
        <f t="shared" si="15"/>
        <v>5.0665162809997479E-3</v>
      </c>
      <c r="BH58">
        <f t="shared" si="16"/>
        <v>6.4488795247059274E-3</v>
      </c>
      <c r="BI58">
        <f t="shared" si="17"/>
        <v>7.1413128692316558E-3</v>
      </c>
    </row>
    <row r="59" spans="3:61">
      <c r="C59">
        <f>'Ac225 Dose 200 nCi R power'!D524</f>
        <v>10.5</v>
      </c>
      <c r="D59" s="63">
        <f>'Ac227 Dose 1 nCi R power'!E435/'Ac225 Dose 200 nCi R power'!E435</f>
        <v>2.5552563235104706E-4</v>
      </c>
      <c r="E59" s="63">
        <f>'Ac227 Dose 1 nCi R power'!F435/'Ac225 Dose 200 nCi R power'!F435</f>
        <v>1.6079883560194093E-3</v>
      </c>
      <c r="F59" s="63">
        <f>'Ac227 Dose 1 nCi R power'!G435/'Ac225 Dose 200 nCi R power'!G435</f>
        <v>1.7632396445377381E-3</v>
      </c>
      <c r="G59" s="63">
        <f>'Ac227 Dose 1 nCi R power'!H435/'Ac225 Dose 200 nCi R power'!H435</f>
        <v>1.5463105263594493E-3</v>
      </c>
      <c r="H59" s="63">
        <f>'Ac227 Dose 1 nCi R power'!I435/'Ac225 Dose 200 nCi R power'!I435</f>
        <v>2.2937372530360128E-3</v>
      </c>
      <c r="I59" s="63">
        <f>'Ac227 Dose 1 nCi R power'!J435/'Ac225 Dose 200 nCi R power'!J435</f>
        <v>9.3869063263633291E-4</v>
      </c>
      <c r="J59" s="63">
        <f>'Ac227 Dose 1 nCi R power'!K435/'Ac225 Dose 200 nCi R power'!K435</f>
        <v>2.2621195449815867E-3</v>
      </c>
      <c r="K59" s="63">
        <f>'Ac227 Dose 1 nCi R power'!L435/'Ac225 Dose 200 nCi R power'!L435</f>
        <v>2.1339783996785714E-3</v>
      </c>
      <c r="L59" s="63">
        <f>'Ac227 Dose 1 nCi R power'!M435/'Ac225 Dose 200 nCi R power'!M435</f>
        <v>2.711511822400019E-3</v>
      </c>
      <c r="M59" s="63">
        <f>'Ac227 Dose 1 nCi R power'!N435/'Ac225 Dose 200 nCi R power'!N435</f>
        <v>2.5683377470213016E-3</v>
      </c>
      <c r="P59" s="64">
        <f>((('Ac225 Dose 200 nCi R power'!Q435/'Ac225 Dose 200 nCi R power'!E435)^2+('Ac227 Dose 1 nCi R power'!Q435/'Ac227 Dose 1 nCi R power'!E435)^2)^0.5)*D59</f>
        <v>2.5844834995474269E-4</v>
      </c>
      <c r="Q59" s="64">
        <f>((('Ac225 Dose 200 nCi R power'!R435/'Ac225 Dose 200 nCi R power'!F435)^2+('Ac227 Dose 1 nCi R power'!R435/'Ac227 Dose 1 nCi R power'!F435)^2)^0.5)*E59</f>
        <v>1.4729479662034754E-3</v>
      </c>
      <c r="R59" s="64">
        <f>((('Ac225 Dose 200 nCi R power'!S435/'Ac225 Dose 200 nCi R power'!G435)^2+('Ac227 Dose 1 nCi R power'!S435/'Ac227 Dose 1 nCi R power'!G435)^2)^0.5)*F59</f>
        <v>2.0868040389801835E-3</v>
      </c>
      <c r="S59" s="64">
        <f>((('Ac225 Dose 200 nCi R power'!T435/'Ac225 Dose 200 nCi R power'!H435)^2+('Ac227 Dose 1 nCi R power'!T435/'Ac227 Dose 1 nCi R power'!H435)^2)^0.5)*G59</f>
        <v>1.57009677441056E-3</v>
      </c>
      <c r="T59" s="64">
        <f>((('Ac225 Dose 200 nCi R power'!U435/'Ac225 Dose 200 nCi R power'!I435)^2+('Ac227 Dose 1 nCi R power'!U435/'Ac227 Dose 1 nCi R power'!I435)^2)^0.5)*H59</f>
        <v>2.6994383309130068E-3</v>
      </c>
      <c r="U59" s="64">
        <f>((('Ac225 Dose 200 nCi R power'!V435/'Ac225 Dose 200 nCi R power'!J435)^2+('Ac227 Dose 1 nCi R power'!V435/'Ac227 Dose 1 nCi R power'!J435)^2)^0.5)*I59</f>
        <v>8.7350731777175188E-4</v>
      </c>
      <c r="V59" s="64">
        <f>((('Ac225 Dose 200 nCi R power'!W435/'Ac225 Dose 200 nCi R power'!K435)^2+('Ac227 Dose 1 nCi R power'!W435/'Ac227 Dose 1 nCi R power'!K435)^2)^0.5)*J59</f>
        <v>2.9077953869539874E-3</v>
      </c>
      <c r="W59" s="64">
        <f>((('Ac225 Dose 200 nCi R power'!X435/'Ac225 Dose 200 nCi R power'!L435)^2+('Ac227 Dose 1 nCi R power'!X435/'Ac227 Dose 1 nCi R power'!L435)^2)^0.5)*K59</f>
        <v>2.858177986653622E-3</v>
      </c>
      <c r="X59" s="64">
        <f>((('Ac225 Dose 200 nCi R power'!Y435/'Ac225 Dose 200 nCi R power'!M435)^2+('Ac227 Dose 1 nCi R power'!Y435/'Ac227 Dose 1 nCi R power'!M435)^2)^0.5)*L59</f>
        <v>3.6155832448826579E-3</v>
      </c>
      <c r="Y59" s="64">
        <f>((('Ac225 Dose 200 nCi R power'!Z435/'Ac225 Dose 200 nCi R power'!N435)^2+('Ac227 Dose 1 nCi R power'!Z435/'Ac227 Dose 1 nCi R power'!N435)^2)^0.5)*M59</f>
        <v>2.3401173841747854E-3</v>
      </c>
      <c r="Z59" s="64"/>
      <c r="AA59" s="64"/>
      <c r="AB59" s="64">
        <f>((('Ac225 Dose 200 nCi R power'!AC435/'Ac225 Dose 200 nCi R power'!E435)^2+('Ac227 Dose 1 nCi R power'!AC435/'Ac227 Dose 1 nCi R power'!E435)^2)^0.5)*D59</f>
        <v>7.7333909795699349E-4</v>
      </c>
      <c r="AC59" s="64">
        <f>((('Ac225 Dose 200 nCi R power'!AD435/'Ac225 Dose 200 nCi R power'!F435)^2+('Ac227 Dose 1 nCi R power'!AD435/'Ac227 Dose 1 nCi R power'!F435)^2)^0.5)*E59</f>
        <v>3.7431485956346774E-3</v>
      </c>
      <c r="AD59" s="64">
        <f>((('Ac225 Dose 200 nCi R power'!AE435/'Ac225 Dose 200 nCi R power'!G435)^2+('Ac227 Dose 1 nCi R power'!AE435/'Ac227 Dose 1 nCi R power'!G435)^2)^0.5)*F59</f>
        <v>2.9070657442612368E-3</v>
      </c>
      <c r="AE59" s="64">
        <f>((('Ac225 Dose 200 nCi R power'!AF435/'Ac225 Dose 200 nCi R power'!H435)^2+('Ac227 Dose 1 nCi R power'!AF435/'Ac227 Dose 1 nCi R power'!H435)^2)^0.5)*G59</f>
        <v>2.8116435903675595E-3</v>
      </c>
      <c r="AF59" s="64">
        <f>((('Ac225 Dose 200 nCi R power'!AG435/'Ac225 Dose 200 nCi R power'!I435)^2+('Ac227 Dose 1 nCi R power'!AG435/'Ac227 Dose 1 nCi R power'!I435)^2)^0.5)*H59</f>
        <v>3.7928099037964299E-3</v>
      </c>
      <c r="AG59" s="64">
        <f>((('Ac225 Dose 200 nCi R power'!AH435/'Ac225 Dose 200 nCi R power'!J435)^2+('Ac227 Dose 1 nCi R power'!AH435/'Ac227 Dose 1 nCi R power'!J435)^2)^0.5)*I59</f>
        <v>1.7832259340325241E-3</v>
      </c>
      <c r="AH59" s="64">
        <f>((('Ac225 Dose 200 nCi R power'!AI435/'Ac225 Dose 200 nCi R power'!K435)^2+('Ac227 Dose 1 nCi R power'!AI435/'Ac227 Dose 1 nCi R power'!K435)^2)^0.5)*J59</f>
        <v>3.4910916289991167E-3</v>
      </c>
      <c r="AI59" s="64">
        <f>((('Ac225 Dose 200 nCi R power'!AJ435/'Ac225 Dose 200 nCi R power'!L435)^2+('Ac227 Dose 1 nCi R power'!AJ435/'Ac227 Dose 1 nCi R power'!L435)^2)^0.5)*K59</f>
        <v>3.1818468608794952E-3</v>
      </c>
      <c r="AJ59" s="64">
        <f>((('Ac225 Dose 200 nCi R power'!AK435/'Ac225 Dose 200 nCi R power'!M435)^2+('Ac227 Dose 1 nCi R power'!AK435/'Ac227 Dose 1 nCi R power'!M435)^2)^0.5)*L59</f>
        <v>4.0546988790808348E-3</v>
      </c>
      <c r="AK59" s="64">
        <f>((('Ac225 Dose 200 nCi R power'!AL435/'Ac225 Dose 200 nCi R power'!N435)^2+('Ac227 Dose 1 nCi R power'!AL435/'Ac227 Dose 1 nCi R power'!N435)^2)^0.5)*M59</f>
        <v>4.924378991336683E-3</v>
      </c>
      <c r="AL59" s="64"/>
      <c r="AM59" s="64"/>
      <c r="AN59">
        <f t="shared" si="18"/>
        <v>-2.922717603695633E-6</v>
      </c>
      <c r="AO59">
        <f t="shared" si="0"/>
        <v>1.3504038981593399E-4</v>
      </c>
      <c r="AP59">
        <f t="shared" si="1"/>
        <v>-3.2356439444244543E-4</v>
      </c>
      <c r="AQ59">
        <f t="shared" si="2"/>
        <v>-2.3786248051110718E-5</v>
      </c>
      <c r="AR59">
        <f t="shared" si="3"/>
        <v>-4.0570107787699398E-4</v>
      </c>
      <c r="AS59">
        <f t="shared" si="4"/>
        <v>6.5183314864581039E-5</v>
      </c>
      <c r="AT59">
        <f t="shared" si="5"/>
        <v>-6.4567584197240072E-4</v>
      </c>
      <c r="AU59">
        <f t="shared" si="6"/>
        <v>-7.2419958697505062E-4</v>
      </c>
      <c r="AV59">
        <f t="shared" si="7"/>
        <v>-9.0407142248263893E-4</v>
      </c>
      <c r="AW59">
        <f t="shared" si="8"/>
        <v>2.2822036284651619E-4</v>
      </c>
      <c r="AZ59">
        <f t="shared" si="19"/>
        <v>1.0288647303080406E-3</v>
      </c>
      <c r="BA59">
        <f t="shared" si="9"/>
        <v>5.3511369516540865E-3</v>
      </c>
      <c r="BB59">
        <f t="shared" si="10"/>
        <v>4.6703053887989752E-3</v>
      </c>
      <c r="BC59">
        <f t="shared" si="11"/>
        <v>4.357954116727009E-3</v>
      </c>
      <c r="BD59">
        <f t="shared" si="12"/>
        <v>6.0865471568324423E-3</v>
      </c>
      <c r="BE59">
        <f t="shared" si="13"/>
        <v>2.7219165666688572E-3</v>
      </c>
      <c r="BF59">
        <f t="shared" si="14"/>
        <v>5.7532111739807034E-3</v>
      </c>
      <c r="BG59">
        <f t="shared" si="15"/>
        <v>5.3158252605580662E-3</v>
      </c>
      <c r="BH59">
        <f t="shared" si="16"/>
        <v>6.7662107014808542E-3</v>
      </c>
      <c r="BI59">
        <f t="shared" si="17"/>
        <v>7.4927167383579841E-3</v>
      </c>
    </row>
    <row r="60" spans="3:61">
      <c r="C60">
        <f>'Ac225 Dose 200 nCi R power'!D525</f>
        <v>10.75</v>
      </c>
      <c r="D60" s="63">
        <f>'Ac227 Dose 1 nCi R power'!E436/'Ac225 Dose 200 nCi R power'!E436</f>
        <v>2.6789989669703357E-4</v>
      </c>
      <c r="E60" s="63">
        <f>'Ac227 Dose 1 nCi R power'!F436/'Ac225 Dose 200 nCi R power'!F436</f>
        <v>1.6858579333278673E-3</v>
      </c>
      <c r="F60" s="63">
        <f>'Ac227 Dose 1 nCi R power'!G436/'Ac225 Dose 200 nCi R power'!G436</f>
        <v>1.8486275301525087E-3</v>
      </c>
      <c r="G60" s="63">
        <f>'Ac227 Dose 1 nCi R power'!H436/'Ac225 Dose 200 nCi R power'!H436</f>
        <v>1.6211932496232586E-3</v>
      </c>
      <c r="H60" s="63">
        <f>'Ac227 Dose 1 nCi R power'!I436/'Ac225 Dose 200 nCi R power'!I436</f>
        <v>2.4048153896916377E-3</v>
      </c>
      <c r="I60" s="63">
        <f>'Ac227 Dose 1 nCi R power'!J436/'Ac225 Dose 200 nCi R power'!J436</f>
        <v>9.8414832672545443E-4</v>
      </c>
      <c r="J60" s="63">
        <f>'Ac227 Dose 1 nCi R power'!K436/'Ac225 Dose 200 nCi R power'!K436</f>
        <v>2.3716665402253702E-3</v>
      </c>
      <c r="K60" s="63">
        <f>'Ac227 Dose 1 nCi R power'!L436/'Ac225 Dose 200 nCi R power'!L436</f>
        <v>2.2373199415164171E-3</v>
      </c>
      <c r="L60" s="63">
        <f>'Ac227 Dose 1 nCi R power'!M436/'Ac225 Dose 200 nCi R power'!M436</f>
        <v>2.8428214047653199E-3</v>
      </c>
      <c r="M60" s="63">
        <f>'Ac227 Dose 1 nCi R power'!N436/'Ac225 Dose 200 nCi R power'!N436</f>
        <v>2.6927138807148285E-3</v>
      </c>
      <c r="P60" s="64">
        <f>((('Ac225 Dose 200 nCi R power'!Q436/'Ac225 Dose 200 nCi R power'!E436)^2+('Ac227 Dose 1 nCi R power'!Q436/'Ac227 Dose 1 nCi R power'!E436)^2)^0.5)*D60</f>
        <v>2.7096415188310012E-4</v>
      </c>
      <c r="Q60" s="64">
        <f>((('Ac225 Dose 200 nCi R power'!R436/'Ac225 Dose 200 nCi R power'!F436)^2+('Ac227 Dose 1 nCi R power'!R436/'Ac227 Dose 1 nCi R power'!F436)^2)^0.5)*E60</f>
        <v>1.5442779824291855E-3</v>
      </c>
      <c r="R60" s="64">
        <f>((('Ac225 Dose 200 nCi R power'!S436/'Ac225 Dose 200 nCi R power'!G436)^2+('Ac227 Dose 1 nCi R power'!S436/'Ac227 Dose 1 nCi R power'!G436)^2)^0.5)*F60</f>
        <v>2.1878610819821833E-3</v>
      </c>
      <c r="S60" s="64">
        <f>((('Ac225 Dose 200 nCi R power'!T436/'Ac225 Dose 200 nCi R power'!H436)^2+('Ac227 Dose 1 nCi R power'!T436/'Ac227 Dose 1 nCi R power'!H436)^2)^0.5)*G60</f>
        <v>1.6461313872851125E-3</v>
      </c>
      <c r="T60" s="64">
        <f>((('Ac225 Dose 200 nCi R power'!U436/'Ac225 Dose 200 nCi R power'!I436)^2+('Ac227 Dose 1 nCi R power'!U436/'Ac227 Dose 1 nCi R power'!I436)^2)^0.5)*H60</f>
        <v>2.83016323387114E-3</v>
      </c>
      <c r="U60" s="64">
        <f>((('Ac225 Dose 200 nCi R power'!V436/'Ac225 Dose 200 nCi R power'!J436)^2+('Ac227 Dose 1 nCi R power'!V436/'Ac227 Dose 1 nCi R power'!J436)^2)^0.5)*I60</f>
        <v>9.1580839871932399E-4</v>
      </c>
      <c r="V60" s="64">
        <f>((('Ac225 Dose 200 nCi R power'!W436/'Ac225 Dose 200 nCi R power'!K436)^2+('Ac227 Dose 1 nCi R power'!W436/'Ac227 Dose 1 nCi R power'!K436)^2)^0.5)*J60</f>
        <v>3.0486103355411276E-3</v>
      </c>
      <c r="W60" s="64">
        <f>((('Ac225 Dose 200 nCi R power'!X436/'Ac225 Dose 200 nCi R power'!L436)^2+('Ac227 Dose 1 nCi R power'!X436/'Ac227 Dose 1 nCi R power'!L436)^2)^0.5)*K60</f>
        <v>2.9965901280474927E-3</v>
      </c>
      <c r="X60" s="64">
        <f>((('Ac225 Dose 200 nCi R power'!Y436/'Ac225 Dose 200 nCi R power'!M436)^2+('Ac227 Dose 1 nCi R power'!Y436/'Ac227 Dose 1 nCi R power'!M436)^2)^0.5)*L60</f>
        <v>3.7906740270693636E-3</v>
      </c>
      <c r="Y60" s="64">
        <f>((('Ac225 Dose 200 nCi R power'!Z436/'Ac225 Dose 200 nCi R power'!N436)^2+('Ac227 Dose 1 nCi R power'!Z436/'Ac227 Dose 1 nCi R power'!N436)^2)^0.5)*M60</f>
        <v>2.4534415577458918E-3</v>
      </c>
      <c r="Z60" s="64"/>
      <c r="AA60" s="64"/>
      <c r="AB60" s="64">
        <f>((('Ac225 Dose 200 nCi R power'!AC436/'Ac225 Dose 200 nCi R power'!E436)^2+('Ac227 Dose 1 nCi R power'!AC436/'Ac227 Dose 1 nCi R power'!E436)^2)^0.5)*D60</f>
        <v>8.1078936210137386E-4</v>
      </c>
      <c r="AC60" s="64">
        <f>((('Ac225 Dose 200 nCi R power'!AD436/'Ac225 Dose 200 nCi R power'!F436)^2+('Ac227 Dose 1 nCi R power'!AD436/'Ac227 Dose 1 nCi R power'!F436)^2)^0.5)*E60</f>
        <v>3.9244169473946211E-3</v>
      </c>
      <c r="AD60" s="64">
        <f>((('Ac225 Dose 200 nCi R power'!AE436/'Ac225 Dose 200 nCi R power'!G436)^2+('Ac227 Dose 1 nCi R power'!AE436/'Ac227 Dose 1 nCi R power'!G436)^2)^0.5)*F60</f>
        <v>3.0478453586571422E-3</v>
      </c>
      <c r="AE60" s="64">
        <f>((('Ac225 Dose 200 nCi R power'!AF436/'Ac225 Dose 200 nCi R power'!H436)^2+('Ac227 Dose 1 nCi R power'!AF436/'Ac227 Dose 1 nCi R power'!H436)^2)^0.5)*G60</f>
        <v>2.9478022242932101E-3</v>
      </c>
      <c r="AF60" s="64">
        <f>((('Ac225 Dose 200 nCi R power'!AG436/'Ac225 Dose 200 nCi R power'!I436)^2+('Ac227 Dose 1 nCi R power'!AG436/'Ac227 Dose 1 nCi R power'!I436)^2)^0.5)*H60</f>
        <v>3.9764831890626807E-3</v>
      </c>
      <c r="AG60" s="64">
        <f>((('Ac225 Dose 200 nCi R power'!AH436/'Ac225 Dose 200 nCi R power'!J436)^2+('Ac227 Dose 1 nCi R power'!AH436/'Ac227 Dose 1 nCi R power'!J436)^2)^0.5)*I60</f>
        <v>1.8695816897870859E-3</v>
      </c>
      <c r="AH60" s="64">
        <f>((('Ac225 Dose 200 nCi R power'!AI436/'Ac225 Dose 200 nCi R power'!K436)^2+('Ac227 Dose 1 nCi R power'!AI436/'Ac227 Dose 1 nCi R power'!K436)^2)^0.5)*J60</f>
        <v>3.6601536924634479E-3</v>
      </c>
      <c r="AI60" s="64">
        <f>((('Ac225 Dose 200 nCi R power'!AJ436/'Ac225 Dose 200 nCi R power'!L436)^2+('Ac227 Dose 1 nCi R power'!AJ436/'Ac227 Dose 1 nCi R power'!L436)^2)^0.5)*K60</f>
        <v>3.335933219272216E-3</v>
      </c>
      <c r="AJ60" s="64">
        <f>((('Ac225 Dose 200 nCi R power'!AK436/'Ac225 Dose 200 nCi R power'!M436)^2+('Ac227 Dose 1 nCi R power'!AK436/'Ac227 Dose 1 nCi R power'!M436)^2)^0.5)*L60</f>
        <v>4.2510545844223306E-3</v>
      </c>
      <c r="AK60" s="64">
        <f>((('Ac225 Dose 200 nCi R power'!AL436/'Ac225 Dose 200 nCi R power'!N436)^2+('Ac227 Dose 1 nCi R power'!AL436/'Ac227 Dose 1 nCi R power'!N436)^2)^0.5)*M60</f>
        <v>5.1628504386743304E-3</v>
      </c>
      <c r="AL60" s="64"/>
      <c r="AM60" s="64"/>
      <c r="AN60">
        <f t="shared" si="18"/>
        <v>-3.0642551860665559E-6</v>
      </c>
      <c r="AO60">
        <f t="shared" si="0"/>
        <v>1.4157995089868181E-4</v>
      </c>
      <c r="AP60">
        <f t="shared" si="1"/>
        <v>-3.392335518296746E-4</v>
      </c>
      <c r="AQ60">
        <f t="shared" si="2"/>
        <v>-2.4938137661853878E-5</v>
      </c>
      <c r="AR60">
        <f t="shared" si="3"/>
        <v>-4.2534784417950231E-4</v>
      </c>
      <c r="AS60">
        <f t="shared" si="4"/>
        <v>6.8339928006130434E-5</v>
      </c>
      <c r="AT60">
        <f t="shared" si="5"/>
        <v>-6.7694379531575742E-4</v>
      </c>
      <c r="AU60">
        <f t="shared" si="6"/>
        <v>-7.5927018653107557E-4</v>
      </c>
      <c r="AV60">
        <f t="shared" si="7"/>
        <v>-9.478526223040437E-4</v>
      </c>
      <c r="AW60">
        <f t="shared" si="8"/>
        <v>2.3927232296893676E-4</v>
      </c>
      <c r="AZ60">
        <f t="shared" si="19"/>
        <v>1.0786892587984075E-3</v>
      </c>
      <c r="BA60">
        <f t="shared" si="9"/>
        <v>5.6102748807224882E-3</v>
      </c>
      <c r="BB60">
        <f t="shared" si="10"/>
        <v>4.8964728888096507E-3</v>
      </c>
      <c r="BC60">
        <f t="shared" si="11"/>
        <v>4.5689954739164687E-3</v>
      </c>
      <c r="BD60">
        <f t="shared" si="12"/>
        <v>6.3812985787543184E-3</v>
      </c>
      <c r="BE60">
        <f t="shared" si="13"/>
        <v>2.8537300165125401E-3</v>
      </c>
      <c r="BF60">
        <f t="shared" si="14"/>
        <v>6.0318202326888181E-3</v>
      </c>
      <c r="BG60">
        <f t="shared" si="15"/>
        <v>5.5732531607886326E-3</v>
      </c>
      <c r="BH60">
        <f t="shared" si="16"/>
        <v>7.0938759891876505E-3</v>
      </c>
      <c r="BI60">
        <f t="shared" si="17"/>
        <v>7.8555643193891599E-3</v>
      </c>
    </row>
    <row r="61" spans="3:61">
      <c r="C61">
        <f>'Ac225 Dose 200 nCi R power'!D526</f>
        <v>11</v>
      </c>
      <c r="D61" s="63">
        <f>'Ac227 Dose 1 nCi R power'!E437/'Ac225 Dose 200 nCi R power'!E437</f>
        <v>2.8067301095420234E-4</v>
      </c>
      <c r="E61" s="63">
        <f>'Ac227 Dose 1 nCi R power'!F437/'Ac225 Dose 200 nCi R power'!F437</f>
        <v>1.7662374193569473E-3</v>
      </c>
      <c r="F61" s="63">
        <f>'Ac227 Dose 1 nCi R power'!G437/'Ac225 Dose 200 nCi R power'!G437</f>
        <v>1.9367676561947709E-3</v>
      </c>
      <c r="G61" s="63">
        <f>'Ac227 Dose 1 nCi R power'!H437/'Ac225 Dose 200 nCi R power'!H437</f>
        <v>1.6984896086950454E-3</v>
      </c>
      <c r="H61" s="63">
        <f>'Ac227 Dose 1 nCi R power'!I437/'Ac225 Dose 200 nCi R power'!I437</f>
        <v>2.5194738203914691E-3</v>
      </c>
      <c r="I61" s="63">
        <f>'Ac227 Dose 1 nCi R power'!J437/'Ac225 Dose 200 nCi R power'!J437</f>
        <v>1.0310712228454243E-3</v>
      </c>
      <c r="J61" s="63">
        <f>'Ac227 Dose 1 nCi R power'!K437/'Ac225 Dose 200 nCi R power'!K437</f>
        <v>2.4847444774388416E-3</v>
      </c>
      <c r="K61" s="63">
        <f>'Ac227 Dose 1 nCi R power'!L437/'Ac225 Dose 200 nCi R power'!L437</f>
        <v>2.3439924098344971E-3</v>
      </c>
      <c r="L61" s="63">
        <f>'Ac227 Dose 1 nCi R power'!M437/'Ac225 Dose 200 nCi R power'!M437</f>
        <v>2.9783633854210904E-3</v>
      </c>
      <c r="M61" s="63">
        <f>'Ac227 Dose 1 nCi R power'!N437/'Ac225 Dose 200 nCi R power'!N437</f>
        <v>2.8210989323116603E-3</v>
      </c>
      <c r="P61" s="64">
        <f>((('Ac225 Dose 200 nCi R power'!Q437/'Ac225 Dose 200 nCi R power'!E437)^2+('Ac227 Dose 1 nCi R power'!Q437/'Ac227 Dose 1 nCi R power'!E437)^2)^0.5)*D61</f>
        <v>2.8388336579199442E-4</v>
      </c>
      <c r="Q61" s="64">
        <f>((('Ac225 Dose 200 nCi R power'!R437/'Ac225 Dose 200 nCi R power'!F437)^2+('Ac227 Dose 1 nCi R power'!R437/'Ac227 Dose 1 nCi R power'!F437)^2)^0.5)*E61</f>
        <v>1.6179071228566084E-3</v>
      </c>
      <c r="R61" s="64">
        <f>((('Ac225 Dose 200 nCi R power'!S437/'Ac225 Dose 200 nCi R power'!G437)^2+('Ac227 Dose 1 nCi R power'!S437/'Ac227 Dose 1 nCi R power'!G437)^2)^0.5)*F61</f>
        <v>2.2921754170137309E-3</v>
      </c>
      <c r="S61" s="64">
        <f>((('Ac225 Dose 200 nCi R power'!T437/'Ac225 Dose 200 nCi R power'!H437)^2+('Ac227 Dose 1 nCi R power'!T437/'Ac227 Dose 1 nCi R power'!H437)^2)^0.5)*G61</f>
        <v>1.7246167639177238E-3</v>
      </c>
      <c r="T61" s="64">
        <f>((('Ac225 Dose 200 nCi R power'!U437/'Ac225 Dose 200 nCi R power'!I437)^2+('Ac227 Dose 1 nCi R power'!U437/'Ac227 Dose 1 nCi R power'!I437)^2)^0.5)*H61</f>
        <v>2.9651016896091635E-3</v>
      </c>
      <c r="U61" s="64">
        <f>((('Ac225 Dose 200 nCi R power'!V437/'Ac225 Dose 200 nCi R power'!J437)^2+('Ac227 Dose 1 nCi R power'!V437/'Ac227 Dose 1 nCi R power'!J437)^2)^0.5)*I61</f>
        <v>9.5947293707390757E-4</v>
      </c>
      <c r="V61" s="64">
        <f>((('Ac225 Dose 200 nCi R power'!W437/'Ac225 Dose 200 nCi R power'!K437)^2+('Ac227 Dose 1 nCi R power'!W437/'Ac227 Dose 1 nCi R power'!K437)^2)^0.5)*J61</f>
        <v>3.1939640613975035E-3</v>
      </c>
      <c r="W61" s="64">
        <f>((('Ac225 Dose 200 nCi R power'!X437/'Ac225 Dose 200 nCi R power'!L437)^2+('Ac227 Dose 1 nCi R power'!X437/'Ac227 Dose 1 nCi R power'!L437)^2)^0.5)*K61</f>
        <v>3.1394635989198619E-3</v>
      </c>
      <c r="X61" s="64">
        <f>((('Ac225 Dose 200 nCi R power'!Y437/'Ac225 Dose 200 nCi R power'!M437)^2+('Ac227 Dose 1 nCi R power'!Y437/'Ac227 Dose 1 nCi R power'!M437)^2)^0.5)*L61</f>
        <v>3.9714083724588104E-3</v>
      </c>
      <c r="Y61" s="64">
        <f>((('Ac225 Dose 200 nCi R power'!Z437/'Ac225 Dose 200 nCi R power'!N437)^2+('Ac227 Dose 1 nCi R power'!Z437/'Ac227 Dose 1 nCi R power'!N437)^2)^0.5)*M61</f>
        <v>2.5704184200991244E-3</v>
      </c>
      <c r="Z61" s="64"/>
      <c r="AA61" s="64"/>
      <c r="AB61" s="64">
        <f>((('Ac225 Dose 200 nCi R power'!AC437/'Ac225 Dose 200 nCi R power'!E437)^2+('Ac227 Dose 1 nCi R power'!AC437/'Ac227 Dose 1 nCi R power'!E437)^2)^0.5)*D61</f>
        <v>8.4944673109741233E-4</v>
      </c>
      <c r="AC61" s="64">
        <f>((('Ac225 Dose 200 nCi R power'!AD437/'Ac225 Dose 200 nCi R power'!F437)^2+('Ac227 Dose 1 nCi R power'!AD437/'Ac227 Dose 1 nCi R power'!F437)^2)^0.5)*E61</f>
        <v>4.1115279790891529E-3</v>
      </c>
      <c r="AD61" s="64">
        <f>((('Ac225 Dose 200 nCi R power'!AE437/'Ac225 Dose 200 nCi R power'!G437)^2+('Ac227 Dose 1 nCi R power'!AE437/'Ac227 Dose 1 nCi R power'!G437)^2)^0.5)*F61</f>
        <v>3.1931626114231454E-3</v>
      </c>
      <c r="AE61" s="64">
        <f>((('Ac225 Dose 200 nCi R power'!AF437/'Ac225 Dose 200 nCi R power'!H437)^2+('Ac227 Dose 1 nCi R power'!AF437/'Ac227 Dose 1 nCi R power'!H437)^2)^0.5)*G61</f>
        <v>3.0883495521670033E-3</v>
      </c>
      <c r="AF61" s="64">
        <f>((('Ac225 Dose 200 nCi R power'!AG437/'Ac225 Dose 200 nCi R power'!I437)^2+('Ac227 Dose 1 nCi R power'!AG437/'Ac227 Dose 1 nCi R power'!I437)^2)^0.5)*H61</f>
        <v>4.1660766705900291E-3</v>
      </c>
      <c r="AG61" s="64">
        <f>((('Ac225 Dose 200 nCi R power'!AH437/'Ac225 Dose 200 nCi R power'!J437)^2+('Ac227 Dose 1 nCi R power'!AH437/'Ac227 Dose 1 nCi R power'!J437)^2)^0.5)*I61</f>
        <v>1.9587208825646292E-3</v>
      </c>
      <c r="AH61" s="64">
        <f>((('Ac225 Dose 200 nCi R power'!AI437/'Ac225 Dose 200 nCi R power'!K437)^2+('Ac227 Dose 1 nCi R power'!AI437/'Ac227 Dose 1 nCi R power'!K437)^2)^0.5)*J61</f>
        <v>3.8346650001908436E-3</v>
      </c>
      <c r="AI61" s="64">
        <f>((('Ac225 Dose 200 nCi R power'!AJ437/'Ac225 Dose 200 nCi R power'!L437)^2+('Ac227 Dose 1 nCi R power'!AJ437/'Ac227 Dose 1 nCi R power'!L437)^2)^0.5)*K61</f>
        <v>3.4949861218279655E-3</v>
      </c>
      <c r="AJ61" s="64">
        <f>((('Ac225 Dose 200 nCi R power'!AK437/'Ac225 Dose 200 nCi R power'!M437)^2+('Ac227 Dose 1 nCi R power'!AK437/'Ac227 Dose 1 nCi R power'!M437)^2)^0.5)*L61</f>
        <v>4.4537392684768891E-3</v>
      </c>
      <c r="AK61" s="64">
        <f>((('Ac225 Dose 200 nCi R power'!AL437/'Ac225 Dose 200 nCi R power'!N437)^2+('Ac227 Dose 1 nCi R power'!AL437/'Ac227 Dose 1 nCi R power'!N437)^2)^0.5)*M61</f>
        <v>5.4090083482476901E-3</v>
      </c>
      <c r="AL61" s="64"/>
      <c r="AM61" s="64"/>
      <c r="AN61">
        <f t="shared" si="18"/>
        <v>-3.2103548377920886E-6</v>
      </c>
      <c r="AO61">
        <f t="shared" si="0"/>
        <v>1.4833029650033894E-4</v>
      </c>
      <c r="AP61">
        <f t="shared" si="1"/>
        <v>-3.5540776081895999E-4</v>
      </c>
      <c r="AQ61">
        <f t="shared" si="2"/>
        <v>-2.6127155222678382E-5</v>
      </c>
      <c r="AR61">
        <f t="shared" si="3"/>
        <v>-4.4562786921769444E-4</v>
      </c>
      <c r="AS61">
        <f t="shared" si="4"/>
        <v>7.1598285771516776E-5</v>
      </c>
      <c r="AT61">
        <f t="shared" si="5"/>
        <v>-7.0921958395866189E-4</v>
      </c>
      <c r="AU61">
        <f t="shared" si="6"/>
        <v>-7.9547118908536484E-4</v>
      </c>
      <c r="AV61">
        <f t="shared" si="7"/>
        <v>-9.9304498703772E-4</v>
      </c>
      <c r="AW61">
        <f t="shared" si="8"/>
        <v>2.5068051221253593E-4</v>
      </c>
      <c r="AZ61">
        <f t="shared" si="19"/>
        <v>1.1301197420516148E-3</v>
      </c>
      <c r="BA61">
        <f t="shared" si="9"/>
        <v>5.8777653984461E-3</v>
      </c>
      <c r="BB61">
        <f t="shared" si="10"/>
        <v>5.1299302676179161E-3</v>
      </c>
      <c r="BC61">
        <f t="shared" si="11"/>
        <v>4.7868391608620487E-3</v>
      </c>
      <c r="BD61">
        <f t="shared" si="12"/>
        <v>6.6855504909814987E-3</v>
      </c>
      <c r="BE61">
        <f t="shared" si="13"/>
        <v>2.9897921054100537E-3</v>
      </c>
      <c r="BF61">
        <f t="shared" si="14"/>
        <v>6.3194094776296856E-3</v>
      </c>
      <c r="BG61">
        <f t="shared" si="15"/>
        <v>5.8389785316624622E-3</v>
      </c>
      <c r="BH61">
        <f t="shared" si="16"/>
        <v>7.4321026538979795E-3</v>
      </c>
      <c r="BI61">
        <f t="shared" si="17"/>
        <v>8.2301072805593505E-3</v>
      </c>
    </row>
    <row r="62" spans="3:61">
      <c r="C62">
        <f>'Ac225 Dose 200 nCi R power'!D527</f>
        <v>12</v>
      </c>
      <c r="D62" s="63">
        <f>'Ac227 Dose 1 nCi R power'!E438/'Ac225 Dose 200 nCi R power'!E438</f>
        <v>3.1429948474297843E-4</v>
      </c>
      <c r="E62" s="63">
        <f>'Ac227 Dose 1 nCi R power'!F438/'Ac225 Dose 200 nCi R power'!F438</f>
        <v>1.9778442855990781E-3</v>
      </c>
      <c r="F62" s="63">
        <f>'Ac227 Dose 1 nCi R power'!G438/'Ac225 Dose 200 nCi R power'!G438</f>
        <v>2.1688051670497406E-3</v>
      </c>
      <c r="G62" s="63">
        <f>'Ac227 Dose 1 nCi R power'!H438/'Ac225 Dose 200 nCi R power'!H438</f>
        <v>1.9019798413794137E-3</v>
      </c>
      <c r="H62" s="63">
        <f>'Ac227 Dose 1 nCi R power'!I438/'Ac225 Dose 200 nCi R power'!I438</f>
        <v>2.8213233644387432E-3</v>
      </c>
      <c r="I62" s="63">
        <f>'Ac227 Dose 1 nCi R power'!J438/'Ac225 Dose 200 nCi R power'!J438</f>
        <v>1.1546003407021837E-3</v>
      </c>
      <c r="J62" s="63">
        <f>'Ac227 Dose 1 nCi R power'!K438/'Ac225 Dose 200 nCi R power'!K438</f>
        <v>2.7824332176506223E-3</v>
      </c>
      <c r="K62" s="63">
        <f>'Ac227 Dose 1 nCi R power'!L438/'Ac225 Dose 200 nCi R power'!L438</f>
        <v>2.6248181260742787E-3</v>
      </c>
      <c r="L62" s="63">
        <f>'Ac227 Dose 1 nCi R power'!M438/'Ac225 Dose 200 nCi R power'!M438</f>
        <v>3.3351909192578049E-3</v>
      </c>
      <c r="M62" s="63">
        <f>'Ac227 Dose 1 nCi R power'!N438/'Ac225 Dose 200 nCi R power'!N438</f>
        <v>3.1590851497267768E-3</v>
      </c>
      <c r="P62" s="64">
        <f>((('Ac225 Dose 200 nCi R power'!Q438/'Ac225 Dose 200 nCi R power'!E438)^2+('Ac227 Dose 1 nCi R power'!Q438/'Ac227 Dose 1 nCi R power'!E438)^2)^0.5)*D62</f>
        <v>3.1789446121731021E-4</v>
      </c>
      <c r="Q62" s="64">
        <f>((('Ac225 Dose 200 nCi R power'!R438/'Ac225 Dose 200 nCi R power'!F438)^2+('Ac227 Dose 1 nCi R power'!R438/'Ac227 Dose 1 nCi R power'!F438)^2)^0.5)*E62</f>
        <v>1.8117430434335573E-3</v>
      </c>
      <c r="R62" s="64">
        <f>((('Ac225 Dose 200 nCi R power'!S438/'Ac225 Dose 200 nCi R power'!G438)^2+('Ac227 Dose 1 nCi R power'!S438/'Ac227 Dose 1 nCi R power'!G438)^2)^0.5)*F62</f>
        <v>2.5667931165119767E-3</v>
      </c>
      <c r="S62" s="64">
        <f>((('Ac225 Dose 200 nCi R power'!T438/'Ac225 Dose 200 nCi R power'!H438)^2+('Ac227 Dose 1 nCi R power'!T438/'Ac227 Dose 1 nCi R power'!H438)^2)^0.5)*G62</f>
        <v>1.9312372017375409E-3</v>
      </c>
      <c r="T62" s="64">
        <f>((('Ac225 Dose 200 nCi R power'!U438/'Ac225 Dose 200 nCi R power'!I438)^2+('Ac227 Dose 1 nCi R power'!U438/'Ac227 Dose 1 nCi R power'!I438)^2)^0.5)*H62</f>
        <v>3.3203403850139315E-3</v>
      </c>
      <c r="U62" s="64">
        <f>((('Ac225 Dose 200 nCi R power'!V438/'Ac225 Dose 200 nCi R power'!J438)^2+('Ac227 Dose 1 nCi R power'!V438/'Ac227 Dose 1 nCi R power'!J438)^2)^0.5)*I62</f>
        <v>1.0744241091152423E-3</v>
      </c>
      <c r="V62" s="64">
        <f>((('Ac225 Dose 200 nCi R power'!W438/'Ac225 Dose 200 nCi R power'!K438)^2+('Ac227 Dose 1 nCi R power'!W438/'Ac227 Dose 1 nCi R power'!K438)^2)^0.5)*J62</f>
        <v>3.5766219750591817E-3</v>
      </c>
      <c r="W62" s="64">
        <f>((('Ac225 Dose 200 nCi R power'!X438/'Ac225 Dose 200 nCi R power'!L438)^2+('Ac227 Dose 1 nCi R power'!X438/'Ac227 Dose 1 nCi R power'!L438)^2)^0.5)*K62</f>
        <v>3.5155919985155088E-3</v>
      </c>
      <c r="X62" s="64">
        <f>((('Ac225 Dose 200 nCi R power'!Y438/'Ac225 Dose 200 nCi R power'!M438)^2+('Ac227 Dose 1 nCi R power'!Y438/'Ac227 Dose 1 nCi R power'!M438)^2)^0.5)*L62</f>
        <v>4.4472092308562817E-3</v>
      </c>
      <c r="Y62" s="64">
        <f>((('Ac225 Dose 200 nCi R power'!Z438/'Ac225 Dose 200 nCi R power'!N438)^2+('Ac227 Dose 1 nCi R power'!Z438/'Ac227 Dose 1 nCi R power'!N438)^2)^0.5)*M62</f>
        <v>2.8783714624518652E-3</v>
      </c>
      <c r="Z62" s="64"/>
      <c r="AA62" s="64"/>
      <c r="AB62" s="64">
        <f>((('Ac225 Dose 200 nCi R power'!AC438/'Ac225 Dose 200 nCi R power'!E438)^2+('Ac227 Dose 1 nCi R power'!AC438/'Ac227 Dose 1 nCi R power'!E438)^2)^0.5)*D62</f>
        <v>9.5121603959308939E-4</v>
      </c>
      <c r="AC62" s="64">
        <f>((('Ac225 Dose 200 nCi R power'!AD438/'Ac225 Dose 200 nCi R power'!F438)^2+('Ac227 Dose 1 nCi R power'!AD438/'Ac227 Dose 1 nCi R power'!F438)^2)^0.5)*E62</f>
        <v>4.6041160884717847E-3</v>
      </c>
      <c r="AD62" s="64">
        <f>((('Ac225 Dose 200 nCi R power'!AE438/'Ac225 Dose 200 nCi R power'!G438)^2+('Ac227 Dose 1 nCi R power'!AE438/'Ac227 Dose 1 nCi R power'!G438)^2)^0.5)*F62</f>
        <v>3.575724506103644E-3</v>
      </c>
      <c r="AE62" s="64">
        <f>((('Ac225 Dose 200 nCi R power'!AF438/'Ac225 Dose 200 nCi R power'!H438)^2+('Ac227 Dose 1 nCi R power'!AF438/'Ac227 Dose 1 nCi R power'!H438)^2)^0.5)*G62</f>
        <v>3.4583541525860587E-3</v>
      </c>
      <c r="AF62" s="64">
        <f>((('Ac225 Dose 200 nCi R power'!AG438/'Ac225 Dose 200 nCi R power'!I438)^2+('Ac227 Dose 1 nCi R power'!AG438/'Ac227 Dose 1 nCi R power'!I438)^2)^0.5)*H62</f>
        <v>4.6652000721930662E-3</v>
      </c>
      <c r="AG62" s="64">
        <f>((('Ac225 Dose 200 nCi R power'!AH438/'Ac225 Dose 200 nCi R power'!J438)^2+('Ac227 Dose 1 nCi R power'!AH438/'Ac227 Dose 1 nCi R power'!J438)^2)^0.5)*I62</f>
        <v>2.1933885344103403E-3</v>
      </c>
      <c r="AH62" s="64">
        <f>((('Ac225 Dose 200 nCi R power'!AI438/'Ac225 Dose 200 nCi R power'!K438)^2+('Ac227 Dose 1 nCi R power'!AI438/'Ac227 Dose 1 nCi R power'!K438)^2)^0.5)*J62</f>
        <v>4.2940831026983756E-3</v>
      </c>
      <c r="AI62" s="64">
        <f>((('Ac225 Dose 200 nCi R power'!AJ438/'Ac225 Dose 200 nCi R power'!L438)^2+('Ac227 Dose 1 nCi R power'!AJ438/'Ac227 Dose 1 nCi R power'!L438)^2)^0.5)*K62</f>
        <v>3.9137084593204039E-3</v>
      </c>
      <c r="AJ62" s="64">
        <f>((('Ac225 Dose 200 nCi R power'!AK438/'Ac225 Dose 200 nCi R power'!M438)^2+('Ac227 Dose 1 nCi R power'!AK438/'Ac227 Dose 1 nCi R power'!M438)^2)^0.5)*L62</f>
        <v>4.9873265423808931E-3</v>
      </c>
      <c r="AK62" s="64">
        <f>((('Ac225 Dose 200 nCi R power'!AL438/'Ac225 Dose 200 nCi R power'!N438)^2+('Ac227 Dose 1 nCi R power'!AL438/'Ac227 Dose 1 nCi R power'!N438)^2)^0.5)*M62</f>
        <v>6.0570431444230211E-3</v>
      </c>
      <c r="AL62" s="64"/>
      <c r="AM62" s="64"/>
      <c r="AN62">
        <f t="shared" si="18"/>
        <v>-3.5949764743317789E-6</v>
      </c>
      <c r="AO62">
        <f t="shared" si="0"/>
        <v>1.6610124216552081E-4</v>
      </c>
      <c r="AP62">
        <f t="shared" si="1"/>
        <v>-3.9798794946223608E-4</v>
      </c>
      <c r="AQ62">
        <f t="shared" si="2"/>
        <v>-2.9257360358127217E-5</v>
      </c>
      <c r="AR62">
        <f t="shared" si="3"/>
        <v>-4.9901702057518829E-4</v>
      </c>
      <c r="AS62">
        <f t="shared" si="4"/>
        <v>8.0176231586941409E-5</v>
      </c>
      <c r="AT62">
        <f t="shared" si="5"/>
        <v>-7.9418875740855941E-4</v>
      </c>
      <c r="AU62">
        <f t="shared" si="6"/>
        <v>-8.9077387244123002E-4</v>
      </c>
      <c r="AV62">
        <f t="shared" si="7"/>
        <v>-1.1120183115984768E-3</v>
      </c>
      <c r="AW62">
        <f t="shared" si="8"/>
        <v>2.807136872749116E-4</v>
      </c>
      <c r="AZ62">
        <f t="shared" si="19"/>
        <v>1.2655155243360679E-3</v>
      </c>
      <c r="BA62">
        <f t="shared" si="9"/>
        <v>6.5819603740708624E-3</v>
      </c>
      <c r="BB62">
        <f t="shared" si="10"/>
        <v>5.7445296731533846E-3</v>
      </c>
      <c r="BC62">
        <f t="shared" si="11"/>
        <v>5.3603339939654725E-3</v>
      </c>
      <c r="BD62">
        <f t="shared" si="12"/>
        <v>7.486523436631809E-3</v>
      </c>
      <c r="BE62">
        <f t="shared" si="13"/>
        <v>3.3479888751125238E-3</v>
      </c>
      <c r="BF62">
        <f t="shared" si="14"/>
        <v>7.0765163203489979E-3</v>
      </c>
      <c r="BG62">
        <f t="shared" si="15"/>
        <v>6.5385265853946826E-3</v>
      </c>
      <c r="BH62">
        <f t="shared" si="16"/>
        <v>8.3225174616386975E-3</v>
      </c>
      <c r="BI62">
        <f t="shared" si="17"/>
        <v>9.2161282941497988E-3</v>
      </c>
    </row>
    <row r="63" spans="3:61">
      <c r="C63">
        <f>'Ac225 Dose 200 nCi R power'!D528</f>
        <v>13</v>
      </c>
      <c r="D63" s="63">
        <f>'Ac227 Dose 1 nCi R power'!E439/'Ac225 Dose 200 nCi R power'!E439</f>
        <v>3.7388638856917681E-4</v>
      </c>
      <c r="E63" s="63">
        <f>'Ac227 Dose 1 nCi R power'!F439/'Ac225 Dose 200 nCi R power'!F439</f>
        <v>2.3528166382440858E-3</v>
      </c>
      <c r="F63" s="63">
        <f>'Ac227 Dose 1 nCi R power'!G439/'Ac225 Dose 200 nCi R power'!G439</f>
        <v>2.5799811033145928E-3</v>
      </c>
      <c r="G63" s="63">
        <f>'Ac227 Dose 1 nCi R power'!H439/'Ac225 Dose 200 nCi R power'!H439</f>
        <v>2.2625693281242685E-3</v>
      </c>
      <c r="H63" s="63">
        <f>'Ac227 Dose 1 nCi R power'!I439/'Ac225 Dose 200 nCi R power'!I439</f>
        <v>3.3562078683598822E-3</v>
      </c>
      <c r="I63" s="63">
        <f>'Ac227 Dose 1 nCi R power'!J439/'Ac225 Dose 200 nCi R power'!J439</f>
        <v>1.3734968480107394E-3</v>
      </c>
      <c r="J63" s="63">
        <f>'Ac227 Dose 1 nCi R power'!K439/'Ac225 Dose 200 nCi R power'!K439</f>
        <v>3.3099446791426722E-3</v>
      </c>
      <c r="K63" s="63">
        <f>'Ac227 Dose 1 nCi R power'!L439/'Ac225 Dose 200 nCi R power'!L439</f>
        <v>3.1224479117786747E-3</v>
      </c>
      <c r="L63" s="63">
        <f>'Ac227 Dose 1 nCi R power'!M439/'Ac225 Dose 200 nCi R power'!M439</f>
        <v>3.9674977164208397E-3</v>
      </c>
      <c r="M63" s="63">
        <f>'Ac227 Dose 1 nCi R power'!N439/'Ac225 Dose 200 nCi R power'!N439</f>
        <v>3.7580046902709677E-3</v>
      </c>
      <c r="P63" s="64">
        <f>((('Ac225 Dose 200 nCi R power'!Q439/'Ac225 Dose 200 nCi R power'!E439)^2+('Ac227 Dose 1 nCi R power'!Q439/'Ac227 Dose 1 nCi R power'!E439)^2)^0.5)*D63</f>
        <v>3.781629236455172E-4</v>
      </c>
      <c r="Q63" s="64">
        <f>((('Ac225 Dose 200 nCi R power'!R439/'Ac225 Dose 200 nCi R power'!F439)^2+('Ac227 Dose 1 nCi R power'!R439/'Ac227 Dose 1 nCi R power'!F439)^2)^0.5)*E63</f>
        <v>2.1552248616590686E-3</v>
      </c>
      <c r="R63" s="64">
        <f>((('Ac225 Dose 200 nCi R power'!S439/'Ac225 Dose 200 nCi R power'!G439)^2+('Ac227 Dose 1 nCi R power'!S439/'Ac227 Dose 1 nCi R power'!G439)^2)^0.5)*F63</f>
        <v>3.0534221502834481E-3</v>
      </c>
      <c r="S63" s="64">
        <f>((('Ac225 Dose 200 nCi R power'!T439/'Ac225 Dose 200 nCi R power'!H439)^2+('Ac227 Dose 1 nCi R power'!T439/'Ac227 Dose 1 nCi R power'!H439)^2)^0.5)*G63</f>
        <v>2.2973734857330936E-3</v>
      </c>
      <c r="T63" s="64">
        <f>((('Ac225 Dose 200 nCi R power'!U439/'Ac225 Dose 200 nCi R power'!I439)^2+('Ac227 Dose 1 nCi R power'!U439/'Ac227 Dose 1 nCi R power'!I439)^2)^0.5)*H63</f>
        <v>3.9498317230409726E-3</v>
      </c>
      <c r="U63" s="64">
        <f>((('Ac225 Dose 200 nCi R power'!V439/'Ac225 Dose 200 nCi R power'!J439)^2+('Ac227 Dose 1 nCi R power'!V439/'Ac227 Dose 1 nCi R power'!J439)^2)^0.5)*I63</f>
        <v>1.2781202943341044E-3</v>
      </c>
      <c r="V63" s="64">
        <f>((('Ac225 Dose 200 nCi R power'!W439/'Ac225 Dose 200 nCi R power'!K439)^2+('Ac227 Dose 1 nCi R power'!W439/'Ac227 Dose 1 nCi R power'!K439)^2)^0.5)*J63</f>
        <v>4.2547008138609684E-3</v>
      </c>
      <c r="W63" s="64">
        <f>((('Ac225 Dose 200 nCi R power'!X439/'Ac225 Dose 200 nCi R power'!L439)^2+('Ac227 Dose 1 nCi R power'!X439/'Ac227 Dose 1 nCi R power'!L439)^2)^0.5)*K63</f>
        <v>4.1821003845505765E-3</v>
      </c>
      <c r="X63" s="64">
        <f>((('Ac225 Dose 200 nCi R power'!Y439/'Ac225 Dose 200 nCi R power'!M439)^2+('Ac227 Dose 1 nCi R power'!Y439/'Ac227 Dose 1 nCi R power'!M439)^2)^0.5)*L63</f>
        <v>5.2903395622684313E-3</v>
      </c>
      <c r="Y63" s="64">
        <f>((('Ac225 Dose 200 nCi R power'!Z439/'Ac225 Dose 200 nCi R power'!N439)^2+('Ac227 Dose 1 nCi R power'!Z439/'Ac227 Dose 1 nCi R power'!N439)^2)^0.5)*M63</f>
        <v>3.4240715091746585E-3</v>
      </c>
      <c r="Z63" s="64"/>
      <c r="AA63" s="64"/>
      <c r="AB63" s="64">
        <f>((('Ac225 Dose 200 nCi R power'!AC439/'Ac225 Dose 200 nCi R power'!E439)^2+('Ac227 Dose 1 nCi R power'!AC439/'Ac227 Dose 1 nCi R power'!E439)^2)^0.5)*D63</f>
        <v>1.1315536520314978E-3</v>
      </c>
      <c r="AC63" s="64">
        <f>((('Ac225 Dose 200 nCi R power'!AD439/'Ac225 Dose 200 nCi R power'!F439)^2+('Ac227 Dose 1 nCi R power'!AD439/'Ac227 Dose 1 nCi R power'!F439)^2)^0.5)*E63</f>
        <v>5.4769938241536285E-3</v>
      </c>
      <c r="AD63" s="64">
        <f>((('Ac225 Dose 200 nCi R power'!AE439/'Ac225 Dose 200 nCi R power'!G439)^2+('Ac227 Dose 1 nCi R power'!AE439/'Ac227 Dose 1 nCi R power'!G439)^2)^0.5)*F63</f>
        <v>4.2536331970084839E-3</v>
      </c>
      <c r="AE63" s="64">
        <f>((('Ac225 Dose 200 nCi R power'!AF439/'Ac225 Dose 200 nCi R power'!H439)^2+('Ac227 Dose 1 nCi R power'!AF439/'Ac227 Dose 1 nCi R power'!H439)^2)^0.5)*G63</f>
        <v>4.1140110221975284E-3</v>
      </c>
      <c r="AF63" s="64">
        <f>((('Ac225 Dose 200 nCi R power'!AG439/'Ac225 Dose 200 nCi R power'!I439)^2+('Ac227 Dose 1 nCi R power'!AG439/'Ac227 Dose 1 nCi R power'!I439)^2)^0.5)*H63</f>
        <v>5.5496584996673161E-3</v>
      </c>
      <c r="AG63" s="64">
        <f>((('Ac225 Dose 200 nCi R power'!AH439/'Ac225 Dose 200 nCi R power'!J439)^2+('Ac227 Dose 1 nCi R power'!AH439/'Ac227 Dose 1 nCi R power'!J439)^2)^0.5)*I63</f>
        <v>2.6092251424794681E-3</v>
      </c>
      <c r="AH63" s="64">
        <f>((('Ac225 Dose 200 nCi R power'!AI439/'Ac225 Dose 200 nCi R power'!K439)^2+('Ac227 Dose 1 nCi R power'!AI439/'Ac227 Dose 1 nCi R power'!K439)^2)^0.5)*J63</f>
        <v>5.1081828046798507E-3</v>
      </c>
      <c r="AI63" s="64">
        <f>((('Ac225 Dose 200 nCi R power'!AJ439/'Ac225 Dose 200 nCi R power'!L439)^2+('Ac227 Dose 1 nCi R power'!AJ439/'Ac227 Dose 1 nCi R power'!L439)^2)^0.5)*K63</f>
        <v>4.6556943068632676E-3</v>
      </c>
      <c r="AJ63" s="64">
        <f>((('Ac225 Dose 200 nCi R power'!AK439/'Ac225 Dose 200 nCi R power'!M439)^2+('Ac227 Dose 1 nCi R power'!AK439/'Ac227 Dose 1 nCi R power'!M439)^2)^0.5)*L63</f>
        <v>5.932855763574869E-3</v>
      </c>
      <c r="AK63" s="64">
        <f>((('Ac225 Dose 200 nCi R power'!AL439/'Ac225 Dose 200 nCi R power'!N439)^2+('Ac227 Dose 1 nCi R power'!AL439/'Ac227 Dose 1 nCi R power'!N439)^2)^0.5)*M63</f>
        <v>7.2053760715769227E-3</v>
      </c>
      <c r="AL63" s="64"/>
      <c r="AM63" s="64"/>
      <c r="AN63">
        <f t="shared" si="18"/>
        <v>-4.2765350763403838E-6</v>
      </c>
      <c r="AO63">
        <f t="shared" si="0"/>
        <v>1.9759177658501721E-4</v>
      </c>
      <c r="AP63">
        <f t="shared" si="1"/>
        <v>-4.7344104696885525E-4</v>
      </c>
      <c r="AQ63">
        <f t="shared" si="2"/>
        <v>-3.4804157608825121E-5</v>
      </c>
      <c r="AR63">
        <f t="shared" si="3"/>
        <v>-5.9362385468109038E-4</v>
      </c>
      <c r="AS63">
        <f t="shared" si="4"/>
        <v>9.537655367663502E-5</v>
      </c>
      <c r="AT63">
        <f t="shared" si="5"/>
        <v>-9.4475613471829614E-4</v>
      </c>
      <c r="AU63">
        <f t="shared" si="6"/>
        <v>-1.0596524727719018E-3</v>
      </c>
      <c r="AV63">
        <f t="shared" si="7"/>
        <v>-1.3228418458475916E-3</v>
      </c>
      <c r="AW63">
        <f t="shared" si="8"/>
        <v>3.3393318109630919E-4</v>
      </c>
      <c r="AZ63">
        <f t="shared" si="19"/>
        <v>1.5054400406006745E-3</v>
      </c>
      <c r="BA63">
        <f t="shared" si="9"/>
        <v>7.8298104623977134E-3</v>
      </c>
      <c r="BB63">
        <f t="shared" si="10"/>
        <v>6.8336143003230772E-3</v>
      </c>
      <c r="BC63">
        <f t="shared" si="11"/>
        <v>6.3765803503217974E-3</v>
      </c>
      <c r="BD63">
        <f t="shared" si="12"/>
        <v>8.9058663680271974E-3</v>
      </c>
      <c r="BE63">
        <f t="shared" si="13"/>
        <v>3.982721990490207E-3</v>
      </c>
      <c r="BF63">
        <f t="shared" si="14"/>
        <v>8.4181274838225229E-3</v>
      </c>
      <c r="BG63">
        <f t="shared" si="15"/>
        <v>7.7781422186419423E-3</v>
      </c>
      <c r="BH63">
        <f t="shared" si="16"/>
        <v>9.9003534799957087E-3</v>
      </c>
      <c r="BI63">
        <f t="shared" si="17"/>
        <v>1.096338076184789E-2</v>
      </c>
    </row>
    <row r="64" spans="3:61">
      <c r="C64">
        <f>'Ac225 Dose 200 nCi R power'!D529</f>
        <v>14</v>
      </c>
      <c r="D64" s="63">
        <f>'Ac227 Dose 1 nCi R power'!E440/'Ac225 Dose 200 nCi R power'!E440</f>
        <v>4.4097161236801211E-4</v>
      </c>
      <c r="E64" s="63">
        <f>'Ac227 Dose 1 nCi R power'!F440/'Ac225 Dose 200 nCi R power'!F440</f>
        <v>2.7749749076003516E-3</v>
      </c>
      <c r="F64" s="63">
        <f>'Ac227 Dose 1 nCi R power'!G440/'Ac225 Dose 200 nCi R power'!G440</f>
        <v>3.0428987569231644E-3</v>
      </c>
      <c r="G64" s="63">
        <f>'Ac227 Dose 1 nCi R power'!H440/'Ac225 Dose 200 nCi R power'!H440</f>
        <v>2.6685348149088012E-3</v>
      </c>
      <c r="H64" s="63">
        <f>'Ac227 Dose 1 nCi R power'!I440/'Ac225 Dose 200 nCi R power'!I440</f>
        <v>3.9584013764626174E-3</v>
      </c>
      <c r="I64" s="63">
        <f>'Ac227 Dose 1 nCi R power'!J440/'Ac225 Dose 200 nCi R power'!J440</f>
        <v>1.619938939118711E-3</v>
      </c>
      <c r="J64" s="63">
        <f>'Ac227 Dose 1 nCi R power'!K440/'Ac225 Dose 200 nCi R power'!K440</f>
        <v>3.9038373330362946E-3</v>
      </c>
      <c r="K64" s="63">
        <f>'Ac227 Dose 1 nCi R power'!L440/'Ac225 Dose 200 nCi R power'!L440</f>
        <v>3.6826986279480918E-3</v>
      </c>
      <c r="L64" s="63">
        <f>'Ac227 Dose 1 nCi R power'!M440/'Ac225 Dose 200 nCi R power'!M440</f>
        <v>4.6793729821827954E-3</v>
      </c>
      <c r="M64" s="63">
        <f>'Ac227 Dose 1 nCi R power'!N440/'Ac225 Dose 200 nCi R power'!N440</f>
        <v>4.4322913008338341E-3</v>
      </c>
      <c r="P64" s="64">
        <f>((('Ac225 Dose 200 nCi R power'!Q440/'Ac225 Dose 200 nCi R power'!E440)^2+('Ac227 Dose 1 nCi R power'!Q440/'Ac227 Dose 1 nCi R power'!E440)^2)^0.5)*D64</f>
        <v>4.4601547228272846E-4</v>
      </c>
      <c r="Q64" s="64">
        <f>((('Ac225 Dose 200 nCi R power'!R440/'Ac225 Dose 200 nCi R power'!F440)^2+('Ac227 Dose 1 nCi R power'!R440/'Ac227 Dose 1 nCi R power'!F440)^2)^0.5)*E64</f>
        <v>2.5419298784812084E-3</v>
      </c>
      <c r="R64" s="64">
        <f>((('Ac225 Dose 200 nCi R power'!S440/'Ac225 Dose 200 nCi R power'!G440)^2+('Ac227 Dose 1 nCi R power'!S440/'Ac227 Dose 1 nCi R power'!G440)^2)^0.5)*F64</f>
        <v>3.6012877976208269E-3</v>
      </c>
      <c r="S64" s="64">
        <f>((('Ac225 Dose 200 nCi R power'!T440/'Ac225 Dose 200 nCi R power'!H440)^2+('Ac227 Dose 1 nCi R power'!T440/'Ac227 Dose 1 nCi R power'!H440)^2)^0.5)*G64</f>
        <v>2.709583769797499E-3</v>
      </c>
      <c r="T64" s="64">
        <f>((('Ac225 Dose 200 nCi R power'!U440/'Ac225 Dose 200 nCi R power'!I440)^2+('Ac227 Dose 1 nCi R power'!U440/'Ac227 Dose 1 nCi R power'!I440)^2)^0.5)*H64</f>
        <v>4.658537236825455E-3</v>
      </c>
      <c r="U64" s="64">
        <f>((('Ac225 Dose 200 nCi R power'!V440/'Ac225 Dose 200 nCi R power'!J440)^2+('Ac227 Dose 1 nCi R power'!V440/'Ac227 Dose 1 nCi R power'!J440)^2)^0.5)*I64</f>
        <v>1.507449279310974E-3</v>
      </c>
      <c r="V64" s="64">
        <f>((('Ac225 Dose 200 nCi R power'!W440/'Ac225 Dose 200 nCi R power'!K440)^2+('Ac227 Dose 1 nCi R power'!W440/'Ac227 Dose 1 nCi R power'!K440)^2)^0.5)*J64</f>
        <v>5.0181080012347877E-3</v>
      </c>
      <c r="W64" s="64">
        <f>((('Ac225 Dose 200 nCi R power'!X440/'Ac225 Dose 200 nCi R power'!L440)^2+('Ac227 Dose 1 nCi R power'!X440/'Ac227 Dose 1 nCi R power'!L440)^2)^0.5)*K64</f>
        <v>4.9324811120235205E-3</v>
      </c>
      <c r="X64" s="64">
        <f>((('Ac225 Dose 200 nCi R power'!Y440/'Ac225 Dose 200 nCi R power'!M440)^2+('Ac227 Dose 1 nCi R power'!Y440/'Ac227 Dose 1 nCi R power'!M440)^2)^0.5)*L64</f>
        <v>6.2395680561560763E-3</v>
      </c>
      <c r="Y64" s="64">
        <f>((('Ac225 Dose 200 nCi R power'!Z440/'Ac225 Dose 200 nCi R power'!N440)^2+('Ac227 Dose 1 nCi R power'!Z440/'Ac227 Dose 1 nCi R power'!N440)^2)^0.5)*M64</f>
        <v>4.0384415705594888E-3</v>
      </c>
      <c r="Z64" s="64"/>
      <c r="AA64" s="64"/>
      <c r="AB64" s="64">
        <f>((('Ac225 Dose 200 nCi R power'!AC440/'Ac225 Dose 200 nCi R power'!E440)^2+('Ac227 Dose 1 nCi R power'!AC440/'Ac227 Dose 1 nCi R power'!E440)^2)^0.5)*D64</f>
        <v>1.3345846590639384E-3</v>
      </c>
      <c r="AC64" s="64">
        <f>((('Ac225 Dose 200 nCi R power'!AD440/'Ac225 Dose 200 nCi R power'!F440)^2+('Ac227 Dose 1 nCi R power'!AD440/'Ac227 Dose 1 nCi R power'!F440)^2)^0.5)*E64</f>
        <v>6.4597130877360283E-3</v>
      </c>
      <c r="AD64" s="64">
        <f>((('Ac225 Dose 200 nCi R power'!AE440/'Ac225 Dose 200 nCi R power'!G440)^2+('Ac227 Dose 1 nCi R power'!AE440/'Ac227 Dose 1 nCi R power'!G440)^2)^0.5)*F64</f>
        <v>5.016848825348144E-3</v>
      </c>
      <c r="AE64" s="64">
        <f>((('Ac225 Dose 200 nCi R power'!AF440/'Ac225 Dose 200 nCi R power'!H440)^2+('Ac227 Dose 1 nCi R power'!AF440/'Ac227 Dose 1 nCi R power'!H440)^2)^0.5)*G64</f>
        <v>4.852174695903805E-3</v>
      </c>
      <c r="AF64" s="64">
        <f>((('Ac225 Dose 200 nCi R power'!AG440/'Ac225 Dose 200 nCi R power'!I440)^2+('Ac227 Dose 1 nCi R power'!AG440/'Ac227 Dose 1 nCi R power'!I440)^2)^0.5)*H64</f>
        <v>6.545415750638774E-3</v>
      </c>
      <c r="AG64" s="64">
        <f>((('Ac225 Dose 200 nCi R power'!AH440/'Ac225 Dose 200 nCi R power'!J440)^2+('Ac227 Dose 1 nCi R power'!AH440/'Ac227 Dose 1 nCi R power'!J440)^2)^0.5)*I64</f>
        <v>3.0773899593230149E-3</v>
      </c>
      <c r="AH64" s="64">
        <f>((('Ac225 Dose 200 nCi R power'!AI440/'Ac225 Dose 200 nCi R power'!K440)^2+('Ac227 Dose 1 nCi R power'!AI440/'Ac227 Dose 1 nCi R power'!K440)^2)^0.5)*J64</f>
        <v>6.0247275015026577E-3</v>
      </c>
      <c r="AI64" s="64">
        <f>((('Ac225 Dose 200 nCi R power'!AJ440/'Ac225 Dose 200 nCi R power'!L440)^2+('Ac227 Dose 1 nCi R power'!AJ440/'Ac227 Dose 1 nCi R power'!L440)^2)^0.5)*K64</f>
        <v>5.4910504579928467E-3</v>
      </c>
      <c r="AJ64" s="64">
        <f>((('Ac225 Dose 200 nCi R power'!AK440/'Ac225 Dose 200 nCi R power'!M440)^2+('Ac227 Dose 1 nCi R power'!AK440/'Ac227 Dose 1 nCi R power'!M440)^2)^0.5)*L64</f>
        <v>6.9973688585520917E-3</v>
      </c>
      <c r="AK64" s="64">
        <f>((('Ac225 Dose 200 nCi R power'!AL440/'Ac225 Dose 200 nCi R power'!N440)^2+('Ac227 Dose 1 nCi R power'!AL440/'Ac227 Dose 1 nCi R power'!N440)^2)^0.5)*M64</f>
        <v>8.4982133641200736E-3</v>
      </c>
      <c r="AL64" s="64"/>
      <c r="AM64" s="64"/>
      <c r="AN64">
        <f t="shared" si="18"/>
        <v>-5.0438599147163503E-6</v>
      </c>
      <c r="AO64">
        <f t="shared" si="0"/>
        <v>2.3304502911914316E-4</v>
      </c>
      <c r="AP64">
        <f t="shared" si="1"/>
        <v>-5.5838904069766254E-4</v>
      </c>
      <c r="AQ64">
        <f t="shared" si="2"/>
        <v>-4.1048954888697753E-5</v>
      </c>
      <c r="AR64">
        <f t="shared" si="3"/>
        <v>-7.0013586036283756E-4</v>
      </c>
      <c r="AS64">
        <f t="shared" si="4"/>
        <v>1.12489659807737E-4</v>
      </c>
      <c r="AT64">
        <f t="shared" si="5"/>
        <v>-1.1142706681984932E-3</v>
      </c>
      <c r="AU64">
        <f t="shared" si="6"/>
        <v>-1.2497824840754287E-3</v>
      </c>
      <c r="AV64">
        <f t="shared" si="7"/>
        <v>-1.560195073973281E-3</v>
      </c>
      <c r="AW64">
        <f t="shared" si="8"/>
        <v>3.9384973027434527E-4</v>
      </c>
      <c r="AZ64">
        <f t="shared" si="19"/>
        <v>1.7755562714319504E-3</v>
      </c>
      <c r="BA64">
        <f t="shared" si="9"/>
        <v>9.2346879953363794E-3</v>
      </c>
      <c r="BB64">
        <f t="shared" si="10"/>
        <v>8.0597475822713083E-3</v>
      </c>
      <c r="BC64">
        <f t="shared" si="11"/>
        <v>7.5207095108126062E-3</v>
      </c>
      <c r="BD64">
        <f t="shared" si="12"/>
        <v>1.0503817127101391E-2</v>
      </c>
      <c r="BE64">
        <f t="shared" si="13"/>
        <v>4.6973288984417261E-3</v>
      </c>
      <c r="BF64">
        <f t="shared" si="14"/>
        <v>9.9285648345389527E-3</v>
      </c>
      <c r="BG64">
        <f t="shared" si="15"/>
        <v>9.1737490859409385E-3</v>
      </c>
      <c r="BH64">
        <f t="shared" si="16"/>
        <v>1.1676741840734887E-2</v>
      </c>
      <c r="BI64">
        <f t="shared" si="17"/>
        <v>1.2930504664953907E-2</v>
      </c>
    </row>
    <row r="65" spans="3:61">
      <c r="C65">
        <f>'Ac225 Dose 200 nCi R power'!D530</f>
        <v>15</v>
      </c>
      <c r="D65" s="63">
        <f>'Ac227 Dose 1 nCi R power'!E441/'Ac225 Dose 200 nCi R power'!E441</f>
        <v>5.1621945538810651E-4</v>
      </c>
      <c r="E65" s="63">
        <f>'Ac227 Dose 1 nCi R power'!F441/'Ac225 Dose 200 nCi R power'!F441</f>
        <v>3.2484994392827887E-3</v>
      </c>
      <c r="F65" s="63">
        <f>'Ac227 Dose 1 nCi R power'!G441/'Ac225 Dose 200 nCi R power'!G441</f>
        <v>3.5621420858926189E-3</v>
      </c>
      <c r="G65" s="63">
        <f>'Ac227 Dose 1 nCi R power'!H441/'Ac225 Dose 200 nCi R power'!H441</f>
        <v>3.1238963012584831E-3</v>
      </c>
      <c r="H65" s="63">
        <f>'Ac227 Dose 1 nCi R power'!I441/'Ac225 Dose 200 nCi R power'!I441</f>
        <v>4.6338670006262081E-3</v>
      </c>
      <c r="I65" s="63">
        <f>'Ac227 Dose 1 nCi R power'!J441/'Ac225 Dose 200 nCi R power'!J441</f>
        <v>1.8963669620890736E-3</v>
      </c>
      <c r="J65" s="63">
        <f>'Ac227 Dose 1 nCi R power'!K441/'Ac225 Dose 200 nCi R power'!K441</f>
        <v>4.5699920935090522E-3</v>
      </c>
      <c r="K65" s="63">
        <f>'Ac227 Dose 1 nCi R power'!L441/'Ac225 Dose 200 nCi R power'!L441</f>
        <v>4.3111180555798385E-3</v>
      </c>
      <c r="L65" s="63">
        <f>'Ac227 Dose 1 nCi R power'!M441/'Ac225 Dose 200 nCi R power'!M441</f>
        <v>5.4778659321142445E-3</v>
      </c>
      <c r="M65" s="63">
        <f>'Ac227 Dose 1 nCi R power'!N441/'Ac225 Dose 200 nCi R power'!N441</f>
        <v>5.1886219821524653E-3</v>
      </c>
      <c r="P65" s="64">
        <f>((('Ac225 Dose 200 nCi R power'!Q441/'Ac225 Dose 200 nCi R power'!E441)^2+('Ac227 Dose 1 nCi R power'!Q441/'Ac227 Dose 1 nCi R power'!E441)^2)^0.5)*D65</f>
        <v>5.221240046724624E-4</v>
      </c>
      <c r="Q65" s="64">
        <f>((('Ac225 Dose 200 nCi R power'!R441/'Ac225 Dose 200 nCi R power'!F441)^2+('Ac227 Dose 1 nCi R power'!R441/'Ac227 Dose 1 nCi R power'!F441)^2)^0.5)*E65</f>
        <v>2.9756873701185928E-3</v>
      </c>
      <c r="R65" s="64">
        <f>((('Ac225 Dose 200 nCi R power'!S441/'Ac225 Dose 200 nCi R power'!G441)^2+('Ac227 Dose 1 nCi R power'!S441/'Ac227 Dose 1 nCi R power'!G441)^2)^0.5)*F65</f>
        <v>4.2158151986259502E-3</v>
      </c>
      <c r="S65" s="64">
        <f>((('Ac225 Dose 200 nCi R power'!T441/'Ac225 Dose 200 nCi R power'!H441)^2+('Ac227 Dose 1 nCi R power'!T441/'Ac227 Dose 1 nCi R power'!H441)^2)^0.5)*G65</f>
        <v>3.1719498914274807E-3</v>
      </c>
      <c r="T65" s="64">
        <f>((('Ac225 Dose 200 nCi R power'!U441/'Ac225 Dose 200 nCi R power'!I441)^2+('Ac227 Dose 1 nCi R power'!U441/'Ac227 Dose 1 nCi R power'!I441)^2)^0.5)*H65</f>
        <v>5.4534747540444985E-3</v>
      </c>
      <c r="U65" s="64">
        <f>((('Ac225 Dose 200 nCi R power'!V441/'Ac225 Dose 200 nCi R power'!J441)^2+('Ac227 Dose 1 nCi R power'!V441/'Ac227 Dose 1 nCi R power'!J441)^2)^0.5)*I65</f>
        <v>1.7646819526824324E-3</v>
      </c>
      <c r="V65" s="64">
        <f>((('Ac225 Dose 200 nCi R power'!W441/'Ac225 Dose 200 nCi R power'!K441)^2+('Ac227 Dose 1 nCi R power'!W441/'Ac227 Dose 1 nCi R power'!K441)^2)^0.5)*J65</f>
        <v>5.8744030382487976E-3</v>
      </c>
      <c r="W65" s="64">
        <f>((('Ac225 Dose 200 nCi R power'!X441/'Ac225 Dose 200 nCi R power'!L441)^2+('Ac227 Dose 1 nCi R power'!X441/'Ac227 Dose 1 nCi R power'!L441)^2)^0.5)*K65</f>
        <v>5.7741646898484267E-3</v>
      </c>
      <c r="X65" s="64">
        <f>((('Ac225 Dose 200 nCi R power'!Y441/'Ac225 Dose 200 nCi R power'!M441)^2+('Ac227 Dose 1 nCi R power'!Y441/'Ac227 Dose 1 nCi R power'!M441)^2)^0.5)*L65</f>
        <v>7.304294275337268E-3</v>
      </c>
      <c r="Y65" s="64">
        <f>((('Ac225 Dose 200 nCi R power'!Z441/'Ac225 Dose 200 nCi R power'!N441)^2+('Ac227 Dose 1 nCi R power'!Z441/'Ac227 Dose 1 nCi R power'!N441)^2)^0.5)*M65</f>
        <v>4.7275653345937108E-3</v>
      </c>
      <c r="Z65" s="64"/>
      <c r="AA65" s="64"/>
      <c r="AB65" s="64">
        <f>((('Ac225 Dose 200 nCi R power'!AC441/'Ac225 Dose 200 nCi R power'!E441)^2+('Ac227 Dose 1 nCi R power'!AC441/'Ac227 Dose 1 nCi R power'!E441)^2)^0.5)*D65</f>
        <v>1.5623195383750814E-3</v>
      </c>
      <c r="AC65" s="64">
        <f>((('Ac225 Dose 200 nCi R power'!AD441/'Ac225 Dose 200 nCi R power'!F441)^2+('Ac227 Dose 1 nCi R power'!AD441/'Ac227 Dose 1 nCi R power'!F441)^2)^0.5)*E65</f>
        <v>7.5620050783033362E-3</v>
      </c>
      <c r="AD65" s="64">
        <f>((('Ac225 Dose 200 nCi R power'!AE441/'Ac225 Dose 200 nCi R power'!G441)^2+('Ac227 Dose 1 nCi R power'!AE441/'Ac227 Dose 1 nCi R power'!G441)^2)^0.5)*F65</f>
        <v>5.8729289953122236E-3</v>
      </c>
      <c r="AE65" s="64">
        <f>((('Ac225 Dose 200 nCi R power'!AF441/'Ac225 Dose 200 nCi R power'!H441)^2+('Ac227 Dose 1 nCi R power'!AF441/'Ac227 Dose 1 nCi R power'!H441)^2)^0.5)*G65</f>
        <v>5.6801547054621902E-3</v>
      </c>
      <c r="AF65" s="64">
        <f>((('Ac225 Dose 200 nCi R power'!AG441/'Ac225 Dose 200 nCi R power'!I441)^2+('Ac227 Dose 1 nCi R power'!AG441/'Ac227 Dose 1 nCi R power'!I441)^2)^0.5)*H65</f>
        <v>7.6623321304947227E-3</v>
      </c>
      <c r="AG65" s="64">
        <f>((('Ac225 Dose 200 nCi R power'!AH441/'Ac225 Dose 200 nCi R power'!J441)^2+('Ac227 Dose 1 nCi R power'!AH441/'Ac227 Dose 1 nCi R power'!J441)^2)^0.5)*I65</f>
        <v>3.6025189020393953E-3</v>
      </c>
      <c r="AH65" s="64">
        <f>((('Ac225 Dose 200 nCi R power'!AI441/'Ac225 Dose 200 nCi R power'!K441)^2+('Ac227 Dose 1 nCi R power'!AI441/'Ac227 Dose 1 nCi R power'!K441)^2)^0.5)*J65</f>
        <v>7.0527931106185038E-3</v>
      </c>
      <c r="AI65" s="64">
        <f>((('Ac225 Dose 200 nCi R power'!AJ441/'Ac225 Dose 200 nCi R power'!L441)^2+('Ac227 Dose 1 nCi R power'!AJ441/'Ac227 Dose 1 nCi R power'!L441)^2)^0.5)*K65</f>
        <v>6.4280488753277821E-3</v>
      </c>
      <c r="AJ65" s="64">
        <f>((('Ac225 Dose 200 nCi R power'!AK441/'Ac225 Dose 200 nCi R power'!M441)^2+('Ac227 Dose 1 nCi R power'!AK441/'Ac227 Dose 1 nCi R power'!M441)^2)^0.5)*L65</f>
        <v>8.1914069749617346E-3</v>
      </c>
      <c r="AK65" s="64">
        <f>((('Ac225 Dose 200 nCi R power'!AL441/'Ac225 Dose 200 nCi R power'!N441)^2+('Ac227 Dose 1 nCi R power'!AL441/'Ac227 Dose 1 nCi R power'!N441)^2)^0.5)*M65</f>
        <v>9.9483571086133246E-3</v>
      </c>
      <c r="AL65" s="64"/>
      <c r="AM65" s="64"/>
      <c r="AN65">
        <f t="shared" si="18"/>
        <v>-5.9045492843558907E-6</v>
      </c>
      <c r="AO65">
        <f t="shared" si="0"/>
        <v>2.7281206916419595E-4</v>
      </c>
      <c r="AP65">
        <f t="shared" si="1"/>
        <v>-6.5367311273333136E-4</v>
      </c>
      <c r="AQ65">
        <f t="shared" si="2"/>
        <v>-4.8053590168997597E-5</v>
      </c>
      <c r="AR65">
        <f t="shared" si="3"/>
        <v>-8.196077534182904E-4</v>
      </c>
      <c r="AS65">
        <f t="shared" si="4"/>
        <v>1.3168500940664114E-4</v>
      </c>
      <c r="AT65">
        <f t="shared" si="5"/>
        <v>-1.3044109447397454E-3</v>
      </c>
      <c r="AU65">
        <f t="shared" si="6"/>
        <v>-1.4630466342685881E-3</v>
      </c>
      <c r="AV65">
        <f t="shared" si="7"/>
        <v>-1.8264283432230235E-3</v>
      </c>
      <c r="AW65">
        <f t="shared" si="8"/>
        <v>4.610566475587545E-4</v>
      </c>
      <c r="AZ65">
        <f t="shared" si="19"/>
        <v>2.0785389937631881E-3</v>
      </c>
      <c r="BA65">
        <f t="shared" si="9"/>
        <v>1.0810504517586125E-2</v>
      </c>
      <c r="BB65">
        <f t="shared" si="10"/>
        <v>9.4350710812048429E-3</v>
      </c>
      <c r="BC65">
        <f t="shared" si="11"/>
        <v>8.8040510067206729E-3</v>
      </c>
      <c r="BD65">
        <f t="shared" si="12"/>
        <v>1.2296199131120931E-2</v>
      </c>
      <c r="BE65">
        <f t="shared" si="13"/>
        <v>5.4988858641284687E-3</v>
      </c>
      <c r="BF65">
        <f t="shared" si="14"/>
        <v>1.1622785204127555E-2</v>
      </c>
      <c r="BG65">
        <f t="shared" si="15"/>
        <v>1.073916693090762E-2</v>
      </c>
      <c r="BH65">
        <f t="shared" si="16"/>
        <v>1.366927290707598E-2</v>
      </c>
      <c r="BI65">
        <f t="shared" si="17"/>
        <v>1.5136979090765789E-2</v>
      </c>
    </row>
    <row r="66" spans="3:61">
      <c r="C66">
        <f>'Ac225 Dose 200 nCi R power'!D531</f>
        <v>16</v>
      </c>
      <c r="D66" s="63">
        <f>'Ac227 Dose 1 nCi R power'!E442/'Ac225 Dose 200 nCi R power'!E442</f>
        <v>5.9990915375461096E-4</v>
      </c>
      <c r="E66" s="63">
        <f>'Ac227 Dose 1 nCi R power'!F442/'Ac225 Dose 200 nCi R power'!F442</f>
        <v>3.7751474285821064E-3</v>
      </c>
      <c r="F66" s="63">
        <f>'Ac227 Dose 1 nCi R power'!G442/'Ac225 Dose 200 nCi R power'!G442</f>
        <v>4.1396379427329133E-3</v>
      </c>
      <c r="G66" s="63">
        <f>'Ac227 Dose 1 nCi R power'!H442/'Ac225 Dose 200 nCi R power'!H442</f>
        <v>3.6303435814835296E-3</v>
      </c>
      <c r="H66" s="63">
        <f>'Ac227 Dose 1 nCi R power'!I442/'Ac225 Dose 200 nCi R power'!I442</f>
        <v>5.385111316401449E-3</v>
      </c>
      <c r="I66" s="63">
        <f>'Ac227 Dose 1 nCi R power'!J442/'Ac225 Dose 200 nCi R power'!J442</f>
        <v>2.2038067096478318E-3</v>
      </c>
      <c r="J66" s="63">
        <f>'Ac227 Dose 1 nCi R power'!K442/'Ac225 Dose 200 nCi R power'!K442</f>
        <v>5.3108809845632239E-3</v>
      </c>
      <c r="K66" s="63">
        <f>'Ac227 Dose 1 nCi R power'!L442/'Ac225 Dose 200 nCi R power'!L442</f>
        <v>5.0100381871789335E-3</v>
      </c>
      <c r="L66" s="63">
        <f>'Ac227 Dose 1 nCi R power'!M442/'Ac225 Dose 200 nCi R power'!M442</f>
        <v>6.3659396820780539E-3</v>
      </c>
      <c r="M66" s="63">
        <f>'Ac227 Dose 1 nCi R power'!N442/'Ac225 Dose 200 nCi R power'!N442</f>
        <v>6.0298033907409615E-3</v>
      </c>
      <c r="P66" s="64">
        <f>((('Ac225 Dose 200 nCi R power'!Q442/'Ac225 Dose 200 nCi R power'!E442)^2+('Ac227 Dose 1 nCi R power'!Q442/'Ac227 Dose 1 nCi R power'!E442)^2)^0.5)*D66</f>
        <v>6.0677095085952108E-4</v>
      </c>
      <c r="Q66" s="64">
        <f>((('Ac225 Dose 200 nCi R power'!R442/'Ac225 Dose 200 nCi R power'!F442)^2+('Ac227 Dose 1 nCi R power'!R442/'Ac227 Dose 1 nCi R power'!F442)^2)^0.5)*E66</f>
        <v>3.4581069609319818E-3</v>
      </c>
      <c r="R66" s="64">
        <f>((('Ac225 Dose 200 nCi R power'!S442/'Ac225 Dose 200 nCi R power'!G442)^2+('Ac227 Dose 1 nCi R power'!S442/'Ac227 Dose 1 nCi R power'!G442)^2)^0.5)*F66</f>
        <v>4.899284794084479E-3</v>
      </c>
      <c r="S66" s="64">
        <f>((('Ac225 Dose 200 nCi R power'!T442/'Ac225 Dose 200 nCi R power'!H442)^2+('Ac227 Dose 1 nCi R power'!T442/'Ac227 Dose 1 nCi R power'!H442)^2)^0.5)*G66</f>
        <v>3.6861876383323376E-3</v>
      </c>
      <c r="T66" s="64">
        <f>((('Ac225 Dose 200 nCi R power'!U442/'Ac225 Dose 200 nCi R power'!I442)^2+('Ac227 Dose 1 nCi R power'!U442/'Ac227 Dose 1 nCi R power'!I442)^2)^0.5)*H66</f>
        <v>6.3375941967574786E-3</v>
      </c>
      <c r="U66" s="64">
        <f>((('Ac225 Dose 200 nCi R power'!V442/'Ac225 Dose 200 nCi R power'!J442)^2+('Ac227 Dose 1 nCi R power'!V442/'Ac227 Dose 1 nCi R power'!J442)^2)^0.5)*I66</f>
        <v>2.0507728754311171E-3</v>
      </c>
      <c r="V66" s="64">
        <f>((('Ac225 Dose 200 nCi R power'!W442/'Ac225 Dose 200 nCi R power'!K442)^2+('Ac227 Dose 1 nCi R power'!W442/'Ac227 Dose 1 nCi R power'!K442)^2)^0.5)*J66</f>
        <v>6.8267635376892946E-3</v>
      </c>
      <c r="W66" s="64">
        <f>((('Ac225 Dose 200 nCi R power'!X442/'Ac225 Dose 200 nCi R power'!L442)^2+('Ac227 Dose 1 nCi R power'!X442/'Ac227 Dose 1 nCi R power'!L442)^2)^0.5)*K66</f>
        <v>6.7102745093604137E-3</v>
      </c>
      <c r="X66" s="64">
        <f>((('Ac225 Dose 200 nCi R power'!Y442/'Ac225 Dose 200 nCi R power'!M442)^2+('Ac227 Dose 1 nCi R power'!Y442/'Ac227 Dose 1 nCi R power'!M442)^2)^0.5)*L66</f>
        <v>8.4884692968377144E-3</v>
      </c>
      <c r="Y66" s="64">
        <f>((('Ac225 Dose 200 nCi R power'!Z442/'Ac225 Dose 200 nCi R power'!N442)^2+('Ac227 Dose 1 nCi R power'!Z442/'Ac227 Dose 1 nCi R power'!N442)^2)^0.5)*M66</f>
        <v>5.4940000606205136E-3</v>
      </c>
      <c r="Z66" s="64"/>
      <c r="AA66" s="64"/>
      <c r="AB66" s="64">
        <f>((('Ac225 Dose 200 nCi R power'!AC442/'Ac225 Dose 200 nCi R power'!E442)^2+('Ac227 Dose 1 nCi R power'!AC442/'Ac227 Dose 1 nCi R power'!E442)^2)^0.5)*D66</f>
        <v>1.8156033880130343E-3</v>
      </c>
      <c r="AC66" s="64">
        <f>((('Ac225 Dose 200 nCi R power'!AD442/'Ac225 Dose 200 nCi R power'!F442)^2+('Ac227 Dose 1 nCi R power'!AD442/'Ac227 Dose 1 nCi R power'!F442)^2)^0.5)*E66</f>
        <v>8.7879602751553751E-3</v>
      </c>
      <c r="AD66" s="64">
        <f>((('Ac225 Dose 200 nCi R power'!AE442/'Ac225 Dose 200 nCi R power'!G442)^2+('Ac227 Dose 1 nCi R power'!AE442/'Ac227 Dose 1 nCi R power'!G442)^2)^0.5)*F66</f>
        <v>6.8250505223400142E-3</v>
      </c>
      <c r="AE66" s="64">
        <f>((('Ac225 Dose 200 nCi R power'!AF442/'Ac225 Dose 200 nCi R power'!H442)^2+('Ac227 Dose 1 nCi R power'!AF442/'Ac227 Dose 1 nCi R power'!H442)^2)^0.5)*G66</f>
        <v>6.6010235898358253E-3</v>
      </c>
      <c r="AF66" s="64">
        <f>((('Ac225 Dose 200 nCi R power'!AG442/'Ac225 Dose 200 nCi R power'!I442)^2+('Ac227 Dose 1 nCi R power'!AG442/'Ac227 Dose 1 nCi R power'!I442)^2)^0.5)*H66</f>
        <v>8.904552387968289E-3</v>
      </c>
      <c r="AG66" s="64">
        <f>((('Ac225 Dose 200 nCi R power'!AH442/'Ac225 Dose 200 nCi R power'!J442)^2+('Ac227 Dose 1 nCi R power'!AH442/'Ac227 Dose 1 nCi R power'!J442)^2)^0.5)*I66</f>
        <v>4.1865606639769374E-3</v>
      </c>
      <c r="AH66" s="64">
        <f>((('Ac225 Dose 200 nCi R power'!AI442/'Ac225 Dose 200 nCi R power'!K442)^2+('Ac227 Dose 1 nCi R power'!AI442/'Ac227 Dose 1 nCi R power'!K442)^2)^0.5)*J66</f>
        <v>8.1961946657289429E-3</v>
      </c>
      <c r="AI66" s="64">
        <f>((('Ac225 Dose 200 nCi R power'!AJ442/'Ac225 Dose 200 nCi R power'!L442)^2+('Ac227 Dose 1 nCi R power'!AJ442/'Ac227 Dose 1 nCi R power'!L442)^2)^0.5)*K66</f>
        <v>7.4701666526534724E-3</v>
      </c>
      <c r="AJ66" s="64">
        <f>((('Ac225 Dose 200 nCi R power'!AK442/'Ac225 Dose 200 nCi R power'!M442)^2+('Ac227 Dose 1 nCi R power'!AK442/'Ac227 Dose 1 nCi R power'!M442)^2)^0.5)*L66</f>
        <v>9.5194010514663176E-3</v>
      </c>
      <c r="AK66" s="64">
        <f>((('Ac225 Dose 200 nCi R power'!AL442/'Ac225 Dose 200 nCi R power'!N442)^2+('Ac227 Dose 1 nCi R power'!AL442/'Ac227 Dose 1 nCi R power'!N442)^2)^0.5)*M66</f>
        <v>1.1561188622365878E-2</v>
      </c>
      <c r="AL66" s="64"/>
      <c r="AM66" s="64"/>
      <c r="AN66">
        <f t="shared" si="18"/>
        <v>-6.8617971049101138E-6</v>
      </c>
      <c r="AO66">
        <f t="shared" si="0"/>
        <v>3.1704046765012456E-4</v>
      </c>
      <c r="AP66">
        <f t="shared" si="1"/>
        <v>-7.5964685135156574E-4</v>
      </c>
      <c r="AQ66">
        <f t="shared" si="2"/>
        <v>-5.5844056848807985E-5</v>
      </c>
      <c r="AR66">
        <f t="shared" si="3"/>
        <v>-9.5248288035602955E-4</v>
      </c>
      <c r="AS66">
        <f t="shared" si="4"/>
        <v>1.5303383421671471E-4</v>
      </c>
      <c r="AT66">
        <f t="shared" si="5"/>
        <v>-1.5158825531260706E-3</v>
      </c>
      <c r="AU66">
        <f t="shared" si="6"/>
        <v>-1.7002363221814802E-3</v>
      </c>
      <c r="AV66">
        <f t="shared" si="7"/>
        <v>-2.1225296147596604E-3</v>
      </c>
      <c r="AW66">
        <f t="shared" si="8"/>
        <v>5.3580333012044797E-4</v>
      </c>
      <c r="AZ66">
        <f t="shared" si="19"/>
        <v>2.4155125417676454E-3</v>
      </c>
      <c r="BA66">
        <f t="shared" si="9"/>
        <v>1.2563107703737482E-2</v>
      </c>
      <c r="BB66">
        <f t="shared" si="10"/>
        <v>1.0964688465072928E-2</v>
      </c>
      <c r="BC66">
        <f t="shared" si="11"/>
        <v>1.0231367171319354E-2</v>
      </c>
      <c r="BD66">
        <f t="shared" si="12"/>
        <v>1.4289663704369737E-2</v>
      </c>
      <c r="BE66">
        <f t="shared" si="13"/>
        <v>6.3903673736247692E-3</v>
      </c>
      <c r="BF66">
        <f t="shared" si="14"/>
        <v>1.3507075650292168E-2</v>
      </c>
      <c r="BG66">
        <f t="shared" si="15"/>
        <v>1.2480204839832407E-2</v>
      </c>
      <c r="BH66">
        <f t="shared" si="16"/>
        <v>1.5885340733544372E-2</v>
      </c>
      <c r="BI66">
        <f t="shared" si="17"/>
        <v>1.7590992013106838E-2</v>
      </c>
    </row>
    <row r="67" spans="3:61">
      <c r="C67">
        <f>'Ac225 Dose 200 nCi R power'!D532</f>
        <v>17</v>
      </c>
      <c r="D67" s="63">
        <f>'Ac227 Dose 1 nCi R power'!E443/'Ac225 Dose 200 nCi R power'!E443</f>
        <v>6.9362222735310072E-4</v>
      </c>
      <c r="E67" s="63">
        <f>'Ac227 Dose 1 nCi R power'!F443/'Ac225 Dose 200 nCi R power'!F443</f>
        <v>4.3648711669276221E-3</v>
      </c>
      <c r="F67" s="63">
        <f>'Ac227 Dose 1 nCi R power'!G443/'Ac225 Dose 200 nCi R power'!G443</f>
        <v>4.786299512689743E-3</v>
      </c>
      <c r="G67" s="63">
        <f>'Ac227 Dose 1 nCi R power'!H443/'Ac225 Dose 200 nCi R power'!H443</f>
        <v>4.1974472056074789E-3</v>
      </c>
      <c r="H67" s="63">
        <f>'Ac227 Dose 1 nCi R power'!I443/'Ac225 Dose 200 nCi R power'!I443</f>
        <v>6.2263309076871221E-3</v>
      </c>
      <c r="I67" s="63">
        <f>'Ac227 Dose 1 nCi R power'!J443/'Ac225 Dose 200 nCi R power'!J443</f>
        <v>2.5480680016876441E-3</v>
      </c>
      <c r="J67" s="63">
        <f>'Ac227 Dose 1 nCi R power'!K443/'Ac225 Dose 200 nCi R power'!K443</f>
        <v>6.1405048992247647E-3</v>
      </c>
      <c r="K67" s="63">
        <f>'Ac227 Dose 1 nCi R power'!L443/'Ac225 Dose 200 nCi R power'!L443</f>
        <v>5.7926668142433422E-3</v>
      </c>
      <c r="L67" s="63">
        <f>'Ac227 Dose 1 nCi R power'!M443/'Ac225 Dose 200 nCi R power'!M443</f>
        <v>7.3603765400863082E-3</v>
      </c>
      <c r="M67" s="63">
        <f>'Ac227 Dose 1 nCi R power'!N443/'Ac225 Dose 200 nCi R power'!N443</f>
        <v>6.9717316900582121E-3</v>
      </c>
      <c r="P67" s="64">
        <f>((('Ac225 Dose 200 nCi R power'!Q443/'Ac225 Dose 200 nCi R power'!E443)^2+('Ac227 Dose 1 nCi R power'!Q443/'Ac227 Dose 1 nCi R power'!E443)^2)^0.5)*D67</f>
        <v>7.0155592024937483E-4</v>
      </c>
      <c r="Q67" s="64">
        <f>((('Ac225 Dose 200 nCi R power'!R443/'Ac225 Dose 200 nCi R power'!F443)^2+('Ac227 Dose 1 nCi R power'!R443/'Ac227 Dose 1 nCi R power'!F443)^2)^0.5)*E67</f>
        <v>3.9983051394612392E-3</v>
      </c>
      <c r="R67" s="64">
        <f>((('Ac225 Dose 200 nCi R power'!S443/'Ac225 Dose 200 nCi R power'!G443)^2+('Ac227 Dose 1 nCi R power'!S443/'Ac227 Dose 1 nCi R power'!G443)^2)^0.5)*F67</f>
        <v>5.6646124001303137E-3</v>
      </c>
      <c r="S67" s="64">
        <f>((('Ac225 Dose 200 nCi R power'!T443/'Ac225 Dose 200 nCi R power'!H443)^2+('Ac227 Dose 1 nCi R power'!T443/'Ac227 Dose 1 nCi R power'!H443)^2)^0.5)*G67</f>
        <v>4.262014780303542E-3</v>
      </c>
      <c r="T67" s="64">
        <f>((('Ac225 Dose 200 nCi R power'!U443/'Ac225 Dose 200 nCi R power'!I443)^2+('Ac227 Dose 1 nCi R power'!U443/'Ac227 Dose 1 nCi R power'!I443)^2)^0.5)*H67</f>
        <v>7.3276031467476481E-3</v>
      </c>
      <c r="U67" s="64">
        <f>((('Ac225 Dose 200 nCi R power'!V443/'Ac225 Dose 200 nCi R power'!J443)^2+('Ac227 Dose 1 nCi R power'!V443/'Ac227 Dose 1 nCi R power'!J443)^2)^0.5)*I67</f>
        <v>2.3711284296117001E-3</v>
      </c>
      <c r="V67" s="64">
        <f>((('Ac225 Dose 200 nCi R power'!W443/'Ac225 Dose 200 nCi R power'!K443)^2+('Ac227 Dose 1 nCi R power'!W443/'Ac227 Dose 1 nCi R power'!K443)^2)^0.5)*J67</f>
        <v>7.8931866616622492E-3</v>
      </c>
      <c r="W67" s="64">
        <f>((('Ac225 Dose 200 nCi R power'!X443/'Ac225 Dose 200 nCi R power'!L443)^2+('Ac227 Dose 1 nCi R power'!X443/'Ac227 Dose 1 nCi R power'!L443)^2)^0.5)*K67</f>
        <v>7.7585006366433168E-3</v>
      </c>
      <c r="X67" s="64">
        <f>((('Ac225 Dose 200 nCi R power'!Y443/'Ac225 Dose 200 nCi R power'!M443)^2+('Ac227 Dose 1 nCi R power'!Y443/'Ac227 Dose 1 nCi R power'!M443)^2)^0.5)*L67</f>
        <v>9.8144709805500739E-3</v>
      </c>
      <c r="Y67" s="64">
        <f>((('Ac225 Dose 200 nCi R power'!Z443/'Ac225 Dose 200 nCi R power'!N443)^2+('Ac227 Dose 1 nCi R power'!Z443/'Ac227 Dose 1 nCi R power'!N443)^2)^0.5)*M67</f>
        <v>6.3522293921930047E-3</v>
      </c>
      <c r="Z67" s="64"/>
      <c r="AA67" s="64"/>
      <c r="AB67" s="64">
        <f>((('Ac225 Dose 200 nCi R power'!AC443/'Ac225 Dose 200 nCi R power'!E443)^2+('Ac227 Dose 1 nCi R power'!AC443/'Ac227 Dose 1 nCi R power'!E443)^2)^0.5)*D67</f>
        <v>2.0992226207946197E-3</v>
      </c>
      <c r="AC67" s="64">
        <f>((('Ac225 Dose 200 nCi R power'!AD443/'Ac225 Dose 200 nCi R power'!F443)^2+('Ac227 Dose 1 nCi R power'!AD443/'Ac227 Dose 1 nCi R power'!F443)^2)^0.5)*E67</f>
        <v>1.0160746075958654E-2</v>
      </c>
      <c r="AD67" s="64">
        <f>((('Ac225 Dose 200 nCi R power'!AE443/'Ac225 Dose 200 nCi R power'!G443)^2+('Ac227 Dose 1 nCi R power'!AE443/'Ac227 Dose 1 nCi R power'!G443)^2)^0.5)*F67</f>
        <v>7.8912060525739847E-3</v>
      </c>
      <c r="AE67" s="64">
        <f>((('Ac225 Dose 200 nCi R power'!AF443/'Ac225 Dose 200 nCi R power'!H443)^2+('Ac227 Dose 1 nCi R power'!AF443/'Ac227 Dose 1 nCi R power'!H443)^2)^0.5)*G67</f>
        <v>7.632183400663929E-3</v>
      </c>
      <c r="AF67" s="64">
        <f>((('Ac225 Dose 200 nCi R power'!AG443/'Ac225 Dose 200 nCi R power'!I443)^2+('Ac227 Dose 1 nCi R power'!AG443/'Ac227 Dose 1 nCi R power'!I443)^2)^0.5)*H67</f>
        <v>1.0295551288506176E-2</v>
      </c>
      <c r="AG67" s="64">
        <f>((('Ac225 Dose 200 nCi R power'!AH443/'Ac225 Dose 200 nCi R power'!J443)^2+('Ac227 Dose 1 nCi R power'!AH443/'Ac227 Dose 1 nCi R power'!J443)^2)^0.5)*I67</f>
        <v>4.8405521311388061E-3</v>
      </c>
      <c r="AH67" s="64">
        <f>((('Ac225 Dose 200 nCi R power'!AI443/'Ac225 Dose 200 nCi R power'!K443)^2+('Ac227 Dose 1 nCi R power'!AI443/'Ac227 Dose 1 nCi R power'!K443)^2)^0.5)*J67</f>
        <v>9.4765395131609365E-3</v>
      </c>
      <c r="AI67" s="64">
        <f>((('Ac225 Dose 200 nCi R power'!AJ443/'Ac225 Dose 200 nCi R power'!L443)^2+('Ac227 Dose 1 nCi R power'!AJ443/'Ac227 Dose 1 nCi R power'!L443)^2)^0.5)*K67</f>
        <v>8.6370971335966735E-3</v>
      </c>
      <c r="AJ67" s="64">
        <f>((('Ac225 Dose 200 nCi R power'!AK443/'Ac225 Dose 200 nCi R power'!M443)^2+('Ac227 Dose 1 nCi R power'!AK443/'Ac227 Dose 1 nCi R power'!M443)^2)^0.5)*L67</f>
        <v>1.1006446757914241E-2</v>
      </c>
      <c r="AK67" s="64">
        <f>((('Ac225 Dose 200 nCi R power'!AL443/'Ac225 Dose 200 nCi R power'!N443)^2+('Ac227 Dose 1 nCi R power'!AL443/'Ac227 Dose 1 nCi R power'!N443)^2)^0.5)*M67</f>
        <v>1.3367186269631268E-2</v>
      </c>
      <c r="AL67" s="64"/>
      <c r="AM67" s="64"/>
      <c r="AN67">
        <f t="shared" si="18"/>
        <v>-7.9336928962741096E-6</v>
      </c>
      <c r="AO67">
        <f t="shared" si="0"/>
        <v>3.6656602746638293E-4</v>
      </c>
      <c r="AP67">
        <f t="shared" si="1"/>
        <v>-8.783128874405707E-4</v>
      </c>
      <c r="AQ67">
        <f t="shared" si="2"/>
        <v>-6.4567574696063057E-5</v>
      </c>
      <c r="AR67">
        <f t="shared" si="3"/>
        <v>-1.1012722390605261E-3</v>
      </c>
      <c r="AS67">
        <f t="shared" si="4"/>
        <v>1.76939572075944E-4</v>
      </c>
      <c r="AT67">
        <f t="shared" si="5"/>
        <v>-1.7526817624374845E-3</v>
      </c>
      <c r="AU67">
        <f t="shared" si="6"/>
        <v>-1.9658338223999747E-3</v>
      </c>
      <c r="AV67">
        <f t="shared" si="7"/>
        <v>-2.4540944404637657E-3</v>
      </c>
      <c r="AW67">
        <f t="shared" si="8"/>
        <v>6.195022978652074E-4</v>
      </c>
      <c r="AZ67">
        <f t="shared" si="19"/>
        <v>2.7928448481477205E-3</v>
      </c>
      <c r="BA67">
        <f t="shared" si="9"/>
        <v>1.4525617242886276E-2</v>
      </c>
      <c r="BB67">
        <f t="shared" si="10"/>
        <v>1.2677505565263727E-2</v>
      </c>
      <c r="BC67">
        <f t="shared" si="11"/>
        <v>1.1829630606271409E-2</v>
      </c>
      <c r="BD67">
        <f t="shared" si="12"/>
        <v>1.6521882196193299E-2</v>
      </c>
      <c r="BE67">
        <f t="shared" si="13"/>
        <v>7.3886201328264497E-3</v>
      </c>
      <c r="BF67">
        <f t="shared" si="14"/>
        <v>1.5617044412385702E-2</v>
      </c>
      <c r="BG67">
        <f t="shared" si="15"/>
        <v>1.4429763947840017E-2</v>
      </c>
      <c r="BH67">
        <f t="shared" si="16"/>
        <v>1.8366823298000549E-2</v>
      </c>
      <c r="BI67">
        <f t="shared" si="17"/>
        <v>2.0338917959689479E-2</v>
      </c>
    </row>
    <row r="68" spans="3:61">
      <c r="C68">
        <f>'Ac225 Dose 200 nCi R power'!D533</f>
        <v>18</v>
      </c>
      <c r="D68" s="63">
        <f>'Ac227 Dose 1 nCi R power'!E444/'Ac225 Dose 200 nCi R power'!E444</f>
        <v>7.9838735021359815E-4</v>
      </c>
      <c r="E68" s="63">
        <f>'Ac227 Dose 1 nCi R power'!F444/'Ac225 Dose 200 nCi R power'!F444</f>
        <v>5.0241439613108773E-3</v>
      </c>
      <c r="F68" s="63">
        <f>'Ac227 Dose 1 nCi R power'!G444/'Ac225 Dose 200 nCi R power'!G444</f>
        <v>5.5092251005959877E-3</v>
      </c>
      <c r="G68" s="63">
        <f>'Ac227 Dose 1 nCi R power'!H444/'Ac225 Dose 200 nCi R power'!H444</f>
        <v>4.8314321830987767E-3</v>
      </c>
      <c r="H68" s="63">
        <f>'Ac227 Dose 1 nCi R power'!I444/'Ac225 Dose 200 nCi R power'!I444</f>
        <v>7.1667597128642225E-3</v>
      </c>
      <c r="I68" s="63">
        <f>'Ac227 Dose 1 nCi R power'!J444/'Ac225 Dose 200 nCi R power'!J444</f>
        <v>2.9329297415894916E-3</v>
      </c>
      <c r="J68" s="63">
        <f>'Ac227 Dose 1 nCi R power'!K444/'Ac225 Dose 200 nCi R power'!K444</f>
        <v>7.0679704919115486E-3</v>
      </c>
      <c r="K68" s="63">
        <f>'Ac227 Dose 1 nCi R power'!L444/'Ac225 Dose 200 nCi R power'!L444</f>
        <v>6.6675947311297112E-3</v>
      </c>
      <c r="L68" s="63">
        <f>'Ac227 Dose 1 nCi R power'!M444/'Ac225 Dose 200 nCi R power'!M444</f>
        <v>8.4720922869479191E-3</v>
      </c>
      <c r="M68" s="63">
        <f>'Ac227 Dose 1 nCi R power'!N444/'Ac225 Dose 200 nCi R power'!N444</f>
        <v>8.0247462825210249E-3</v>
      </c>
      <c r="P68" s="64">
        <f>((('Ac225 Dose 200 nCi R power'!Q444/'Ac225 Dose 200 nCi R power'!E444)^2+('Ac227 Dose 1 nCi R power'!Q444/'Ac227 Dose 1 nCi R power'!E444)^2)^0.5)*D68</f>
        <v>8.0751935290768152E-4</v>
      </c>
      <c r="Q68" s="64">
        <f>((('Ac225 Dose 200 nCi R power'!R444/'Ac225 Dose 200 nCi R power'!F444)^2+('Ac227 Dose 1 nCi R power'!R444/'Ac227 Dose 1 nCi R power'!F444)^2)^0.5)*E68</f>
        <v>4.602211578226754E-3</v>
      </c>
      <c r="R68" s="64">
        <f>((('Ac225 Dose 200 nCi R power'!S444/'Ac225 Dose 200 nCi R power'!G444)^2+('Ac227 Dose 1 nCi R power'!S444/'Ac227 Dose 1 nCi R power'!G444)^2)^0.5)*F68</f>
        <v>6.5201989004669602E-3</v>
      </c>
      <c r="S68" s="64">
        <f>((('Ac225 Dose 200 nCi R power'!T444/'Ac225 Dose 200 nCi R power'!H444)^2+('Ac227 Dose 1 nCi R power'!T444/'Ac227 Dose 1 nCi R power'!H444)^2)^0.5)*G68</f>
        <v>4.9057520835264559E-3</v>
      </c>
      <c r="T68" s="64">
        <f>((('Ac225 Dose 200 nCi R power'!U444/'Ac225 Dose 200 nCi R power'!I444)^2+('Ac227 Dose 1 nCi R power'!U444/'Ac227 Dose 1 nCi R power'!I444)^2)^0.5)*H68</f>
        <v>8.4343687803570041E-3</v>
      </c>
      <c r="U68" s="64">
        <f>((('Ac225 Dose 200 nCi R power'!V444/'Ac225 Dose 200 nCi R power'!J444)^2+('Ac227 Dose 1 nCi R power'!V444/'Ac227 Dose 1 nCi R power'!J444)^2)^0.5)*I68</f>
        <v>2.7292651089886582E-3</v>
      </c>
      <c r="V68" s="64">
        <f>((('Ac225 Dose 200 nCi R power'!W444/'Ac225 Dose 200 nCi R power'!K444)^2+('Ac227 Dose 1 nCi R power'!W444/'Ac227 Dose 1 nCi R power'!K444)^2)^0.5)*J68</f>
        <v>9.0853783731728466E-3</v>
      </c>
      <c r="W68" s="64">
        <f>((('Ac225 Dose 200 nCi R power'!X444/'Ac225 Dose 200 nCi R power'!L444)^2+('Ac227 Dose 1 nCi R power'!X444/'Ac227 Dose 1 nCi R power'!L444)^2)^0.5)*K68</f>
        <v>8.9303492890617266E-3</v>
      </c>
      <c r="X68" s="64">
        <f>((('Ac225 Dose 200 nCi R power'!Y444/'Ac225 Dose 200 nCi R power'!M444)^2+('Ac227 Dose 1 nCi R power'!Y444/'Ac227 Dose 1 nCi R power'!M444)^2)^0.5)*L68</f>
        <v>1.129685464350136E-2</v>
      </c>
      <c r="Y68" s="64">
        <f>((('Ac225 Dose 200 nCi R power'!Z444/'Ac225 Dose 200 nCi R power'!N444)^2+('Ac227 Dose 1 nCi R power'!Z444/'Ac227 Dose 1 nCi R power'!N444)^2)^0.5)*M68</f>
        <v>7.311673981001408E-3</v>
      </c>
      <c r="Z68" s="64"/>
      <c r="AA68" s="64"/>
      <c r="AB68" s="64">
        <f>((('Ac225 Dose 200 nCi R power'!AC444/'Ac225 Dose 200 nCi R power'!E444)^2+('Ac227 Dose 1 nCi R power'!AC444/'Ac227 Dose 1 nCi R power'!E444)^2)^0.5)*D68</f>
        <v>2.4162904815209552E-3</v>
      </c>
      <c r="AC68" s="64">
        <f>((('Ac225 Dose 200 nCi R power'!AD444/'Ac225 Dose 200 nCi R power'!F444)^2+('Ac227 Dose 1 nCi R power'!AD444/'Ac227 Dose 1 nCi R power'!F444)^2)^0.5)*E68</f>
        <v>1.1695431339815158E-2</v>
      </c>
      <c r="AD68" s="64">
        <f>((('Ac225 Dose 200 nCi R power'!AE444/'Ac225 Dose 200 nCi R power'!G444)^2+('Ac227 Dose 1 nCi R power'!AE444/'Ac227 Dose 1 nCi R power'!G444)^2)^0.5)*F68</f>
        <v>9.0830986116839079E-3</v>
      </c>
      <c r="AE68" s="64">
        <f>((('Ac225 Dose 200 nCi R power'!AF444/'Ac225 Dose 200 nCi R power'!H444)^2+('Ac227 Dose 1 nCi R power'!AF444/'Ac227 Dose 1 nCi R power'!H444)^2)^0.5)*G68</f>
        <v>8.7849530209739204E-3</v>
      </c>
      <c r="AF68" s="64">
        <f>((('Ac225 Dose 200 nCi R power'!AG444/'Ac225 Dose 200 nCi R power'!I444)^2+('Ac227 Dose 1 nCi R power'!AG444/'Ac227 Dose 1 nCi R power'!I444)^2)^0.5)*H68</f>
        <v>1.1850597613611636E-2</v>
      </c>
      <c r="AG68" s="64">
        <f>((('Ac225 Dose 200 nCi R power'!AH444/'Ac225 Dose 200 nCi R power'!J444)^2+('Ac227 Dose 1 nCi R power'!AH444/'Ac227 Dose 1 nCi R power'!J444)^2)^0.5)*I68</f>
        <v>5.5716720675148398E-3</v>
      </c>
      <c r="AH68" s="64">
        <f>((('Ac225 Dose 200 nCi R power'!AI444/'Ac225 Dose 200 nCi R power'!K444)^2+('Ac227 Dose 1 nCi R power'!AI444/'Ac227 Dose 1 nCi R power'!K444)^2)^0.5)*J68</f>
        <v>1.0907881801855009E-2</v>
      </c>
      <c r="AI68" s="64">
        <f>((('Ac225 Dose 200 nCi R power'!AJ444/'Ac225 Dose 200 nCi R power'!L444)^2+('Ac227 Dose 1 nCi R power'!AJ444/'Ac227 Dose 1 nCi R power'!L444)^2)^0.5)*K68</f>
        <v>9.941649534998695E-3</v>
      </c>
      <c r="AJ68" s="64">
        <f>((('Ac225 Dose 200 nCi R power'!AK444/'Ac225 Dose 200 nCi R power'!M444)^2+('Ac227 Dose 1 nCi R power'!AK444/'Ac227 Dose 1 nCi R power'!M444)^2)^0.5)*L68</f>
        <v>1.2668867166860293E-2</v>
      </c>
      <c r="AK68" s="64">
        <f>((('Ac225 Dose 200 nCi R power'!AL444/'Ac225 Dose 200 nCi R power'!N444)^2+('Ac227 Dose 1 nCi R power'!AL444/'Ac227 Dose 1 nCi R power'!N444)^2)^0.5)*M68</f>
        <v>1.5386174209480219E-2</v>
      </c>
      <c r="AL68" s="64"/>
      <c r="AM68" s="64"/>
      <c r="AN68">
        <f t="shared" si="18"/>
        <v>-9.1320026940833665E-6</v>
      </c>
      <c r="AO68">
        <f t="shared" si="0"/>
        <v>4.2193238308412331E-4</v>
      </c>
      <c r="AP68">
        <f t="shared" si="1"/>
        <v>-1.0109737998709725E-3</v>
      </c>
      <c r="AQ68">
        <f t="shared" si="2"/>
        <v>-7.431990042767924E-5</v>
      </c>
      <c r="AR68">
        <f t="shared" si="3"/>
        <v>-1.2676090674927816E-3</v>
      </c>
      <c r="AS68">
        <f t="shared" si="4"/>
        <v>2.0366463260083336E-4</v>
      </c>
      <c r="AT68">
        <f t="shared" si="5"/>
        <v>-2.017407881261298E-3</v>
      </c>
      <c r="AU68">
        <f t="shared" si="6"/>
        <v>-2.2627545579320153E-3</v>
      </c>
      <c r="AV68">
        <f t="shared" si="7"/>
        <v>-2.824762356553441E-3</v>
      </c>
      <c r="AW68">
        <f t="shared" si="8"/>
        <v>7.1307230151961692E-4</v>
      </c>
      <c r="AZ68">
        <f t="shared" si="19"/>
        <v>3.2146778317345536E-3</v>
      </c>
      <c r="BA68">
        <f t="shared" si="9"/>
        <v>1.6719575301126034E-2</v>
      </c>
      <c r="BB68">
        <f t="shared" si="10"/>
        <v>1.4592323712279896E-2</v>
      </c>
      <c r="BC68">
        <f t="shared" si="11"/>
        <v>1.3616385204072698E-2</v>
      </c>
      <c r="BD68">
        <f t="shared" si="12"/>
        <v>1.9017357326475859E-2</v>
      </c>
      <c r="BE68">
        <f t="shared" si="13"/>
        <v>8.5046018091043309E-3</v>
      </c>
      <c r="BF68">
        <f t="shared" si="14"/>
        <v>1.7975852293766557E-2</v>
      </c>
      <c r="BG68">
        <f t="shared" si="15"/>
        <v>1.6609244266128406E-2</v>
      </c>
      <c r="BH68">
        <f t="shared" si="16"/>
        <v>2.1140959453808214E-2</v>
      </c>
      <c r="BI68">
        <f t="shared" si="17"/>
        <v>2.3410920492001244E-2</v>
      </c>
    </row>
    <row r="69" spans="3:61">
      <c r="C69">
        <f>'Ac225 Dose 200 nCi R power'!D534</f>
        <v>19</v>
      </c>
      <c r="D69" s="63">
        <f>'Ac227 Dose 1 nCi R power'!E445/'Ac225 Dose 200 nCi R power'!E445</f>
        <v>9.1403151950250974E-4</v>
      </c>
      <c r="E69" s="63">
        <f>'Ac227 Dose 1 nCi R power'!F445/'Ac225 Dose 200 nCi R power'!F445</f>
        <v>5.7518771282232218E-3</v>
      </c>
      <c r="F69" s="63">
        <f>'Ac227 Dose 1 nCi R power'!G445/'Ac225 Dose 200 nCi R power'!G445</f>
        <v>6.3072209105416175E-3</v>
      </c>
      <c r="G69" s="63">
        <f>'Ac227 Dose 1 nCi R power'!H445/'Ac225 Dose 200 nCi R power'!H445</f>
        <v>5.5312515892312654E-3</v>
      </c>
      <c r="H69" s="63">
        <f>'Ac227 Dose 1 nCi R power'!I445/'Ac225 Dose 200 nCi R power'!I445</f>
        <v>8.2048447642690224E-3</v>
      </c>
      <c r="I69" s="63">
        <f>'Ac227 Dose 1 nCi R power'!J445/'Ac225 Dose 200 nCi R power'!J445</f>
        <v>3.3577563917839321E-3</v>
      </c>
      <c r="J69" s="63">
        <f>'Ac227 Dose 1 nCi R power'!K445/'Ac225 Dose 200 nCi R power'!K445</f>
        <v>8.0917462016306171E-3</v>
      </c>
      <c r="K69" s="63">
        <f>'Ac227 Dose 1 nCi R power'!L445/'Ac225 Dose 200 nCi R power'!L445</f>
        <v>7.6333771344084351E-3</v>
      </c>
      <c r="L69" s="63">
        <f>'Ac227 Dose 1 nCi R power'!M445/'Ac225 Dose 200 nCi R power'!M445</f>
        <v>9.6992511020280569E-3</v>
      </c>
      <c r="M69" s="63">
        <f>'Ac227 Dose 1 nCi R power'!N445/'Ac225 Dose 200 nCi R power'!N445</f>
        <v>9.1871082830564128E-3</v>
      </c>
      <c r="P69" s="64">
        <f>((('Ac225 Dose 200 nCi R power'!Q445/'Ac225 Dose 200 nCi R power'!E445)^2+('Ac227 Dose 1 nCi R power'!Q445/'Ac227 Dose 1 nCi R power'!E445)^2)^0.5)*D69</f>
        <v>9.2448626718399701E-4</v>
      </c>
      <c r="Q69" s="64">
        <f>((('Ac225 Dose 200 nCi R power'!R445/'Ac225 Dose 200 nCi R power'!F445)^2+('Ac227 Dose 1 nCi R power'!R445/'Ac227 Dose 1 nCi R power'!F445)^2)^0.5)*E69</f>
        <v>5.2688290223952437E-3</v>
      </c>
      <c r="R69" s="64">
        <f>((('Ac225 Dose 200 nCi R power'!S445/'Ac225 Dose 200 nCi R power'!G445)^2+('Ac227 Dose 1 nCi R power'!S445/'Ac227 Dose 1 nCi R power'!G445)^2)^0.5)*F69</f>
        <v>7.4646314309188147E-3</v>
      </c>
      <c r="S69" s="64">
        <f>((('Ac225 Dose 200 nCi R power'!T445/'Ac225 Dose 200 nCi R power'!H445)^2+('Ac227 Dose 1 nCi R power'!T445/'Ac227 Dose 1 nCi R power'!H445)^2)^0.5)*G69</f>
        <v>5.6163365188697601E-3</v>
      </c>
      <c r="T69" s="64">
        <f>((('Ac225 Dose 200 nCi R power'!U445/'Ac225 Dose 200 nCi R power'!I445)^2+('Ac227 Dose 1 nCi R power'!U445/'Ac227 Dose 1 nCi R power'!I445)^2)^0.5)*H69</f>
        <v>9.6560634512705204E-3</v>
      </c>
      <c r="U69" s="64">
        <f>((('Ac225 Dose 200 nCi R power'!V445/'Ac225 Dose 200 nCi R power'!J445)^2+('Ac227 Dose 1 nCi R power'!V445/'Ac227 Dose 1 nCi R power'!J445)^2)^0.5)*I69</f>
        <v>3.1245915081528769E-3</v>
      </c>
      <c r="V69" s="64">
        <f>((('Ac225 Dose 200 nCi R power'!W445/'Ac225 Dose 200 nCi R power'!K445)^2+('Ac227 Dose 1 nCi R power'!W445/'Ac227 Dose 1 nCi R power'!K445)^2)^0.5)*J69</f>
        <v>1.0401369958410171E-2</v>
      </c>
      <c r="W69" s="64">
        <f>((('Ac225 Dose 200 nCi R power'!X445/'Ac225 Dose 200 nCi R power'!L445)^2+('Ac227 Dose 1 nCi R power'!X445/'Ac227 Dose 1 nCi R power'!L445)^2)^0.5)*K69</f>
        <v>1.0223885346111069E-2</v>
      </c>
      <c r="X69" s="64">
        <f>((('Ac225 Dose 200 nCi R power'!Y445/'Ac225 Dose 200 nCi R power'!M445)^2+('Ac227 Dose 1 nCi R power'!Y445/'Ac227 Dose 1 nCi R power'!M445)^2)^0.5)*L69</f>
        <v>1.2933172366315712E-2</v>
      </c>
      <c r="Y69" s="64">
        <f>((('Ac225 Dose 200 nCi R power'!Z445/'Ac225 Dose 200 nCi R power'!N445)^2+('Ac227 Dose 1 nCi R power'!Z445/'Ac227 Dose 1 nCi R power'!N445)^2)^0.5)*M69</f>
        <v>8.3707494578586505E-3</v>
      </c>
      <c r="Z69" s="64"/>
      <c r="AA69" s="64"/>
      <c r="AB69" s="64">
        <f>((('Ac225 Dose 200 nCi R power'!AC445/'Ac225 Dose 200 nCi R power'!E445)^2+('Ac227 Dose 1 nCi R power'!AC445/'Ac227 Dose 1 nCi R power'!E445)^2)^0.5)*D69</f>
        <v>2.7662833833641993E-3</v>
      </c>
      <c r="AC69" s="64">
        <f>((('Ac225 Dose 200 nCi R power'!AD445/'Ac225 Dose 200 nCi R power'!F445)^2+('Ac227 Dose 1 nCi R power'!AD445/'Ac227 Dose 1 nCi R power'!F445)^2)^0.5)*E69</f>
        <v>1.3389481779625578E-2</v>
      </c>
      <c r="AD69" s="64">
        <f>((('Ac225 Dose 200 nCi R power'!AE445/'Ac225 Dose 200 nCi R power'!G445)^2+('Ac227 Dose 1 nCi R power'!AE445/'Ac227 Dose 1 nCi R power'!G445)^2)^0.5)*F69</f>
        <v>1.0398759979861189E-2</v>
      </c>
      <c r="AE69" s="64">
        <f>((('Ac225 Dose 200 nCi R power'!AF445/'Ac225 Dose 200 nCi R power'!H445)^2+('Ac227 Dose 1 nCi R power'!AF445/'Ac227 Dose 1 nCi R power'!H445)^2)^0.5)*G69</f>
        <v>1.005742883622932E-2</v>
      </c>
      <c r="AF69" s="64">
        <f>((('Ac225 Dose 200 nCi R power'!AG445/'Ac225 Dose 200 nCi R power'!I445)^2+('Ac227 Dose 1 nCi R power'!AG445/'Ac227 Dose 1 nCi R power'!I445)^2)^0.5)*H69</f>
        <v>1.3567123453151347E-2</v>
      </c>
      <c r="AG69" s="64">
        <f>((('Ac225 Dose 200 nCi R power'!AH445/'Ac225 Dose 200 nCi R power'!J445)^2+('Ac227 Dose 1 nCi R power'!AH445/'Ac227 Dose 1 nCi R power'!J445)^2)^0.5)*I69</f>
        <v>6.378713145539938E-3</v>
      </c>
      <c r="AH69" s="64">
        <f>((('Ac225 Dose 200 nCi R power'!AI445/'Ac225 Dose 200 nCi R power'!K445)^2+('Ac227 Dose 1 nCi R power'!AI445/'Ac227 Dose 1 nCi R power'!K445)^2)^0.5)*J69</f>
        <v>1.2487857899096131E-2</v>
      </c>
      <c r="AI69" s="64">
        <f>((('Ac225 Dose 200 nCi R power'!AJ445/'Ac225 Dose 200 nCi R power'!L445)^2+('Ac227 Dose 1 nCi R power'!AJ445/'Ac227 Dose 1 nCi R power'!L445)^2)^0.5)*K69</f>
        <v>1.1381669597351684E-2</v>
      </c>
      <c r="AJ69" s="64">
        <f>((('Ac225 Dose 200 nCi R power'!AK445/'Ac225 Dose 200 nCi R power'!M445)^2+('Ac227 Dose 1 nCi R power'!AK445/'Ac227 Dose 1 nCi R power'!M445)^2)^0.5)*L69</f>
        <v>1.4503917057056025E-2</v>
      </c>
      <c r="AK69" s="64">
        <f>((('Ac225 Dose 200 nCi R power'!AL445/'Ac225 Dose 200 nCi R power'!N445)^2+('Ac227 Dose 1 nCi R power'!AL445/'Ac227 Dose 1 nCi R power'!N445)^2)^0.5)*M69</f>
        <v>1.7614818406452758E-2</v>
      </c>
      <c r="AL69" s="64"/>
      <c r="AM69" s="64"/>
      <c r="AN69">
        <f t="shared" si="18"/>
        <v>-1.0454747681487271E-5</v>
      </c>
      <c r="AO69">
        <f t="shared" si="0"/>
        <v>4.8304810582797814E-4</v>
      </c>
      <c r="AP69">
        <f t="shared" si="1"/>
        <v>-1.1574105203771973E-3</v>
      </c>
      <c r="AQ69">
        <f t="shared" si="2"/>
        <v>-8.5084929638494684E-5</v>
      </c>
      <c r="AR69">
        <f t="shared" si="3"/>
        <v>-1.451218687001498E-3</v>
      </c>
      <c r="AS69">
        <f t="shared" si="4"/>
        <v>2.3316488363105516E-4</v>
      </c>
      <c r="AT69">
        <f t="shared" si="5"/>
        <v>-2.3096237567795542E-3</v>
      </c>
      <c r="AU69">
        <f t="shared" si="6"/>
        <v>-2.5905082117026338E-3</v>
      </c>
      <c r="AV69">
        <f t="shared" si="7"/>
        <v>-3.233921264287655E-3</v>
      </c>
      <c r="AW69">
        <f t="shared" si="8"/>
        <v>8.1635882519776222E-4</v>
      </c>
      <c r="AZ69">
        <f t="shared" si="19"/>
        <v>3.680314902866709E-3</v>
      </c>
      <c r="BA69">
        <f t="shared" si="9"/>
        <v>1.91413589078488E-2</v>
      </c>
      <c r="BB69">
        <f t="shared" si="10"/>
        <v>1.6705980890402806E-2</v>
      </c>
      <c r="BC69">
        <f t="shared" si="11"/>
        <v>1.5588680425460586E-2</v>
      </c>
      <c r="BD69">
        <f t="shared" si="12"/>
        <v>2.1771968217420369E-2</v>
      </c>
      <c r="BE69">
        <f t="shared" si="13"/>
        <v>9.7364695373238705E-3</v>
      </c>
      <c r="BF69">
        <f t="shared" si="14"/>
        <v>2.0579604100726748E-2</v>
      </c>
      <c r="BG69">
        <f t="shared" si="15"/>
        <v>1.9015046731760119E-2</v>
      </c>
      <c r="BH69">
        <f t="shared" si="16"/>
        <v>2.4203168159084083E-2</v>
      </c>
      <c r="BI69">
        <f t="shared" si="17"/>
        <v>2.6801926689509169E-2</v>
      </c>
    </row>
    <row r="70" spans="3:61">
      <c r="C70">
        <f>'Ac225 Dose 200 nCi R power'!D535</f>
        <v>20</v>
      </c>
      <c r="D70" s="63">
        <f>'Ac227 Dose 1 nCi R power'!E446/'Ac225 Dose 200 nCi R power'!E446</f>
        <v>1.0426834114767494E-3</v>
      </c>
      <c r="E70" s="63">
        <f>'Ac227 Dose 1 nCi R power'!F446/'Ac225 Dose 200 nCi R power'!F446</f>
        <v>6.5614661403746166E-3</v>
      </c>
      <c r="F70" s="63">
        <f>'Ac227 Dose 1 nCi R power'!G446/'Ac225 Dose 200 nCi R power'!G446</f>
        <v>7.1949757482328977E-3</v>
      </c>
      <c r="G70" s="63">
        <f>'Ac227 Dose 1 nCi R power'!H446/'Ac225 Dose 200 nCi R power'!H446</f>
        <v>6.3097870847330321E-3</v>
      </c>
      <c r="H70" s="63">
        <f>'Ac227 Dose 1 nCi R power'!I446/'Ac225 Dose 200 nCi R power'!I446</f>
        <v>9.3596942194088921E-3</v>
      </c>
      <c r="I70" s="63">
        <f>'Ac227 Dose 1 nCi R power'!J446/'Ac225 Dose 200 nCi R power'!J446</f>
        <v>3.8303677879715807E-3</v>
      </c>
      <c r="J70" s="63">
        <f>'Ac227 Dose 1 nCi R power'!K446/'Ac225 Dose 200 nCi R power'!K446</f>
        <v>9.2306767921005711E-3</v>
      </c>
      <c r="K70" s="63">
        <f>'Ac227 Dose 1 nCi R power'!L446/'Ac225 Dose 200 nCi R power'!L446</f>
        <v>8.7077912979692841E-3</v>
      </c>
      <c r="L70" s="63">
        <f>'Ac227 Dose 1 nCi R power'!M446/'Ac225 Dose 200 nCi R power'!M446</f>
        <v>1.1064441446545175E-2</v>
      </c>
      <c r="M70" s="63">
        <f>'Ac227 Dose 1 nCi R power'!N446/'Ac225 Dose 200 nCi R power'!N446</f>
        <v>1.0480213430054756E-2</v>
      </c>
      <c r="P70" s="64">
        <f>((('Ac225 Dose 200 nCi R power'!Q446/'Ac225 Dose 200 nCi R power'!E446)^2+('Ac227 Dose 1 nCi R power'!Q446/'Ac227 Dose 1 nCi R power'!E446)^2)^0.5)*D70</f>
        <v>1.054609687262725E-3</v>
      </c>
      <c r="Q70" s="64">
        <f>((('Ac225 Dose 200 nCi R power'!R446/'Ac225 Dose 200 nCi R power'!F446)^2+('Ac227 Dose 1 nCi R power'!R446/'Ac227 Dose 1 nCi R power'!F446)^2)^0.5)*E70</f>
        <v>6.0104279801520537E-3</v>
      </c>
      <c r="R70" s="64">
        <f>((('Ac225 Dose 200 nCi R power'!S446/'Ac225 Dose 200 nCi R power'!G446)^2+('Ac227 Dose 1 nCi R power'!S446/'Ac227 Dose 1 nCi R power'!G446)^2)^0.5)*F70</f>
        <v>8.515294275675829E-3</v>
      </c>
      <c r="S70" s="64">
        <f>((('Ac225 Dose 200 nCi R power'!T446/'Ac225 Dose 200 nCi R power'!H446)^2+('Ac227 Dose 1 nCi R power'!T446/'Ac227 Dose 1 nCi R power'!H446)^2)^0.5)*G70</f>
        <v>6.4068479002605009E-3</v>
      </c>
      <c r="T70" s="64">
        <f>((('Ac225 Dose 200 nCi R power'!U446/'Ac225 Dose 200 nCi R power'!I446)^2+('Ac227 Dose 1 nCi R power'!U446/'Ac227 Dose 1 nCi R power'!I446)^2)^0.5)*H70</f>
        <v>1.1015175041541942E-2</v>
      </c>
      <c r="U70" s="64">
        <f>((('Ac225 Dose 200 nCi R power'!V446/'Ac225 Dose 200 nCi R power'!J446)^2+('Ac227 Dose 1 nCi R power'!V446/'Ac227 Dose 1 nCi R power'!J446)^2)^0.5)*I70</f>
        <v>3.5643844481045581E-3</v>
      </c>
      <c r="V70" s="64">
        <f>((('Ac225 Dose 200 nCi R power'!W446/'Ac225 Dose 200 nCi R power'!K446)^2+('Ac227 Dose 1 nCi R power'!W446/'Ac227 Dose 1 nCi R power'!K446)^2)^0.5)*J70</f>
        <v>1.1865385034172343E-2</v>
      </c>
      <c r="W70" s="64">
        <f>((('Ac225 Dose 200 nCi R power'!X446/'Ac225 Dose 200 nCi R power'!L446)^2+('Ac227 Dose 1 nCi R power'!X446/'Ac227 Dose 1 nCi R power'!L446)^2)^0.5)*K70</f>
        <v>1.1662919082957249E-2</v>
      </c>
      <c r="X70" s="64">
        <f>((('Ac225 Dose 200 nCi R power'!Y446/'Ac225 Dose 200 nCi R power'!M446)^2+('Ac227 Dose 1 nCi R power'!Y446/'Ac227 Dose 1 nCi R power'!M446)^2)^0.5)*L70</f>
        <v>1.4753544047875541E-2</v>
      </c>
      <c r="Y70" s="64">
        <f>((('Ac225 Dose 200 nCi R power'!Z446/'Ac225 Dose 200 nCi R power'!N446)^2+('Ac227 Dose 1 nCi R power'!Z446/'Ac227 Dose 1 nCi R power'!N446)^2)^0.5)*M70</f>
        <v>9.5489503535804918E-3</v>
      </c>
      <c r="Z70" s="64"/>
      <c r="AA70" s="64"/>
      <c r="AB70" s="64">
        <f>((('Ac225 Dose 200 nCi R power'!AC446/'Ac225 Dose 200 nCi R power'!E446)^2+('Ac227 Dose 1 nCi R power'!AC446/'Ac227 Dose 1 nCi R power'!E446)^2)^0.5)*D70</f>
        <v>3.1556436881383797E-3</v>
      </c>
      <c r="AC70" s="64">
        <f>((('Ac225 Dose 200 nCi R power'!AD446/'Ac225 Dose 200 nCi R power'!F446)^2+('Ac227 Dose 1 nCi R power'!AD446/'Ac227 Dose 1 nCi R power'!F446)^2)^0.5)*E70</f>
        <v>1.5274079987399651E-2</v>
      </c>
      <c r="AD70" s="64">
        <f>((('Ac225 Dose 200 nCi R power'!AE446/'Ac225 Dose 200 nCi R power'!G446)^2+('Ac227 Dose 1 nCi R power'!AE446/'Ac227 Dose 1 nCi R power'!G446)^2)^0.5)*F70</f>
        <v>1.1862407695558453E-2</v>
      </c>
      <c r="AE70" s="64">
        <f>((('Ac225 Dose 200 nCi R power'!AF446/'Ac225 Dose 200 nCi R power'!H446)^2+('Ac227 Dose 1 nCi R power'!AF446/'Ac227 Dose 1 nCi R power'!H446)^2)^0.5)*G70</f>
        <v>1.1473033463169779E-2</v>
      </c>
      <c r="AF70" s="64">
        <f>((('Ac225 Dose 200 nCi R power'!AG446/'Ac225 Dose 200 nCi R power'!I446)^2+('Ac227 Dose 1 nCi R power'!AG446/'Ac227 Dose 1 nCi R power'!I446)^2)^0.5)*H70</f>
        <v>1.5476725106545103E-2</v>
      </c>
      <c r="AG70" s="64">
        <f>((('Ac225 Dose 200 nCi R power'!AH446/'Ac225 Dose 200 nCi R power'!J446)^2+('Ac227 Dose 1 nCi R power'!AH446/'Ac227 Dose 1 nCi R power'!J446)^2)^0.5)*I70</f>
        <v>7.2765306682675166E-3</v>
      </c>
      <c r="AH70" s="64">
        <f>((('Ac225 Dose 200 nCi R power'!AI446/'Ac225 Dose 200 nCi R power'!K446)^2+('Ac227 Dose 1 nCi R power'!AI446/'Ac227 Dose 1 nCi R power'!K446)^2)^0.5)*J70</f>
        <v>1.424555061662801E-2</v>
      </c>
      <c r="AI70" s="64">
        <f>((('Ac225 Dose 200 nCi R power'!AJ446/'Ac225 Dose 200 nCi R power'!L446)^2+('Ac227 Dose 1 nCi R power'!AJ446/'Ac227 Dose 1 nCi R power'!L446)^2)^0.5)*K70</f>
        <v>1.2983663944682231E-2</v>
      </c>
      <c r="AJ70" s="64">
        <f>((('Ac225 Dose 200 nCi R power'!AK446/'Ac225 Dose 200 nCi R power'!M446)^2+('Ac227 Dose 1 nCi R power'!AK446/'Ac227 Dose 1 nCi R power'!M446)^2)^0.5)*L70</f>
        <v>1.654537441450395E-2</v>
      </c>
      <c r="AK70" s="64">
        <f>((('Ac225 Dose 200 nCi R power'!AL446/'Ac225 Dose 200 nCi R power'!N446)^2+('Ac227 Dose 1 nCi R power'!AL446/'Ac227 Dose 1 nCi R power'!N446)^2)^0.5)*M70</f>
        <v>2.0094141784716822E-2</v>
      </c>
      <c r="AL70" s="64"/>
      <c r="AM70" s="64"/>
      <c r="AN70">
        <f t="shared" si="18"/>
        <v>-1.1926275785975647E-5</v>
      </c>
      <c r="AO70">
        <f t="shared" si="0"/>
        <v>5.5103816022256287E-4</v>
      </c>
      <c r="AP70">
        <f t="shared" si="1"/>
        <v>-1.3203185274429314E-3</v>
      </c>
      <c r="AQ70">
        <f t="shared" si="2"/>
        <v>-9.7060815527468848E-5</v>
      </c>
      <c r="AR70">
        <f t="shared" si="3"/>
        <v>-1.65548082213305E-3</v>
      </c>
      <c r="AS70">
        <f t="shared" si="4"/>
        <v>2.6598333986702256E-4</v>
      </c>
      <c r="AT70">
        <f t="shared" si="5"/>
        <v>-2.6347082420717718E-3</v>
      </c>
      <c r="AU70">
        <f t="shared" si="6"/>
        <v>-2.9551277849879654E-3</v>
      </c>
      <c r="AV70">
        <f t="shared" si="7"/>
        <v>-3.6891026013303654E-3</v>
      </c>
      <c r="AW70">
        <f t="shared" si="8"/>
        <v>9.312630764742643E-4</v>
      </c>
      <c r="AZ70">
        <f t="shared" si="19"/>
        <v>4.1983270996151286E-3</v>
      </c>
      <c r="BA70">
        <f t="shared" si="9"/>
        <v>2.1835546127774268E-2</v>
      </c>
      <c r="BB70">
        <f t="shared" si="10"/>
        <v>1.9057383443791352E-2</v>
      </c>
      <c r="BC70">
        <f t="shared" si="11"/>
        <v>1.7782820547902811E-2</v>
      </c>
      <c r="BD70">
        <f t="shared" si="12"/>
        <v>2.4836419325953995E-2</v>
      </c>
      <c r="BE70">
        <f t="shared" si="13"/>
        <v>1.1106898456239097E-2</v>
      </c>
      <c r="BF70">
        <f t="shared" si="14"/>
        <v>2.3476227408728581E-2</v>
      </c>
      <c r="BG70">
        <f t="shared" si="15"/>
        <v>2.1691455242651515E-2</v>
      </c>
      <c r="BH70">
        <f t="shared" si="16"/>
        <v>2.7609815861049124E-2</v>
      </c>
      <c r="BI70">
        <f t="shared" si="17"/>
        <v>3.057435521477158E-2</v>
      </c>
    </row>
    <row r="71" spans="3:61">
      <c r="C71">
        <f>'Ac225 Dose 200 nCi R power'!D536</f>
        <v>25</v>
      </c>
      <c r="D71" s="63">
        <f>'Ac227 Dose 1 nCi R power'!E447/'Ac225 Dose 200 nCi R power'!E447</f>
        <v>1.4888459389547682E-3</v>
      </c>
      <c r="E71" s="63">
        <f>'Ac227 Dose 1 nCi R power'!F447/'Ac225 Dose 200 nCi R power'!F447</f>
        <v>9.3691067769555679E-3</v>
      </c>
      <c r="F71" s="63">
        <f>'Ac227 Dose 1 nCi R power'!G447/'Ac225 Dose 200 nCi R power'!G447</f>
        <v>1.0273694110528643E-2</v>
      </c>
      <c r="G71" s="63">
        <f>'Ac227 Dose 1 nCi R power'!H447/'Ac225 Dose 200 nCi R power'!H447</f>
        <v>9.0097346647808468E-3</v>
      </c>
      <c r="H71" s="63">
        <f>'Ac227 Dose 1 nCi R power'!I447/'Ac225 Dose 200 nCi R power'!I447</f>
        <v>1.3364692077232777E-2</v>
      </c>
      <c r="I71" s="63">
        <f>'Ac227 Dose 1 nCi R power'!J447/'Ac225 Dose 200 nCi R power'!J447</f>
        <v>5.4693759036098478E-3</v>
      </c>
      <c r="J71" s="63">
        <f>'Ac227 Dose 1 nCi R power'!K447/'Ac225 Dose 200 nCi R power'!K447</f>
        <v>1.3180468303661519E-2</v>
      </c>
      <c r="K71" s="63">
        <f>'Ac227 Dose 1 nCi R power'!L447/'Ac225 Dose 200 nCi R power'!L447</f>
        <v>1.2433840961261265E-2</v>
      </c>
      <c r="L71" s="63">
        <f>'Ac227 Dose 1 nCi R power'!M447/'Ac225 Dose 200 nCi R power'!M447</f>
        <v>1.5798897856407427E-2</v>
      </c>
      <c r="M71" s="63">
        <f>'Ac227 Dose 1 nCi R power'!N447/'Ac225 Dose 200 nCi R power'!N447</f>
        <v>1.4964679626596505E-2</v>
      </c>
      <c r="P71" s="64">
        <f>((('Ac225 Dose 200 nCi R power'!Q447/'Ac225 Dose 200 nCi R power'!E447)^2+('Ac227 Dose 1 nCi R power'!Q447/'Ac227 Dose 1 nCi R power'!E447)^2)^0.5)*D71</f>
        <v>1.505875448655758E-3</v>
      </c>
      <c r="Q71" s="64">
        <f>((('Ac225 Dose 200 nCi R power'!R447/'Ac225 Dose 200 nCi R power'!F447)^2+('Ac227 Dose 1 nCi R power'!R447/'Ac227 Dose 1 nCi R power'!F447)^2)^0.5)*E71</f>
        <v>8.5822802886598281E-3</v>
      </c>
      <c r="R71" s="64">
        <f>((('Ac225 Dose 200 nCi R power'!S447/'Ac225 Dose 200 nCi R power'!G447)^2+('Ac227 Dose 1 nCi R power'!S447/'Ac227 Dose 1 nCi R power'!G447)^2)^0.5)*F71</f>
        <v>1.2158974777769773E-2</v>
      </c>
      <c r="S71" s="64">
        <f>((('Ac225 Dose 200 nCi R power'!T447/'Ac225 Dose 200 nCi R power'!H447)^2+('Ac227 Dose 1 nCi R power'!T447/'Ac227 Dose 1 nCi R power'!H447)^2)^0.5)*G71</f>
        <v>9.1483276446241175E-3</v>
      </c>
      <c r="T71" s="64">
        <f>((('Ac225 Dose 200 nCi R power'!U447/'Ac225 Dose 200 nCi R power'!I447)^2+('Ac227 Dose 1 nCi R power'!U447/'Ac227 Dose 1 nCi R power'!I447)^2)^0.5)*H71</f>
        <v>1.5728550437230527E-2</v>
      </c>
      <c r="U71" s="64">
        <f>((('Ac225 Dose 200 nCi R power'!V447/'Ac225 Dose 200 nCi R power'!J447)^2+('Ac227 Dose 1 nCi R power'!V447/'Ac227 Dose 1 nCi R power'!J447)^2)^0.5)*I71</f>
        <v>5.0895787273703419E-3</v>
      </c>
      <c r="V71" s="64">
        <f>((('Ac225 Dose 200 nCi R power'!W447/'Ac225 Dose 200 nCi R power'!K447)^2+('Ac227 Dose 1 nCi R power'!W447/'Ac227 Dose 1 nCi R power'!K447)^2)^0.5)*J71</f>
        <v>1.6942563896017348E-2</v>
      </c>
      <c r="W71" s="64">
        <f>((('Ac225 Dose 200 nCi R power'!X447/'Ac225 Dose 200 nCi R power'!L447)^2+('Ac227 Dose 1 nCi R power'!X447/'Ac227 Dose 1 nCi R power'!L447)^2)^0.5)*K71</f>
        <v>1.6653463095213129E-2</v>
      </c>
      <c r="X71" s="64">
        <f>((('Ac225 Dose 200 nCi R power'!Y447/'Ac225 Dose 200 nCi R power'!M447)^2+('Ac227 Dose 1 nCi R power'!Y447/'Ac227 Dose 1 nCi R power'!M447)^2)^0.5)*L71</f>
        <v>2.1066561430913865E-2</v>
      </c>
      <c r="Y71" s="64">
        <f>((('Ac225 Dose 200 nCi R power'!Z447/'Ac225 Dose 200 nCi R power'!N447)^2+('Ac227 Dose 1 nCi R power'!Z447/'Ac227 Dose 1 nCi R power'!N447)^2)^0.5)*M71</f>
        <v>1.363493060187238E-2</v>
      </c>
      <c r="Z71" s="64"/>
      <c r="AA71" s="64"/>
      <c r="AB71" s="64">
        <f>((('Ac225 Dose 200 nCi R power'!AC447/'Ac225 Dose 200 nCi R power'!E447)^2+('Ac227 Dose 1 nCi R power'!AC447/'Ac227 Dose 1 nCi R power'!E447)^2)^0.5)*D71</f>
        <v>4.5059384643119354E-3</v>
      </c>
      <c r="AC71" s="64">
        <f>((('Ac225 Dose 200 nCi R power'!AD447/'Ac225 Dose 200 nCi R power'!F447)^2+('Ac227 Dose 1 nCi R power'!AD447/'Ac227 Dose 1 nCi R power'!F447)^2)^0.5)*E71</f>
        <v>2.1809833848130955E-2</v>
      </c>
      <c r="AD71" s="64">
        <f>((('Ac225 Dose 200 nCi R power'!AE447/'Ac225 Dose 200 nCi R power'!G447)^2+('Ac227 Dose 1 nCi R power'!AE447/'Ac227 Dose 1 nCi R power'!G447)^2)^0.5)*F71</f>
        <v>1.6938312559077108E-2</v>
      </c>
      <c r="AE71" s="64">
        <f>((('Ac225 Dose 200 nCi R power'!AF447/'Ac225 Dose 200 nCi R power'!H447)^2+('Ac227 Dose 1 nCi R power'!AF447/'Ac227 Dose 1 nCi R power'!H447)^2)^0.5)*G71</f>
        <v>1.6382325729091533E-2</v>
      </c>
      <c r="AF71" s="64">
        <f>((('Ac225 Dose 200 nCi R power'!AG447/'Ac225 Dose 200 nCi R power'!I447)^2+('Ac227 Dose 1 nCi R power'!AG447/'Ac227 Dose 1 nCi R power'!I447)^2)^0.5)*H71</f>
        <v>2.2099190482530093E-2</v>
      </c>
      <c r="AG71" s="64">
        <f>((('Ac225 Dose 200 nCi R power'!AH447/'Ac225 Dose 200 nCi R power'!J447)^2+('Ac227 Dose 1 nCi R power'!AH447/'Ac227 Dose 1 nCi R power'!J447)^2)^0.5)*I71</f>
        <v>1.0390146247542455E-2</v>
      </c>
      <c r="AH71" s="64">
        <f>((('Ac225 Dose 200 nCi R power'!AI447/'Ac225 Dose 200 nCi R power'!K447)^2+('Ac227 Dose 1 nCi R power'!AI447/'Ac227 Dose 1 nCi R power'!K447)^2)^0.5)*J71</f>
        <v>2.0341198440763871E-2</v>
      </c>
      <c r="AI71" s="64">
        <f>((('Ac225 Dose 200 nCi R power'!AJ447/'Ac225 Dose 200 nCi R power'!L447)^2+('Ac227 Dose 1 nCi R power'!AJ447/'Ac227 Dose 1 nCi R power'!L447)^2)^0.5)*K71</f>
        <v>1.8539352524478751E-2</v>
      </c>
      <c r="AJ71" s="64">
        <f>((('Ac225 Dose 200 nCi R power'!AK447/'Ac225 Dose 200 nCi R power'!M447)^2+('Ac227 Dose 1 nCi R power'!AK447/'Ac227 Dose 1 nCi R power'!M447)^2)^0.5)*L71</f>
        <v>2.3625113082629701E-2</v>
      </c>
      <c r="AK71" s="64">
        <f>((('Ac225 Dose 200 nCi R power'!AL447/'Ac225 Dose 200 nCi R power'!N447)^2+('Ac227 Dose 1 nCi R power'!AL447/'Ac227 Dose 1 nCi R power'!N447)^2)^0.5)*M71</f>
        <v>2.8692392210005049E-2</v>
      </c>
      <c r="AL71" s="64"/>
      <c r="AM71" s="64"/>
      <c r="AN71">
        <f t="shared" si="18"/>
        <v>-1.7029509700989751E-5</v>
      </c>
      <c r="AO71">
        <f t="shared" si="0"/>
        <v>7.868264882957398E-4</v>
      </c>
      <c r="AP71">
        <f t="shared" si="1"/>
        <v>-1.88528066724113E-3</v>
      </c>
      <c r="AQ71">
        <f t="shared" si="2"/>
        <v>-1.3859297984327064E-4</v>
      </c>
      <c r="AR71">
        <f t="shared" si="3"/>
        <v>-2.3638583599977503E-3</v>
      </c>
      <c r="AS71">
        <f t="shared" si="4"/>
        <v>3.7979717623950592E-4</v>
      </c>
      <c r="AT71">
        <f t="shared" si="5"/>
        <v>-3.7620955923558293E-3</v>
      </c>
      <c r="AU71">
        <f t="shared" si="6"/>
        <v>-4.2196221339518645E-3</v>
      </c>
      <c r="AV71">
        <f t="shared" si="7"/>
        <v>-5.2676635745064378E-3</v>
      </c>
      <c r="AW71">
        <f t="shared" si="8"/>
        <v>1.3297490247241254E-3</v>
      </c>
      <c r="AZ71">
        <f t="shared" si="19"/>
        <v>5.9947844032667034E-3</v>
      </c>
      <c r="BA71">
        <f t="shared" si="9"/>
        <v>3.1178940625086523E-2</v>
      </c>
      <c r="BB71">
        <f t="shared" si="10"/>
        <v>2.721200666960575E-2</v>
      </c>
      <c r="BC71">
        <f t="shared" si="11"/>
        <v>2.539206039387238E-2</v>
      </c>
      <c r="BD71">
        <f t="shared" si="12"/>
        <v>3.546388255976287E-2</v>
      </c>
      <c r="BE71">
        <f t="shared" si="13"/>
        <v>1.5859522151152303E-2</v>
      </c>
      <c r="BF71">
        <f t="shared" si="14"/>
        <v>3.3521666744425388E-2</v>
      </c>
      <c r="BG71">
        <f t="shared" si="15"/>
        <v>3.0973193485740014E-2</v>
      </c>
      <c r="BH71">
        <f t="shared" si="16"/>
        <v>3.9424010939037128E-2</v>
      </c>
      <c r="BI71">
        <f t="shared" si="17"/>
        <v>4.3657071836601558E-2</v>
      </c>
    </row>
    <row r="72" spans="3:61">
      <c r="C72">
        <f>'Ac225 Dose 200 nCi R power'!D537</f>
        <v>30</v>
      </c>
      <c r="D72" s="63">
        <f>'Ac227 Dose 1 nCi R power'!E448/'Ac225 Dose 200 nCi R power'!E448</f>
        <v>2.6128185943217063E-3</v>
      </c>
      <c r="E72" s="63">
        <f>'Ac227 Dose 1 nCi R power'!F448/'Ac225 Dose 200 nCi R power'!F448</f>
        <v>1.644211517022429E-2</v>
      </c>
      <c r="F72" s="63">
        <f>'Ac227 Dose 1 nCi R power'!G448/'Ac225 Dose 200 nCi R power'!G448</f>
        <v>1.8029601520226968E-2</v>
      </c>
      <c r="G72" s="63">
        <f>'Ac227 Dose 1 nCi R power'!H448/'Ac225 Dose 200 nCi R power'!H448</f>
        <v>1.5811442706134441E-2</v>
      </c>
      <c r="H72" s="63">
        <f>'Ac227 Dose 1 nCi R power'!I448/'Ac225 Dose 200 nCi R power'!I448</f>
        <v>2.3454082825582825E-2</v>
      </c>
      <c r="I72" s="63">
        <f>'Ac227 Dose 1 nCi R power'!J448/'Ac225 Dose 200 nCi R power'!J448</f>
        <v>9.5983652078329967E-3</v>
      </c>
      <c r="J72" s="63">
        <f>'Ac227 Dose 1 nCi R power'!K448/'Ac225 Dose 200 nCi R power'!K448</f>
        <v>2.3130783222508385E-2</v>
      </c>
      <c r="K72" s="63">
        <f>'Ac227 Dose 1 nCi R power'!L448/'Ac225 Dose 200 nCi R power'!L448</f>
        <v>2.1820505407852873E-2</v>
      </c>
      <c r="L72" s="63">
        <f>'Ac227 Dose 1 nCi R power'!M448/'Ac225 Dose 200 nCi R power'!M448</f>
        <v>2.7725940615447902E-2</v>
      </c>
      <c r="M72" s="63">
        <f>'Ac227 Dose 1 nCi R power'!N448/'Ac225 Dose 200 nCi R power'!N448</f>
        <v>2.6261947031194079E-2</v>
      </c>
      <c r="P72" s="64">
        <f>((('Ac225 Dose 200 nCi R power'!Q448/'Ac225 Dose 200 nCi R power'!E448)^2+('Ac227 Dose 1 nCi R power'!Q448/'Ac227 Dose 1 nCi R power'!E448)^2)^0.5)*D72</f>
        <v>2.6427041710860599E-3</v>
      </c>
      <c r="Q72" s="64">
        <f>((('Ac225 Dose 200 nCi R power'!R448/'Ac225 Dose 200 nCi R power'!F448)^2+('Ac227 Dose 1 nCi R power'!R448/'Ac227 Dose 1 nCi R power'!F448)^2)^0.5)*E72</f>
        <v>1.5061290717314652E-2</v>
      </c>
      <c r="R72" s="64">
        <f>((('Ac225 Dose 200 nCi R power'!S448/'Ac225 Dose 200 nCi R power'!G448)^2+('Ac227 Dose 1 nCi R power'!S448/'Ac227 Dose 1 nCi R power'!G448)^2)^0.5)*F72</f>
        <v>2.1338134830490785E-2</v>
      </c>
      <c r="S72" s="64">
        <f>((('Ac225 Dose 200 nCi R power'!T448/'Ac225 Dose 200 nCi R power'!H448)^2+('Ac227 Dose 1 nCi R power'!T448/'Ac227 Dose 1 nCi R power'!H448)^2)^0.5)*G72</f>
        <v>1.6054663515824911E-2</v>
      </c>
      <c r="T72" s="64">
        <f>((('Ac225 Dose 200 nCi R power'!U448/'Ac225 Dose 200 nCi R power'!I448)^2+('Ac227 Dose 1 nCi R power'!U448/'Ac227 Dose 1 nCi R power'!I448)^2)^0.5)*H72</f>
        <v>2.7602485904601851E-2</v>
      </c>
      <c r="U72" s="64">
        <f>((('Ac225 Dose 200 nCi R power'!V448/'Ac225 Dose 200 nCi R power'!J448)^2+('Ac227 Dose 1 nCi R power'!V448/'Ac227 Dose 1 nCi R power'!J448)^2)^0.5)*I72</f>
        <v>8.9318482108856033E-3</v>
      </c>
      <c r="V72" s="64">
        <f>((('Ac225 Dose 200 nCi R power'!W448/'Ac225 Dose 200 nCi R power'!K448)^2+('Ac227 Dose 1 nCi R power'!W448/'Ac227 Dose 1 nCi R power'!K448)^2)^0.5)*J72</f>
        <v>2.9732993068494112E-2</v>
      </c>
      <c r="W72" s="64">
        <f>((('Ac225 Dose 200 nCi R power'!X448/'Ac225 Dose 200 nCi R power'!L448)^2+('Ac227 Dose 1 nCi R power'!X448/'Ac227 Dose 1 nCi R power'!L448)^2)^0.5)*K72</f>
        <v>2.9225641751470095E-2</v>
      </c>
      <c r="X72" s="64">
        <f>((('Ac225 Dose 200 nCi R power'!Y448/'Ac225 Dose 200 nCi R power'!M448)^2+('Ac227 Dose 1 nCi R power'!Y448/'Ac227 Dose 1 nCi R power'!M448)^2)^0.5)*L72</f>
        <v>3.6970315050699476E-2</v>
      </c>
      <c r="Y72" s="64">
        <f>((('Ac225 Dose 200 nCi R power'!Z448/'Ac225 Dose 200 nCi R power'!N448)^2+('Ac227 Dose 1 nCi R power'!Z448/'Ac227 Dose 1 nCi R power'!N448)^2)^0.5)*M72</f>
        <v>2.3928332191219759E-2</v>
      </c>
      <c r="Z72" s="64"/>
      <c r="AA72" s="64"/>
      <c r="AB72" s="64">
        <f>((('Ac225 Dose 200 nCi R power'!AC448/'Ac225 Dose 200 nCi R power'!E448)^2+('Ac227 Dose 1 nCi R power'!AC448/'Ac227 Dose 1 nCi R power'!E448)^2)^0.5)*D72</f>
        <v>7.9076011133085398E-3</v>
      </c>
      <c r="AC72" s="64">
        <f>((('Ac225 Dose 200 nCi R power'!AD448/'Ac225 Dose 200 nCi R power'!F448)^2+('Ac227 Dose 1 nCi R power'!AD448/'Ac227 Dose 1 nCi R power'!F448)^2)^0.5)*E72</f>
        <v>3.8274705210580379E-2</v>
      </c>
      <c r="AD72" s="64">
        <f>((('Ac225 Dose 200 nCi R power'!AE448/'Ac225 Dose 200 nCi R power'!G448)^2+('Ac227 Dose 1 nCi R power'!AE448/'Ac227 Dose 1 nCi R power'!G448)^2)^0.5)*F72</f>
        <v>2.9725532274924048E-2</v>
      </c>
      <c r="AE72" s="64">
        <f>((('Ac225 Dose 200 nCi R power'!AF448/'Ac225 Dose 200 nCi R power'!H448)^2+('Ac227 Dose 1 nCi R power'!AF448/'Ac227 Dose 1 nCi R power'!H448)^2)^0.5)*G72</f>
        <v>2.874981498304351E-2</v>
      </c>
      <c r="AF72" s="64">
        <f>((('Ac225 Dose 200 nCi R power'!AG448/'Ac225 Dose 200 nCi R power'!I448)^2+('Ac227 Dose 1 nCi R power'!AG448/'Ac227 Dose 1 nCi R power'!I448)^2)^0.5)*H72</f>
        <v>3.8782505497344168E-2</v>
      </c>
      <c r="AG72" s="64">
        <f>((('Ac225 Dose 200 nCi R power'!AH448/'Ac225 Dose 200 nCi R power'!J448)^2+('Ac227 Dose 1 nCi R power'!AH448/'Ac227 Dose 1 nCi R power'!J448)^2)^0.5)*I72</f>
        <v>1.823396672751753E-2</v>
      </c>
      <c r="AH72" s="64">
        <f>((('Ac225 Dose 200 nCi R power'!AI448/'Ac225 Dose 200 nCi R power'!K448)^2+('Ac227 Dose 1 nCi R power'!AI448/'Ac227 Dose 1 nCi R power'!K448)^2)^0.5)*J72</f>
        <v>3.5697354659896881E-2</v>
      </c>
      <c r="AI72" s="64">
        <f>((('Ac225 Dose 200 nCi R power'!AJ448/'Ac225 Dose 200 nCi R power'!L448)^2+('Ac227 Dose 1 nCi R power'!AJ448/'Ac227 Dose 1 nCi R power'!L448)^2)^0.5)*K72</f>
        <v>3.253524339573375E-2</v>
      </c>
      <c r="AJ72" s="64">
        <f>((('Ac225 Dose 200 nCi R power'!AK448/'Ac225 Dose 200 nCi R power'!M448)^2+('Ac227 Dose 1 nCi R power'!AK448/'Ac227 Dose 1 nCi R power'!M448)^2)^0.5)*L72</f>
        <v>4.1460390991551223E-2</v>
      </c>
      <c r="AK72" s="64">
        <f>((('Ac225 Dose 200 nCi R power'!AL448/'Ac225 Dose 200 nCi R power'!N448)^2+('Ac227 Dose 1 nCi R power'!AL448/'Ac227 Dose 1 nCi R power'!N448)^2)^0.5)*M72</f>
        <v>5.0353104992517293E-2</v>
      </c>
      <c r="AL72" s="64"/>
      <c r="AM72" s="64"/>
      <c r="AN72">
        <f t="shared" si="18"/>
        <v>-2.9885576764353619E-5</v>
      </c>
      <c r="AO72">
        <f t="shared" si="0"/>
        <v>1.3808244529096379E-3</v>
      </c>
      <c r="AP72">
        <f t="shared" si="1"/>
        <v>-3.308533310263817E-3</v>
      </c>
      <c r="AQ72">
        <f t="shared" si="2"/>
        <v>-2.4322080969046977E-4</v>
      </c>
      <c r="AR72">
        <f t="shared" si="3"/>
        <v>-4.1484030790190259E-3</v>
      </c>
      <c r="AS72">
        <f t="shared" si="4"/>
        <v>6.6651699694739337E-4</v>
      </c>
      <c r="AT72">
        <f t="shared" si="5"/>
        <v>-6.6022098459857272E-3</v>
      </c>
      <c r="AU72">
        <f t="shared" si="6"/>
        <v>-7.4051363436172211E-3</v>
      </c>
      <c r="AV72">
        <f t="shared" si="7"/>
        <v>-9.244374435251574E-3</v>
      </c>
      <c r="AW72">
        <f t="shared" si="8"/>
        <v>2.3336148399743205E-3</v>
      </c>
      <c r="AZ72">
        <f t="shared" si="19"/>
        <v>1.0520419707630246E-2</v>
      </c>
      <c r="BA72">
        <f t="shared" si="9"/>
        <v>5.4716820380804665E-2</v>
      </c>
      <c r="BB72">
        <f t="shared" si="10"/>
        <v>4.775513379515102E-2</v>
      </c>
      <c r="BC72">
        <f t="shared" si="11"/>
        <v>4.4561257689177951E-2</v>
      </c>
      <c r="BD72">
        <f t="shared" si="12"/>
        <v>6.2236588322926993E-2</v>
      </c>
      <c r="BE72">
        <f t="shared" si="13"/>
        <v>2.7832331935350528E-2</v>
      </c>
      <c r="BF72">
        <f t="shared" si="14"/>
        <v>5.8828137882405263E-2</v>
      </c>
      <c r="BG72">
        <f t="shared" si="15"/>
        <v>5.4355748803586623E-2</v>
      </c>
      <c r="BH72">
        <f t="shared" si="16"/>
        <v>6.9186331606999121E-2</v>
      </c>
      <c r="BI72">
        <f t="shared" si="17"/>
        <v>7.6615052023711369E-2</v>
      </c>
    </row>
    <row r="73" spans="3:61">
      <c r="C73">
        <f>'Ac225 Dose 200 nCi R power'!D538</f>
        <v>40</v>
      </c>
      <c r="D73" s="63">
        <f>'Ac227 Dose 1 nCi R power'!E449/'Ac225 Dose 200 nCi R power'!E449</f>
        <v>5.2944259229687667E-3</v>
      </c>
      <c r="E73" s="63">
        <f>'Ac227 Dose 1 nCi R power'!F449/'Ac225 Dose 200 nCi R power'!F449</f>
        <v>3.3317108571891588E-2</v>
      </c>
      <c r="F73" s="63">
        <f>'Ac227 Dose 1 nCi R power'!G449/'Ac225 Dose 200 nCi R power'!G449</f>
        <v>3.6533875668573711E-2</v>
      </c>
      <c r="G73" s="63">
        <f>'Ac227 Dose 1 nCi R power'!H449/'Ac225 Dose 200 nCi R power'!H449</f>
        <v>3.2039159674085799E-2</v>
      </c>
      <c r="H73" s="63">
        <f>'Ac227 Dose 1 nCi R power'!I449/'Ac225 Dose 200 nCi R power'!I449</f>
        <v>4.7525650797604874E-2</v>
      </c>
      <c r="I73" s="63">
        <f>'Ac227 Dose 1 nCi R power'!J449/'Ac225 Dose 200 nCi R power'!J449</f>
        <v>1.9449430467508185E-2</v>
      </c>
      <c r="J73" s="63">
        <f>'Ac227 Dose 1 nCi R power'!K449/'Ac225 Dose 200 nCi R power'!K449</f>
        <v>4.6870539951745643E-2</v>
      </c>
      <c r="K73" s="63">
        <f>'Ac227 Dose 1 nCi R power'!L449/'Ac225 Dose 200 nCi R power'!L449</f>
        <v>4.4215488107243607E-2</v>
      </c>
      <c r="L73" s="63">
        <f>'Ac227 Dose 1 nCi R power'!M449/'Ac225 Dose 200 nCi R power'!M449</f>
        <v>5.618183330910801E-2</v>
      </c>
      <c r="M73" s="63">
        <f>'Ac227 Dose 1 nCi R power'!N449/'Ac225 Dose 200 nCi R power'!N449</f>
        <v>5.3215302988029373E-2</v>
      </c>
      <c r="P73" s="64">
        <f>((('Ac225 Dose 200 nCi R power'!Q449/'Ac225 Dose 200 nCi R power'!E449)^2+('Ac227 Dose 1 nCi R power'!Q449/'Ac227 Dose 1 nCi R power'!E449)^2)^0.5)*D73</f>
        <v>5.3549838861920588E-3</v>
      </c>
      <c r="Q73" s="64">
        <f>((('Ac225 Dose 200 nCi R power'!R449/'Ac225 Dose 200 nCi R power'!F449)^2+('Ac227 Dose 1 nCi R power'!R449/'Ac227 Dose 1 nCi R power'!F449)^2)^0.5)*E73</f>
        <v>3.0519106140937585E-2</v>
      </c>
      <c r="R73" s="64">
        <f>((('Ac225 Dose 200 nCi R power'!S449/'Ac225 Dose 200 nCi R power'!G449)^2+('Ac227 Dose 1 nCi R power'!S449/'Ac227 Dose 1 nCi R power'!G449)^2)^0.5)*F73</f>
        <v>4.3238047386784328E-2</v>
      </c>
      <c r="S73" s="64">
        <f>((('Ac225 Dose 200 nCi R power'!T449/'Ac225 Dose 200 nCi R power'!H449)^2+('Ac227 Dose 1 nCi R power'!T449/'Ac227 Dose 1 nCi R power'!H449)^2)^0.5)*G73</f>
        <v>3.2532004666321078E-2</v>
      </c>
      <c r="T73" s="64">
        <f>((('Ac225 Dose 200 nCi R power'!U449/'Ac225 Dose 200 nCi R power'!I449)^2+('Ac227 Dose 1 nCi R power'!U449/'Ac227 Dose 1 nCi R power'!I449)^2)^0.5)*H73</f>
        <v>5.5931673645197001E-2</v>
      </c>
      <c r="U73" s="64">
        <f>((('Ac225 Dose 200 nCi R power'!V449/'Ac225 Dose 200 nCi R power'!J449)^2+('Ac227 Dose 1 nCi R power'!V449/'Ac227 Dose 1 nCi R power'!J449)^2)^0.5)*I73</f>
        <v>1.8098848810439997E-2</v>
      </c>
      <c r="V73" s="64">
        <f>((('Ac225 Dose 200 nCi R power'!W449/'Ac225 Dose 200 nCi R power'!K449)^2+('Ac227 Dose 1 nCi R power'!W449/'Ac227 Dose 1 nCi R power'!K449)^2)^0.5)*J73</f>
        <v>6.0248778698757027E-2</v>
      </c>
      <c r="W73" s="64">
        <f>((('Ac225 Dose 200 nCi R power'!X449/'Ac225 Dose 200 nCi R power'!L449)^2+('Ac227 Dose 1 nCi R power'!X449/'Ac227 Dose 1 nCi R power'!L449)^2)^0.5)*K73</f>
        <v>5.9220718820913995E-2</v>
      </c>
      <c r="X73" s="64">
        <f>((('Ac225 Dose 200 nCi R power'!Y449/'Ac225 Dose 200 nCi R power'!M449)^2+('Ac227 Dose 1 nCi R power'!Y449/'Ac227 Dose 1 nCi R power'!M449)^2)^0.5)*L73</f>
        <v>7.4913962572881715E-2</v>
      </c>
      <c r="Y73" s="64">
        <f>((('Ac225 Dose 200 nCi R power'!Z449/'Ac225 Dose 200 nCi R power'!N449)^2+('Ac227 Dose 1 nCi R power'!Z449/'Ac227 Dose 1 nCi R power'!N449)^2)^0.5)*M73</f>
        <v>4.8486635284180589E-2</v>
      </c>
      <c r="Z73" s="64"/>
      <c r="AA73" s="64"/>
      <c r="AB73" s="64">
        <f>((('Ac225 Dose 200 nCi R power'!AC449/'Ac225 Dose 200 nCi R power'!E449)^2+('Ac227 Dose 1 nCi R power'!AC449/'Ac227 Dose 1 nCi R power'!E449)^2)^0.5)*D73</f>
        <v>1.6023388846735445E-2</v>
      </c>
      <c r="AC73" s="64">
        <f>((('Ac225 Dose 200 nCi R power'!AD449/'Ac225 Dose 200 nCi R power'!F449)^2+('Ac227 Dose 1 nCi R power'!AD449/'Ac227 Dose 1 nCi R power'!F449)^2)^0.5)*E73</f>
        <v>7.7557084101160426E-2</v>
      </c>
      <c r="AD73" s="64">
        <f>((('Ac225 Dose 200 nCi R power'!AE449/'Ac225 Dose 200 nCi R power'!G449)^2+('Ac227 Dose 1 nCi R power'!AE449/'Ac227 Dose 1 nCi R power'!G449)^2)^0.5)*F73</f>
        <v>6.0233660688280073E-2</v>
      </c>
      <c r="AE73" s="64">
        <f>((('Ac225 Dose 200 nCi R power'!AF449/'Ac225 Dose 200 nCi R power'!H449)^2+('Ac227 Dose 1 nCi R power'!AF449/'Ac227 Dose 1 nCi R power'!H449)^2)^0.5)*G73</f>
        <v>5.8256537999836294E-2</v>
      </c>
      <c r="AF73" s="64">
        <f>((('Ac225 Dose 200 nCi R power'!AG449/'Ac225 Dose 200 nCi R power'!I449)^2+('Ac227 Dose 1 nCi R power'!AG449/'Ac227 Dose 1 nCi R power'!I449)^2)^0.5)*H73</f>
        <v>7.8586053738691403E-2</v>
      </c>
      <c r="AG73" s="64">
        <f>((('Ac225 Dose 200 nCi R power'!AH449/'Ac225 Dose 200 nCi R power'!J449)^2+('Ac227 Dose 1 nCi R power'!AH449/'Ac227 Dose 1 nCi R power'!J449)^2)^0.5)*I73</f>
        <v>3.6947986488813381E-2</v>
      </c>
      <c r="AH73" s="64">
        <f>((('Ac225 Dose 200 nCi R power'!AI449/'Ac225 Dose 200 nCi R power'!K449)^2+('Ac227 Dose 1 nCi R power'!AI449/'Ac227 Dose 1 nCi R power'!K449)^2)^0.5)*J73</f>
        <v>7.2334528047031152E-2</v>
      </c>
      <c r="AI73" s="64">
        <f>((('Ac225 Dose 200 nCi R power'!AJ449/'Ac225 Dose 200 nCi R power'!L449)^2+('Ac227 Dose 1 nCi R power'!AJ449/'Ac227 Dose 1 nCi R power'!L449)^2)^0.5)*K73</f>
        <v>6.5927055333586573E-2</v>
      </c>
      <c r="AJ73" s="64">
        <f>((('Ac225 Dose 200 nCi R power'!AK449/'Ac225 Dose 200 nCi R power'!M449)^2+('Ac227 Dose 1 nCi R power'!AK449/'Ac227 Dose 1 nCi R power'!M449)^2)^0.5)*L73</f>
        <v>8.4012326504081178E-2</v>
      </c>
      <c r="AK73" s="64">
        <f>((('Ac225 Dose 200 nCi R power'!AL449/'Ac225 Dose 200 nCi R power'!N449)^2+('Ac227 Dose 1 nCi R power'!AL449/'Ac227 Dose 1 nCi R power'!N449)^2)^0.5)*M73</f>
        <v>0.10203187659247319</v>
      </c>
      <c r="AL73" s="64"/>
      <c r="AM73" s="64"/>
      <c r="AN73">
        <f t="shared" si="18"/>
        <v>-6.0557963223292072E-5</v>
      </c>
      <c r="AO73">
        <f t="shared" ref="AO73:AO90" si="20">E73-Q73</f>
        <v>2.7980024309540025E-3</v>
      </c>
      <c r="AP73">
        <f t="shared" ref="AP73:AP90" si="21">F73-R73</f>
        <v>-6.7041717182106178E-3</v>
      </c>
      <c r="AQ73">
        <f t="shared" ref="AQ73:AQ90" si="22">G73-S73</f>
        <v>-4.9284499223527928E-4</v>
      </c>
      <c r="AR73">
        <f t="shared" ref="AR73:AR90" si="23">H73-T73</f>
        <v>-8.4060228475921275E-3</v>
      </c>
      <c r="AS73">
        <f t="shared" ref="AS73:AS90" si="24">I73-U73</f>
        <v>1.3505816570681881E-3</v>
      </c>
      <c r="AT73">
        <f t="shared" ref="AT73:AT90" si="25">J73-V73</f>
        <v>-1.3378238747011384E-2</v>
      </c>
      <c r="AU73">
        <f t="shared" ref="AU73:AU90" si="26">K73-W73</f>
        <v>-1.5005230713670388E-2</v>
      </c>
      <c r="AV73">
        <f t="shared" ref="AV73:AV90" si="27">L73-X73</f>
        <v>-1.8732129263773704E-2</v>
      </c>
      <c r="AW73">
        <f t="shared" ref="AW73:AW90" si="28">M73-Y73</f>
        <v>4.7286677038487837E-3</v>
      </c>
      <c r="AZ73">
        <f t="shared" si="19"/>
        <v>2.1317814769704211E-2</v>
      </c>
      <c r="BA73">
        <f t="shared" ref="BA73:BA90" si="29">E73+AC73</f>
        <v>0.11087419267305201</v>
      </c>
      <c r="BB73">
        <f t="shared" ref="BB73:BB90" si="30">F73+AD73</f>
        <v>9.6767536356853784E-2</v>
      </c>
      <c r="BC73">
        <f t="shared" ref="BC73:BC90" si="31">G73+AE73</f>
        <v>9.0295697673922093E-2</v>
      </c>
      <c r="BD73">
        <f t="shared" ref="BD73:BD90" si="32">H73+AF73</f>
        <v>0.12611170453629628</v>
      </c>
      <c r="BE73">
        <f t="shared" ref="BE73:BE90" si="33">I73+AG73</f>
        <v>5.6397416956321569E-2</v>
      </c>
      <c r="BF73">
        <f t="shared" ref="BF73:BF90" si="34">J73+AH73</f>
        <v>0.1192050679987768</v>
      </c>
      <c r="BG73">
        <f t="shared" ref="BG73:BG90" si="35">K73+AI73</f>
        <v>0.11014254344083019</v>
      </c>
      <c r="BH73">
        <f t="shared" ref="BH73:BH90" si="36">L73+AJ73</f>
        <v>0.1401941598131892</v>
      </c>
      <c r="BI73">
        <f t="shared" ref="BI73:BI90" si="37">M73+AK73</f>
        <v>0.15524717958050255</v>
      </c>
    </row>
    <row r="74" spans="3:61">
      <c r="C74">
        <f>'Ac225 Dose 200 nCi R power'!D539</f>
        <v>50</v>
      </c>
      <c r="D74" s="63">
        <f>'Ac227 Dose 1 nCi R power'!E450/'Ac225 Dose 200 nCi R power'!E450</f>
        <v>1.3097463992337292E-2</v>
      </c>
      <c r="E74" s="63">
        <f>'Ac227 Dose 1 nCi R power'!F450/'Ac225 Dose 200 nCi R power'!F450</f>
        <v>8.2420575185695441E-2</v>
      </c>
      <c r="F74" s="63">
        <f>'Ac227 Dose 1 nCi R power'!G450/'Ac225 Dose 200 nCi R power'!G450</f>
        <v>9.0378282373126395E-2</v>
      </c>
      <c r="G74" s="63">
        <f>'Ac227 Dose 1 nCi R power'!H450/'Ac225 Dose 200 nCi R power'!H450</f>
        <v>7.9259157892000859E-2</v>
      </c>
      <c r="H74" s="63">
        <f>'Ac227 Dose 1 nCi R power'!I450/'Ac225 Dose 200 nCi R power'!I450</f>
        <v>0.11756997058615717</v>
      </c>
      <c r="I74" s="63">
        <f>'Ac227 Dose 1 nCi R power'!J450/'Ac225 Dose 200 nCi R power'!J450</f>
        <v>4.8114416732988462E-2</v>
      </c>
      <c r="J74" s="63">
        <f>'Ac227 Dose 1 nCi R power'!K450/'Ac225 Dose 200 nCi R power'!K450</f>
        <v>0.11594934337567774</v>
      </c>
      <c r="K74" s="63">
        <f>'Ac227 Dose 1 nCi R power'!L450/'Ac225 Dose 200 nCi R power'!L450</f>
        <v>0.10938121938317982</v>
      </c>
      <c r="L74" s="63">
        <f>'Ac227 Dose 1 nCi R power'!M450/'Ac225 Dose 200 nCi R power'!M450</f>
        <v>0.1389838198693556</v>
      </c>
      <c r="M74" s="63">
        <f>'Ac227 Dose 1 nCi R power'!N450/'Ac225 Dose 200 nCi R power'!N450</f>
        <v>0.13164515376507716</v>
      </c>
      <c r="P74" s="64">
        <f>((('Ac225 Dose 200 nCi R power'!Q450/'Ac225 Dose 200 nCi R power'!E450)^2+('Ac227 Dose 1 nCi R power'!Q450/'Ac227 Dose 1 nCi R power'!E450)^2)^0.5)*D74</f>
        <v>1.3247273575908084E-2</v>
      </c>
      <c r="Q74" s="64">
        <f>((('Ac225 Dose 200 nCi R power'!R450/'Ac225 Dose 200 nCi R power'!F450)^2+('Ac227 Dose 1 nCi R power'!R450/'Ac227 Dose 1 nCi R power'!F450)^2)^0.5)*E74</f>
        <v>7.5498816977518771E-2</v>
      </c>
      <c r="R74" s="64">
        <f>((('Ac225 Dose 200 nCi R power'!S450/'Ac225 Dose 200 nCi R power'!G450)^2+('Ac227 Dose 1 nCi R power'!S450/'Ac227 Dose 1 nCi R power'!G450)^2)^0.5)*F74</f>
        <v>0.10696320564059045</v>
      </c>
      <c r="S74" s="64">
        <f>((('Ac225 Dose 200 nCi R power'!T450/'Ac225 Dose 200 nCi R power'!H450)^2+('Ac227 Dose 1 nCi R power'!T450/'Ac227 Dose 1 nCi R power'!H450)^2)^0.5)*G74</f>
        <v>8.047836836609619E-2</v>
      </c>
      <c r="T74" s="64">
        <f>((('Ac225 Dose 200 nCi R power'!U450/'Ac225 Dose 200 nCi R power'!I450)^2+('Ac227 Dose 1 nCi R power'!U450/'Ac227 Dose 1 nCi R power'!I450)^2)^0.5)*H74</f>
        <v>0.13836496954675589</v>
      </c>
      <c r="U74" s="64">
        <f>((('Ac225 Dose 200 nCi R power'!V450/'Ac225 Dose 200 nCi R power'!J450)^2+('Ac227 Dose 1 nCi R power'!V450/'Ac227 Dose 1 nCi R power'!J450)^2)^0.5)*I74</f>
        <v>4.4773318967238081E-2</v>
      </c>
      <c r="V74" s="64">
        <f>((('Ac225 Dose 200 nCi R power'!W450/'Ac225 Dose 200 nCi R power'!K450)^2+('Ac227 Dose 1 nCi R power'!W450/'Ac227 Dose 1 nCi R power'!K450)^2)^0.5)*J74</f>
        <v>0.14904471628659396</v>
      </c>
      <c r="W74" s="64">
        <f>((('Ac225 Dose 200 nCi R power'!X450/'Ac225 Dose 200 nCi R power'!L450)^2+('Ac227 Dose 1 nCi R power'!X450/'Ac227 Dose 1 nCi R power'!L450)^2)^0.5)*K74</f>
        <v>0.14650147979071615</v>
      </c>
      <c r="X74" s="64">
        <f>((('Ac225 Dose 200 nCi R power'!Y450/'Ac225 Dose 200 nCi R power'!M450)^2+('Ac227 Dose 1 nCi R power'!Y450/'Ac227 Dose 1 nCi R power'!M450)^2)^0.5)*L74</f>
        <v>0.18532376155551883</v>
      </c>
      <c r="Y74" s="64">
        <f>((('Ac225 Dose 200 nCi R power'!Z450/'Ac225 Dose 200 nCi R power'!N450)^2+('Ac227 Dose 1 nCi R power'!Z450/'Ac227 Dose 1 nCi R power'!N450)^2)^0.5)*M74</f>
        <v>0.11994727454568874</v>
      </c>
      <c r="Z74" s="64"/>
      <c r="AA74" s="64"/>
      <c r="AB74" s="64">
        <f>((('Ac225 Dose 200 nCi R power'!AC450/'Ac225 Dose 200 nCi R power'!E450)^2+('Ac227 Dose 1 nCi R power'!AC450/'Ac227 Dose 1 nCi R power'!E450)^2)^0.5)*D74</f>
        <v>3.9639001755577968E-2</v>
      </c>
      <c r="AC74" s="64">
        <f>((('Ac225 Dose 200 nCi R power'!AD450/'Ac225 Dose 200 nCi R power'!F450)^2+('Ac227 Dose 1 nCi R power'!AD450/'Ac227 Dose 1 nCi R power'!F450)^2)^0.5)*E74</f>
        <v>0.19186237207678777</v>
      </c>
      <c r="AD74" s="64">
        <f>((('Ac225 Dose 200 nCi R power'!AE450/'Ac225 Dose 200 nCi R power'!G450)^2+('Ac227 Dose 1 nCi R power'!AE450/'Ac227 Dose 1 nCi R power'!G450)^2)^0.5)*F74</f>
        <v>0.14900731702919787</v>
      </c>
      <c r="AE74" s="64">
        <f>((('Ac225 Dose 200 nCi R power'!AF450/'Ac225 Dose 200 nCi R power'!H450)^2+('Ac227 Dose 1 nCi R power'!AF450/'Ac227 Dose 1 nCi R power'!H450)^2)^0.5)*G74</f>
        <v>0.14411626867058661</v>
      </c>
      <c r="AF74" s="64">
        <f>((('Ac225 Dose 200 nCi R power'!AG450/'Ac225 Dose 200 nCi R power'!I450)^2+('Ac227 Dose 1 nCi R power'!AG450/'Ac227 Dose 1 nCi R power'!I450)^2)^0.5)*H74</f>
        <v>0.19440785915562356</v>
      </c>
      <c r="AG74" s="64">
        <f>((('Ac225 Dose 200 nCi R power'!AH450/'Ac225 Dose 200 nCi R power'!J450)^2+('Ac227 Dose 1 nCi R power'!AH450/'Ac227 Dose 1 nCi R power'!J450)^2)^0.5)*I74</f>
        <v>9.1402718569956798E-2</v>
      </c>
      <c r="AH74" s="64">
        <f>((('Ac225 Dose 200 nCi R power'!AI450/'Ac225 Dose 200 nCi R power'!K450)^2+('Ac227 Dose 1 nCi R power'!AI450/'Ac227 Dose 1 nCi R power'!K450)^2)^0.5)*J74</f>
        <v>0.17894270130187467</v>
      </c>
      <c r="AI74" s="64">
        <f>((('Ac225 Dose 200 nCi R power'!AJ450/'Ac225 Dose 200 nCi R power'!L450)^2+('Ac227 Dose 1 nCi R power'!AJ450/'Ac227 Dose 1 nCi R power'!L450)^2)^0.5)*K74</f>
        <v>0.16309175837298279</v>
      </c>
      <c r="AJ74" s="64">
        <f>((('Ac225 Dose 200 nCi R power'!AK450/'Ac225 Dose 200 nCi R power'!M450)^2+('Ac227 Dose 1 nCi R power'!AK450/'Ac227 Dose 1 nCi R power'!M450)^2)^0.5)*L74</f>
        <v>0.20783148868436402</v>
      </c>
      <c r="AK74" s="64">
        <f>((('Ac225 Dose 200 nCi R power'!AL450/'Ac225 Dose 200 nCi R power'!N450)^2+('Ac227 Dose 1 nCi R power'!AL450/'Ac227 Dose 1 nCi R power'!N450)^2)^0.5)*M74</f>
        <v>0.25240863677835296</v>
      </c>
      <c r="AL74" s="64"/>
      <c r="AM74" s="64"/>
      <c r="AN74">
        <f t="shared" ref="AN74:AN90" si="38">D74-P74</f>
        <v>-1.498095835707914E-4</v>
      </c>
      <c r="AO74" s="63">
        <f>E74-Q74</f>
        <v>6.9217582081766704E-3</v>
      </c>
      <c r="AP74">
        <f t="shared" si="21"/>
        <v>-1.6584923267464052E-2</v>
      </c>
      <c r="AQ74">
        <f t="shared" si="22"/>
        <v>-1.2192104740953308E-3</v>
      </c>
      <c r="AR74">
        <f t="shared" si="23"/>
        <v>-2.0794998960598721E-2</v>
      </c>
      <c r="AS74">
        <f t="shared" si="24"/>
        <v>3.341097765750381E-3</v>
      </c>
      <c r="AT74">
        <f t="shared" si="25"/>
        <v>-3.3095372910916229E-2</v>
      </c>
      <c r="AU74">
        <f t="shared" si="26"/>
        <v>-3.7120260407536326E-2</v>
      </c>
      <c r="AV74">
        <f t="shared" si="27"/>
        <v>-4.6339941686163233E-2</v>
      </c>
      <c r="AW74">
        <f t="shared" si="28"/>
        <v>1.1697879219388418E-2</v>
      </c>
      <c r="AZ74">
        <f t="shared" ref="AZ74:AZ90" si="39">D74+AB74</f>
        <v>5.2736465747915261E-2</v>
      </c>
      <c r="BA74">
        <f t="shared" si="29"/>
        <v>0.2742829472624832</v>
      </c>
      <c r="BB74">
        <f t="shared" si="30"/>
        <v>0.23938559940232426</v>
      </c>
      <c r="BC74">
        <f t="shared" si="31"/>
        <v>0.22337542656258746</v>
      </c>
      <c r="BD74">
        <f t="shared" si="32"/>
        <v>0.31197782974178073</v>
      </c>
      <c r="BE74">
        <f t="shared" si="33"/>
        <v>0.13951713530294527</v>
      </c>
      <c r="BF74">
        <f t="shared" si="34"/>
        <v>0.29489204467755242</v>
      </c>
      <c r="BG74">
        <f t="shared" si="35"/>
        <v>0.27247297775616264</v>
      </c>
      <c r="BH74">
        <f t="shared" si="36"/>
        <v>0.34681530855371961</v>
      </c>
      <c r="BI74">
        <f t="shared" si="37"/>
        <v>0.38405379054343014</v>
      </c>
    </row>
    <row r="75" spans="3:61">
      <c r="C75">
        <f>'Ac225 Dose 200 nCi R power'!D540</f>
        <v>60</v>
      </c>
      <c r="D75" s="63">
        <f>'Ac227 Dose 1 nCi R power'!E451/'Ac225 Dose 200 nCi R power'!E451</f>
        <v>3.0095081502049065E-2</v>
      </c>
      <c r="E75" s="63">
        <f>'Ac227 Dose 1 nCi R power'!F451/'Ac225 Dose 200 nCi R power'!F451</f>
        <v>0.18938429066195289</v>
      </c>
      <c r="F75" s="63">
        <f>'Ac227 Dose 1 nCi R power'!G451/'Ac225 Dose 200 nCi R power'!G451</f>
        <v>0.20766934542639348</v>
      </c>
      <c r="G75" s="63">
        <f>'Ac227 Dose 1 nCi R power'!H451/'Ac225 Dose 200 nCi R power'!H451</f>
        <v>0.1821200514801242</v>
      </c>
      <c r="H75" s="63">
        <f>'Ac227 Dose 1 nCi R power'!I451/'Ac225 Dose 200 nCi R power'!I451</f>
        <v>0.27014984343946208</v>
      </c>
      <c r="I75" s="63">
        <f>'Ac227 Dose 1 nCi R power'!J451/'Ac225 Dose 200 nCi R power'!J451</f>
        <v>0.11055631027884492</v>
      </c>
      <c r="J75" s="63">
        <f>'Ac227 Dose 1 nCi R power'!K451/'Ac225 Dose 200 nCi R power'!K451</f>
        <v>0.26642599979978093</v>
      </c>
      <c r="K75" s="63">
        <f>'Ac227 Dose 1 nCi R power'!L451/'Ac225 Dose 200 nCi R power'!L451</f>
        <v>0.25133390052121579</v>
      </c>
      <c r="L75" s="63">
        <f>'Ac227 Dose 1 nCi R power'!M451/'Ac225 Dose 200 nCi R power'!M451</f>
        <v>0.31935414282348717</v>
      </c>
      <c r="M75" s="63">
        <f>'Ac227 Dose 1 nCi R power'!N451/'Ac225 Dose 200 nCi R power'!N451</f>
        <v>0.30249150783905049</v>
      </c>
      <c r="P75" s="64">
        <f>((('Ac225 Dose 200 nCi R power'!Q451/'Ac225 Dose 200 nCi R power'!E451)^2+('Ac227 Dose 1 nCi R power'!Q451/'Ac227 Dose 1 nCi R power'!E451)^2)^0.5)*D75</f>
        <v>3.0439310860494992E-2</v>
      </c>
      <c r="Q75" s="64">
        <f>((('Ac225 Dose 200 nCi R power'!R451/'Ac225 Dose 200 nCi R power'!F451)^2+('Ac227 Dose 1 nCi R power'!R451/'Ac227 Dose 1 nCi R power'!F451)^2)^0.5)*E75</f>
        <v>0.17347961800666437</v>
      </c>
      <c r="R75" s="64">
        <f>((('Ac225 Dose 200 nCi R power'!S451/'Ac225 Dose 200 nCi R power'!G451)^2+('Ac227 Dose 1 nCi R power'!S451/'Ac227 Dose 1 nCi R power'!G451)^2)^0.5)*F75</f>
        <v>0.24577783862260116</v>
      </c>
      <c r="S75" s="64">
        <f>((('Ac225 Dose 200 nCi R power'!T451/'Ac225 Dose 200 nCi R power'!H451)^2+('Ac227 Dose 1 nCi R power'!T451/'Ac227 Dose 1 nCi R power'!H451)^2)^0.5)*G75</f>
        <v>0.18492152805662163</v>
      </c>
      <c r="T75" s="64">
        <f>((('Ac225 Dose 200 nCi R power'!U451/'Ac225 Dose 200 nCi R power'!I451)^2+('Ac227 Dose 1 nCi R power'!U451/'Ac227 Dose 1 nCi R power'!I451)^2)^0.5)*H75</f>
        <v>0.31793216136913044</v>
      </c>
      <c r="U75" s="64">
        <f>((('Ac225 Dose 200 nCi R power'!V451/'Ac225 Dose 200 nCi R power'!J451)^2+('Ac227 Dose 1 nCi R power'!V451/'Ac227 Dose 1 nCi R power'!J451)^2)^0.5)*I75</f>
        <v>0.10287920502966089</v>
      </c>
      <c r="V75" s="64">
        <f>((('Ac225 Dose 200 nCi R power'!W451/'Ac225 Dose 200 nCi R power'!K451)^2+('Ac227 Dose 1 nCi R power'!W451/'Ac227 Dose 1 nCi R power'!K451)^2)^0.5)*J75</f>
        <v>0.34247186224135345</v>
      </c>
      <c r="W75" s="64">
        <f>((('Ac225 Dose 200 nCi R power'!X451/'Ac225 Dose 200 nCi R power'!L451)^2+('Ac227 Dose 1 nCi R power'!X451/'Ac227 Dose 1 nCi R power'!L451)^2)^0.5)*K75</f>
        <v>0.33662806609370188</v>
      </c>
      <c r="X75" s="64">
        <f>((('Ac225 Dose 200 nCi R power'!Y451/'Ac225 Dose 200 nCi R power'!M451)^2+('Ac227 Dose 1 nCi R power'!Y451/'Ac227 Dose 1 nCi R power'!M451)^2)^0.5)*L75</f>
        <v>0.4258331010906144</v>
      </c>
      <c r="Y75" s="64">
        <f>((('Ac225 Dose 200 nCi R power'!Z451/'Ac225 Dose 200 nCi R power'!N451)^2+('Ac227 Dose 1 nCi R power'!Z451/'Ac227 Dose 1 nCi R power'!N451)^2)^0.5)*M75</f>
        <v>0.27561236324170024</v>
      </c>
      <c r="Z75" s="64"/>
      <c r="AA75" s="64"/>
      <c r="AB75" s="64">
        <f>((('Ac225 Dose 200 nCi R power'!AC451/'Ac225 Dose 200 nCi R power'!E451)^2+('Ac227 Dose 1 nCi R power'!AC451/'Ac227 Dose 1 nCi R power'!E451)^2)^0.5)*D75</f>
        <v>9.1081677276755021E-2</v>
      </c>
      <c r="AC75" s="64">
        <f>((('Ac225 Dose 200 nCi R power'!AD451/'Ac225 Dose 200 nCi R power'!F451)^2+('Ac227 Dose 1 nCi R power'!AD451/'Ac227 Dose 1 nCi R power'!F451)^2)^0.5)*E75</f>
        <v>0.44085738492623866</v>
      </c>
      <c r="AD75" s="64">
        <f>((('Ac225 Dose 200 nCi R power'!AE451/'Ac225 Dose 200 nCi R power'!G451)^2+('Ac227 Dose 1 nCi R power'!AE451/'Ac227 Dose 1 nCi R power'!G451)^2)^0.5)*F75</f>
        <v>0.34238592700227899</v>
      </c>
      <c r="AE75" s="64">
        <f>((('Ac225 Dose 200 nCi R power'!AF451/'Ac225 Dose 200 nCi R power'!H451)^2+('Ac227 Dose 1 nCi R power'!AF451/'Ac227 Dose 1 nCi R power'!H451)^2)^0.5)*G75</f>
        <v>0.33114737738160527</v>
      </c>
      <c r="AF75" s="64">
        <f>((('Ac225 Dose 200 nCi R power'!AG451/'Ac225 Dose 200 nCi R power'!I451)^2+('Ac227 Dose 1 nCi R power'!AG451/'Ac227 Dose 1 nCi R power'!I451)^2)^0.5)*H75</f>
        <v>0.44670635241679962</v>
      </c>
      <c r="AG75" s="64">
        <f>((('Ac225 Dose 200 nCi R power'!AH451/'Ac225 Dose 200 nCi R power'!J451)^2+('Ac227 Dose 1 nCi R power'!AH451/'Ac227 Dose 1 nCi R power'!J451)^2)^0.5)*I75</f>
        <v>0.21002327370253121</v>
      </c>
      <c r="AH75" s="64">
        <f>((('Ac225 Dose 200 nCi R power'!AI451/'Ac225 Dose 200 nCi R power'!K451)^2+('Ac227 Dose 1 nCi R power'!AI451/'Ac227 Dose 1 nCi R power'!K451)^2)^0.5)*J75</f>
        <v>0.41117083299693896</v>
      </c>
      <c r="AI75" s="64">
        <f>((('Ac225 Dose 200 nCi R power'!AJ451/'Ac225 Dose 200 nCi R power'!L451)^2+('Ac227 Dose 1 nCi R power'!AJ451/'Ac227 Dose 1 nCi R power'!L451)^2)^0.5)*K75</f>
        <v>0.37474886462134982</v>
      </c>
      <c r="AJ75" s="64">
        <f>((('Ac225 Dose 200 nCi R power'!AK451/'Ac225 Dose 200 nCi R power'!M451)^2+('Ac227 Dose 1 nCi R power'!AK451/'Ac227 Dose 1 nCi R power'!M451)^2)^0.5)*L75</f>
        <v>0.47755089033323228</v>
      </c>
      <c r="AK75" s="64">
        <f>((('Ac225 Dose 200 nCi R power'!AL451/'Ac225 Dose 200 nCi R power'!N451)^2+('Ac227 Dose 1 nCi R power'!AL451/'Ac227 Dose 1 nCi R power'!N451)^2)^0.5)*M75</f>
        <v>0.57997933799320567</v>
      </c>
      <c r="AL75" s="64"/>
      <c r="AM75" s="64"/>
      <c r="AN75">
        <f t="shared" si="38"/>
        <v>-3.4422935844592717E-4</v>
      </c>
      <c r="AO75">
        <f t="shared" si="20"/>
        <v>1.5904672655288526E-2</v>
      </c>
      <c r="AP75">
        <f t="shared" si="21"/>
        <v>-3.8108493196207682E-2</v>
      </c>
      <c r="AQ75">
        <f t="shared" si="22"/>
        <v>-2.8014765764974303E-3</v>
      </c>
      <c r="AR75">
        <f t="shared" si="23"/>
        <v>-4.7782317929668361E-2</v>
      </c>
      <c r="AS75">
        <f t="shared" si="24"/>
        <v>7.677105249184038E-3</v>
      </c>
      <c r="AT75">
        <f t="shared" si="25"/>
        <v>-7.604586244157252E-2</v>
      </c>
      <c r="AU75">
        <f t="shared" si="26"/>
        <v>-8.5294165572486091E-2</v>
      </c>
      <c r="AV75">
        <f t="shared" si="27"/>
        <v>-0.10647895826712722</v>
      </c>
      <c r="AW75">
        <f t="shared" si="28"/>
        <v>2.6879144597350246E-2</v>
      </c>
      <c r="AZ75">
        <f t="shared" si="39"/>
        <v>0.12117675877880409</v>
      </c>
      <c r="BA75">
        <f t="shared" si="29"/>
        <v>0.63024167558819155</v>
      </c>
      <c r="BB75">
        <f t="shared" si="30"/>
        <v>0.55005527242867247</v>
      </c>
      <c r="BC75">
        <f t="shared" si="31"/>
        <v>0.51326742886172949</v>
      </c>
      <c r="BD75">
        <f t="shared" si="32"/>
        <v>0.7168561958562617</v>
      </c>
      <c r="BE75">
        <f t="shared" si="33"/>
        <v>0.32057958398137615</v>
      </c>
      <c r="BF75">
        <f t="shared" si="34"/>
        <v>0.67759683279671989</v>
      </c>
      <c r="BG75">
        <f t="shared" si="35"/>
        <v>0.62608276514256556</v>
      </c>
      <c r="BH75">
        <f t="shared" si="36"/>
        <v>0.79690503315671946</v>
      </c>
      <c r="BI75">
        <f t="shared" si="37"/>
        <v>0.8824708458322561</v>
      </c>
    </row>
    <row r="76" spans="3:61">
      <c r="C76">
        <f>'Ac225 Dose 200 nCi R power'!D541</f>
        <v>75</v>
      </c>
      <c r="D76" s="63">
        <f>'Ac227 Dose 1 nCi R power'!E452/'Ac225 Dose 200 nCi R power'!E452</f>
        <v>7.427772937072398E-2</v>
      </c>
      <c r="E76" s="63">
        <f>'Ac227 Dose 1 nCi R power'!F452/'Ac225 Dose 200 nCi R power'!F452</f>
        <v>0.46741973727159675</v>
      </c>
      <c r="F76" s="63">
        <f>'Ac227 Dose 1 nCi R power'!G452/'Ac225 Dose 200 nCi R power'!G452</f>
        <v>0.51254911660986202</v>
      </c>
      <c r="G76" s="63">
        <f>'Ac227 Dose 1 nCi R power'!H452/'Ac225 Dose 200 nCi R power'!H452</f>
        <v>0.44949085437439179</v>
      </c>
      <c r="H76" s="63">
        <f>'Ac227 Dose 1 nCi R power'!I452/'Ac225 Dose 200 nCi R power'!I452</f>
        <v>0.66675735565539473</v>
      </c>
      <c r="I76" s="63">
        <f>'Ac227 Dose 1 nCi R power'!J452/'Ac225 Dose 200 nCi R power'!J452</f>
        <v>0.27286424509462509</v>
      </c>
      <c r="J76" s="63">
        <f>'Ac227 Dose 1 nCi R power'!K452/'Ac225 Dose 200 nCi R power'!K452</f>
        <v>0.65756652990307718</v>
      </c>
      <c r="K76" s="63">
        <f>'Ac227 Dose 1 nCi R power'!L452/'Ac225 Dose 200 nCi R power'!L452</f>
        <v>0.62031769022895833</v>
      </c>
      <c r="L76" s="63">
        <f>'Ac227 Dose 1 nCi R power'!M452/'Ac225 Dose 200 nCi R power'!M452</f>
        <v>0.78819858296271572</v>
      </c>
      <c r="M76" s="63">
        <f>'Ac227 Dose 1 nCi R power'!N452/'Ac225 Dose 200 nCi R power'!N452</f>
        <v>0.74657988065861958</v>
      </c>
      <c r="P76" s="64">
        <f>((('Ac225 Dose 200 nCi R power'!Q452/'Ac225 Dose 200 nCi R power'!E452)^2+('Ac227 Dose 1 nCi R power'!Q452/'Ac227 Dose 1 nCi R power'!E452)^2)^0.5)*D76</f>
        <v>7.5127322521895995E-2</v>
      </c>
      <c r="Q76" s="64">
        <f>((('Ac225 Dose 200 nCi R power'!R452/'Ac225 Dose 200 nCi R power'!F452)^2+('Ac227 Dose 1 nCi R power'!R452/'Ac227 Dose 1 nCi R power'!F452)^2)^0.5)*E76</f>
        <v>0.42816538366105616</v>
      </c>
      <c r="R76" s="64">
        <f>((('Ac225 Dose 200 nCi R power'!S452/'Ac225 Dose 200 nCi R power'!G452)^2+('Ac227 Dose 1 nCi R power'!S452/'Ac227 Dose 1 nCi R power'!G452)^2)^0.5)*F76</f>
        <v>0.60660476301710842</v>
      </c>
      <c r="S76" s="64">
        <f>((('Ac225 Dose 200 nCi R power'!T452/'Ac225 Dose 200 nCi R power'!H452)^2+('Ac227 Dose 1 nCi R power'!T452/'Ac227 Dose 1 nCi R power'!H452)^2)^0.5)*G76</f>
        <v>0.45640518417852699</v>
      </c>
      <c r="T76" s="64">
        <f>((('Ac225 Dose 200 nCi R power'!U452/'Ac225 Dose 200 nCi R power'!I452)^2+('Ac227 Dose 1 nCi R power'!U452/'Ac227 Dose 1 nCi R power'!I452)^2)^0.5)*H76</f>
        <v>0.78468898776093188</v>
      </c>
      <c r="U76" s="64">
        <f>((('Ac225 Dose 200 nCi R power'!V452/'Ac225 Dose 200 nCi R power'!J452)^2+('Ac227 Dose 1 nCi R power'!V452/'Ac227 Dose 1 nCi R power'!J452)^2)^0.5)*I76</f>
        <v>0.25391636665107831</v>
      </c>
      <c r="V76" s="64">
        <f>((('Ac225 Dose 200 nCi R power'!W452/'Ac225 Dose 200 nCi R power'!K452)^2+('Ac227 Dose 1 nCi R power'!W452/'Ac227 Dose 1 nCi R power'!K452)^2)^0.5)*J76</f>
        <v>0.84525547136063206</v>
      </c>
      <c r="W76" s="64">
        <f>((('Ac225 Dose 200 nCi R power'!X452/'Ac225 Dose 200 nCi R power'!L452)^2+('Ac227 Dose 1 nCi R power'!X452/'Ac227 Dose 1 nCi R power'!L452)^2)^0.5)*K76</f>
        <v>0.83083238668736425</v>
      </c>
      <c r="X76" s="64">
        <f>((('Ac225 Dose 200 nCi R power'!Y452/'Ac225 Dose 200 nCi R power'!M452)^2+('Ac227 Dose 1 nCi R power'!Y452/'Ac227 Dose 1 nCi R power'!M452)^2)^0.5)*L76</f>
        <v>1.0509995076023047</v>
      </c>
      <c r="Y76" s="64">
        <f>((('Ac225 Dose 200 nCi R power'!Z452/'Ac225 Dose 200 nCi R power'!N452)^2+('Ac227 Dose 1 nCi R power'!Z452/'Ac227 Dose 1 nCi R power'!N452)^2)^0.5)*M76</f>
        <v>0.68023941143667732</v>
      </c>
      <c r="Z76" s="64"/>
      <c r="AA76" s="64"/>
      <c r="AB76" s="64">
        <f>((('Ac225 Dose 200 nCi R power'!AC452/'Ac225 Dose 200 nCi R power'!E452)^2+('Ac227 Dose 1 nCi R power'!AC452/'Ac227 Dose 1 nCi R power'!E452)^2)^0.5)*D76</f>
        <v>0.22479886538714977</v>
      </c>
      <c r="AC76" s="64">
        <f>((('Ac225 Dose 200 nCi R power'!AD452/'Ac225 Dose 200 nCi R power'!F452)^2+('Ac227 Dose 1 nCi R power'!AD452/'Ac227 Dose 1 nCi R power'!F452)^2)^0.5)*E76</f>
        <v>1.0880809718493929</v>
      </c>
      <c r="AD76" s="64">
        <f>((('Ac225 Dose 200 nCi R power'!AE452/'Ac225 Dose 200 nCi R power'!G452)^2+('Ac227 Dose 1 nCi R power'!AE452/'Ac227 Dose 1 nCi R power'!G452)^2)^0.5)*F76</f>
        <v>0.84504337442941224</v>
      </c>
      <c r="AE76" s="64">
        <f>((('Ac225 Dose 200 nCi R power'!AF452/'Ac225 Dose 200 nCi R power'!H452)^2+('Ac227 Dose 1 nCi R power'!AF452/'Ac227 Dose 1 nCi R power'!H452)^2)^0.5)*G76</f>
        <v>0.817305488184213</v>
      </c>
      <c r="AF76" s="64">
        <f>((('Ac225 Dose 200 nCi R power'!AG452/'Ac225 Dose 200 nCi R power'!I452)^2+('Ac227 Dose 1 nCi R power'!AG452/'Ac227 Dose 1 nCi R power'!I452)^2)^0.5)*H76</f>
        <v>1.102516819924185</v>
      </c>
      <c r="AG76" s="64">
        <f>((('Ac225 Dose 200 nCi R power'!AH452/'Ac225 Dose 200 nCi R power'!J452)^2+('Ac227 Dose 1 nCi R power'!AH452/'Ac227 Dose 1 nCi R power'!J452)^2)^0.5)*I76</f>
        <v>0.51835885158071282</v>
      </c>
      <c r="AH76" s="64">
        <f>((('Ac225 Dose 200 nCi R power'!AI452/'Ac225 Dose 200 nCi R power'!K452)^2+('Ac227 Dose 1 nCi R power'!AI452/'Ac227 Dose 1 nCi R power'!K452)^2)^0.5)*J76</f>
        <v>1.0148115351142137</v>
      </c>
      <c r="AI76" s="64">
        <f>((('Ac225 Dose 200 nCi R power'!AJ452/'Ac225 Dose 200 nCi R power'!L452)^2+('Ac227 Dose 1 nCi R power'!AJ452/'Ac227 Dose 1 nCi R power'!L452)^2)^0.5)*K76</f>
        <v>0.92491840390714619</v>
      </c>
      <c r="AJ76" s="64">
        <f>((('Ac225 Dose 200 nCi R power'!AK452/'Ac225 Dose 200 nCi R power'!M452)^2+('Ac227 Dose 1 nCi R power'!AK452/'Ac227 Dose 1 nCi R power'!M452)^2)^0.5)*L76</f>
        <v>1.1786442841334386</v>
      </c>
      <c r="AK76" s="64">
        <f>((('Ac225 Dose 200 nCi R power'!AL452/'Ac225 Dose 200 nCi R power'!N452)^2+('Ac227 Dose 1 nCi R power'!AL452/'Ac227 Dose 1 nCi R power'!N452)^2)^0.5)*M76</f>
        <v>1.4314481356409634</v>
      </c>
      <c r="AL76" s="64"/>
      <c r="AM76" s="64"/>
      <c r="AN76">
        <f t="shared" si="38"/>
        <v>-8.4959315117201506E-4</v>
      </c>
      <c r="AO76">
        <f t="shared" si="20"/>
        <v>3.9254353610540582E-2</v>
      </c>
      <c r="AP76">
        <f t="shared" si="21"/>
        <v>-9.4055646407246396E-2</v>
      </c>
      <c r="AQ76">
        <f t="shared" si="22"/>
        <v>-6.9143298041351997E-3</v>
      </c>
      <c r="AR76">
        <f t="shared" si="23"/>
        <v>-0.11793163210553714</v>
      </c>
      <c r="AS76">
        <f t="shared" si="24"/>
        <v>1.8947878443546784E-2</v>
      </c>
      <c r="AT76">
        <f t="shared" si="25"/>
        <v>-0.18768894145755488</v>
      </c>
      <c r="AU76">
        <f t="shared" si="26"/>
        <v>-0.21051469645840593</v>
      </c>
      <c r="AV76">
        <f t="shared" si="27"/>
        <v>-0.26280092463958893</v>
      </c>
      <c r="AW76">
        <f t="shared" si="28"/>
        <v>6.6340469221942255E-2</v>
      </c>
      <c r="AZ76">
        <f t="shared" si="39"/>
        <v>0.29907659475787374</v>
      </c>
      <c r="BA76">
        <f t="shared" si="29"/>
        <v>1.5555007091209896</v>
      </c>
      <c r="BB76">
        <f t="shared" si="30"/>
        <v>1.3575924910392743</v>
      </c>
      <c r="BC76">
        <f t="shared" si="31"/>
        <v>1.2667963425586048</v>
      </c>
      <c r="BD76">
        <f t="shared" si="32"/>
        <v>1.7692741755795798</v>
      </c>
      <c r="BE76">
        <f t="shared" si="33"/>
        <v>0.79122309667533797</v>
      </c>
      <c r="BF76">
        <f t="shared" si="34"/>
        <v>1.6723780650172908</v>
      </c>
      <c r="BG76">
        <f t="shared" si="35"/>
        <v>1.5452360941361045</v>
      </c>
      <c r="BH76">
        <f t="shared" si="36"/>
        <v>1.9668428670961542</v>
      </c>
      <c r="BI76">
        <f t="shared" si="37"/>
        <v>2.1780280162995829</v>
      </c>
    </row>
    <row r="77" spans="3:61">
      <c r="C77">
        <f>'Ac225 Dose 200 nCi R power'!D542</f>
        <v>100</v>
      </c>
      <c r="D77" s="63">
        <f>'Ac227 Dose 1 nCi R power'!E453/'Ac225 Dose 200 nCi R power'!E453</f>
        <v>0.26550101899393913</v>
      </c>
      <c r="E77" s="63">
        <f>'Ac227 Dose 1 nCi R power'!F453/'Ac225 Dose 200 nCi R power'!F453</f>
        <v>1.6707621193439655</v>
      </c>
      <c r="F77" s="63">
        <f>'Ac227 Dose 1 nCi R power'!G453/'Ac225 Dose 200 nCi R power'!G453</f>
        <v>1.8320742152088132</v>
      </c>
      <c r="G77" s="63">
        <f>'Ac227 Dose 1 nCi R power'!H453/'Ac225 Dose 200 nCi R power'!H453</f>
        <v>1.6066764678444041</v>
      </c>
      <c r="H77" s="63">
        <f>'Ac227 Dose 1 nCi R power'!I453/'Ac225 Dose 200 nCi R power'!I453</f>
        <v>2.383281756832818</v>
      </c>
      <c r="I77" s="63">
        <f>'Ac227 Dose 1 nCi R power'!J453/'Ac225 Dose 200 nCi R power'!J453</f>
        <v>0.9753358878009657</v>
      </c>
      <c r="J77" s="63">
        <f>'Ac227 Dose 1 nCi R power'!K453/'Ac225 Dose 200 nCi R power'!K453</f>
        <v>2.3504297347892122</v>
      </c>
      <c r="K77" s="63">
        <f>'Ac227 Dose 1 nCi R power'!L453/'Ac225 Dose 200 nCi R power'!L453</f>
        <v>2.2172861266901953</v>
      </c>
      <c r="L77" s="63">
        <f>'Ac227 Dose 1 nCi R power'!M453/'Ac225 Dose 200 nCi R power'!M453</f>
        <v>2.8173656992355651</v>
      </c>
      <c r="M77" s="63">
        <f>'Ac227 Dose 1 nCi R power'!N453/'Ac225 Dose 200 nCi R power'!N453</f>
        <v>2.6686022951229735</v>
      </c>
      <c r="P77" s="64">
        <f>((('Ac225 Dose 200 nCi R power'!Q453/'Ac225 Dose 200 nCi R power'!E453)^2+('Ac227 Dose 1 nCi R power'!Q453/'Ac227 Dose 1 nCi R power'!E453)^2)^0.5)*D77</f>
        <v>0.26853783567206646</v>
      </c>
      <c r="Q77" s="64">
        <f>((('Ac225 Dose 200 nCi R power'!R453/'Ac225 Dose 200 nCi R power'!F453)^2+('Ac227 Dose 1 nCi R power'!R453/'Ac227 Dose 1 nCi R power'!F453)^2)^0.5)*E77</f>
        <v>1.5304499292455058</v>
      </c>
      <c r="R77" s="64">
        <f>((('Ac225 Dose 200 nCi R power'!S453/'Ac225 Dose 200 nCi R power'!G453)^2+('Ac227 Dose 1 nCi R power'!S453/'Ac227 Dose 1 nCi R power'!G453)^2)^0.5)*F77</f>
        <v>2.1682701406203408</v>
      </c>
      <c r="S77" s="64">
        <f>((('Ac225 Dose 200 nCi R power'!T453/'Ac225 Dose 200 nCi R power'!H453)^2+('Ac227 Dose 1 nCi R power'!T453/'Ac227 Dose 1 nCi R power'!H453)^2)^0.5)*G77</f>
        <v>1.6313912999240936</v>
      </c>
      <c r="T77" s="64">
        <f>((('Ac225 Dose 200 nCi R power'!U453/'Ac225 Dose 200 nCi R power'!I453)^2+('Ac227 Dose 1 nCi R power'!U453/'Ac227 Dose 1 nCi R power'!I453)^2)^0.5)*H77</f>
        <v>2.8048208744243612</v>
      </c>
      <c r="U77" s="64">
        <f>((('Ac225 Dose 200 nCi R power'!V453/'Ac225 Dose 200 nCi R power'!J453)^2+('Ac227 Dose 1 nCi R power'!V453/'Ac227 Dose 1 nCi R power'!J453)^2)^0.5)*I77</f>
        <v>0.90760790153705373</v>
      </c>
      <c r="V77" s="64">
        <f>((('Ac225 Dose 200 nCi R power'!W453/'Ac225 Dose 200 nCi R power'!K453)^2+('Ac227 Dose 1 nCi R power'!W453/'Ac227 Dose 1 nCi R power'!K453)^2)^0.5)*J77</f>
        <v>3.021311917551726</v>
      </c>
      <c r="W77" s="64">
        <f>((('Ac225 Dose 200 nCi R power'!X453/'Ac225 Dose 200 nCi R power'!L453)^2+('Ac227 Dose 1 nCi R power'!X453/'Ac227 Dose 1 nCi R power'!L453)^2)^0.5)*K77</f>
        <v>2.9697575188075738</v>
      </c>
      <c r="X77" s="64">
        <f>((('Ac225 Dose 200 nCi R power'!Y453/'Ac225 Dose 200 nCi R power'!M453)^2+('Ac227 Dose 1 nCi R power'!Y453/'Ac227 Dose 1 nCi R power'!M453)^2)^0.5)*L77</f>
        <v>3.7567308881755102</v>
      </c>
      <c r="Y77" s="64">
        <f>((('Ac225 Dose 200 nCi R power'!Z453/'Ac225 Dose 200 nCi R power'!N453)^2+('Ac227 Dose 1 nCi R power'!Z453/'Ac227 Dose 1 nCi R power'!N453)^2)^0.5)*M77</f>
        <v>2.4314725076593304</v>
      </c>
      <c r="Z77" s="64"/>
      <c r="AA77" s="64"/>
      <c r="AB77" s="64">
        <f>((('Ac225 Dose 200 nCi R power'!AC453/'Ac225 Dose 200 nCi R power'!E453)^2+('Ac227 Dose 1 nCi R power'!AC453/'Ac227 Dose 1 nCi R power'!E453)^2)^0.5)*D77</f>
        <v>0.80352924536885151</v>
      </c>
      <c r="AC77" s="64">
        <f>((('Ac225 Dose 200 nCi R power'!AD453/'Ac225 Dose 200 nCi R power'!F453)^2+('Ac227 Dose 1 nCi R power'!AD453/'Ac227 Dose 1 nCi R power'!F453)^2)^0.5)*E77</f>
        <v>3.8892762234569869</v>
      </c>
      <c r="AD77" s="64">
        <f>((('Ac225 Dose 200 nCi R power'!AE453/'Ac225 Dose 200 nCi R power'!G453)^2+('Ac227 Dose 1 nCi R power'!AE453/'Ac227 Dose 1 nCi R power'!G453)^2)^0.5)*F77</f>
        <v>3.0205537905620967</v>
      </c>
      <c r="AE77" s="64">
        <f>((('Ac225 Dose 200 nCi R power'!AF453/'Ac225 Dose 200 nCi R power'!H453)^2+('Ac227 Dose 1 nCi R power'!AF453/'Ac227 Dose 1 nCi R power'!H453)^2)^0.5)*G77</f>
        <v>2.9214064805240887</v>
      </c>
      <c r="AF77" s="64">
        <f>((('Ac225 Dose 200 nCi R power'!AG453/'Ac225 Dose 200 nCi R power'!I453)^2+('Ac227 Dose 1 nCi R power'!AG453/'Ac227 Dose 1 nCi R power'!I453)^2)^0.5)*H77</f>
        <v>3.9408762441680363</v>
      </c>
      <c r="AG77" s="64">
        <f>((('Ac225 Dose 200 nCi R power'!AH453/'Ac225 Dose 200 nCi R power'!J453)^2+('Ac227 Dose 1 nCi R power'!AH453/'Ac227 Dose 1 nCi R power'!J453)^2)^0.5)*I77</f>
        <v>1.8528407433177563</v>
      </c>
      <c r="AH77" s="64">
        <f>((('Ac225 Dose 200 nCi R power'!AI453/'Ac225 Dose 200 nCi R power'!K453)^2+('Ac227 Dose 1 nCi R power'!AI453/'Ac227 Dose 1 nCi R power'!K453)^2)^0.5)*J77</f>
        <v>3.6273792823535436</v>
      </c>
      <c r="AI77" s="64">
        <f>((('Ac225 Dose 200 nCi R power'!AJ453/'Ac225 Dose 200 nCi R power'!L453)^2+('Ac227 Dose 1 nCi R power'!AJ453/'Ac227 Dose 1 nCi R power'!L453)^2)^0.5)*K77</f>
        <v>3.3060620027566898</v>
      </c>
      <c r="AJ77" s="64">
        <f>((('Ac225 Dose 200 nCi R power'!AK453/'Ac225 Dose 200 nCi R power'!M453)^2+('Ac227 Dose 1 nCi R power'!AK453/'Ac227 Dose 1 nCi R power'!M453)^2)^0.5)*L77</f>
        <v>4.2129890226847637</v>
      </c>
      <c r="AK77" s="64">
        <f>((('Ac225 Dose 200 nCi R power'!AL453/'Ac225 Dose 200 nCi R power'!N453)^2+('Ac227 Dose 1 nCi R power'!AL453/'Ac227 Dose 1 nCi R power'!N453)^2)^0.5)*M77</f>
        <v>5.1166203096058123</v>
      </c>
      <c r="AL77" s="64"/>
      <c r="AM77" s="64"/>
      <c r="AN77">
        <f t="shared" si="38"/>
        <v>-3.0368166781273298E-3</v>
      </c>
      <c r="AO77">
        <f t="shared" si="20"/>
        <v>0.14031219009845963</v>
      </c>
      <c r="AP77">
        <f t="shared" si="21"/>
        <v>-0.33619592541152765</v>
      </c>
      <c r="AQ77">
        <f t="shared" si="22"/>
        <v>-2.4714832079689497E-2</v>
      </c>
      <c r="AR77">
        <f t="shared" si="23"/>
        <v>-0.42153911759154328</v>
      </c>
      <c r="AS77">
        <f t="shared" si="24"/>
        <v>6.7727986263911966E-2</v>
      </c>
      <c r="AT77">
        <f t="shared" si="25"/>
        <v>-0.67088218276251377</v>
      </c>
      <c r="AU77">
        <f t="shared" si="26"/>
        <v>-0.75247139211737846</v>
      </c>
      <c r="AV77">
        <f t="shared" si="27"/>
        <v>-0.93936518893994503</v>
      </c>
      <c r="AW77">
        <f t="shared" si="28"/>
        <v>0.2371297874636431</v>
      </c>
      <c r="AZ77">
        <f t="shared" si="39"/>
        <v>1.0690302643627907</v>
      </c>
      <c r="BA77">
        <f t="shared" si="29"/>
        <v>5.5600383428009525</v>
      </c>
      <c r="BB77">
        <f t="shared" si="30"/>
        <v>4.8526280057709101</v>
      </c>
      <c r="BC77">
        <f t="shared" si="31"/>
        <v>4.5280829483684926</v>
      </c>
      <c r="BD77">
        <f t="shared" si="32"/>
        <v>6.3241580010008542</v>
      </c>
      <c r="BE77">
        <f t="shared" si="33"/>
        <v>2.8281766311187218</v>
      </c>
      <c r="BF77">
        <f t="shared" si="34"/>
        <v>5.9778090171427554</v>
      </c>
      <c r="BG77">
        <f t="shared" si="35"/>
        <v>5.5233481294468856</v>
      </c>
      <c r="BH77">
        <f t="shared" si="36"/>
        <v>7.0303547219203288</v>
      </c>
      <c r="BI77">
        <f t="shared" si="37"/>
        <v>7.7852226047287854</v>
      </c>
    </row>
    <row r="78" spans="3:61">
      <c r="C78">
        <f>'Ac225 Dose 200 nCi R power'!D543</f>
        <v>125</v>
      </c>
      <c r="D78" s="63">
        <f>'Ac227 Dose 1 nCi R power'!E454/'Ac225 Dose 200 nCi R power'!E454</f>
        <v>1.6013093135840166</v>
      </c>
      <c r="E78" s="63">
        <f>'Ac227 Dose 1 nCi R power'!F454/'Ac225 Dose 200 nCi R power'!F454</f>
        <v>10.07682363188947</v>
      </c>
      <c r="F78" s="63">
        <f>'Ac227 Dose 1 nCi R power'!G454/'Ac225 Dose 200 nCi R power'!G454</f>
        <v>11.04974103341566</v>
      </c>
      <c r="G78" s="63">
        <f>'Ac227 Dose 1 nCi R power'!H454/'Ac225 Dose 200 nCi R power'!H454</f>
        <v>9.6903055273556102</v>
      </c>
      <c r="H78" s="63">
        <f>'Ac227 Dose 1 nCi R power'!I454/'Ac225 Dose 200 nCi R power'!I454</f>
        <v>14.374224583290161</v>
      </c>
      <c r="I78" s="63">
        <f>'Ac227 Dose 1 nCi R power'!J454/'Ac225 Dose 200 nCi R power'!J454</f>
        <v>5.8825176902393563</v>
      </c>
      <c r="J78" s="63">
        <f>'Ac227 Dose 1 nCi R power'!K454/'Ac225 Dose 200 nCi R power'!K454</f>
        <v>14.176085046696919</v>
      </c>
      <c r="K78" s="63">
        <f>'Ac227 Dose 1 nCi R power'!L454/'Ac225 Dose 200 nCi R power'!L454</f>
        <v>13.37305950464428</v>
      </c>
      <c r="L78" s="63">
        <f>'Ac227 Dose 1 nCi R power'!M454/'Ac225 Dose 200 nCi R power'!M454</f>
        <v>16.992303649354522</v>
      </c>
      <c r="M78" s="63">
        <f>'Ac227 Dose 1 nCi R power'!N454/'Ac225 Dose 200 nCi R power'!N454</f>
        <v>16.095070842382153</v>
      </c>
      <c r="P78" s="64">
        <f>((('Ac225 Dose 200 nCi R power'!Q454/'Ac225 Dose 200 nCi R power'!E454)^2+('Ac227 Dose 1 nCi R power'!Q454/'Ac227 Dose 1 nCi R power'!E454)^2)^0.5)*D78</f>
        <v>1.619625186151133</v>
      </c>
      <c r="Q78" s="64">
        <f>((('Ac225 Dose 200 nCi R power'!R454/'Ac225 Dose 200 nCi R power'!F454)^2+('Ac227 Dose 1 nCi R power'!R454/'Ac227 Dose 1 nCi R power'!F454)^2)^0.5)*E78</f>
        <v>9.2305624097464243</v>
      </c>
      <c r="R78" s="64">
        <f>((('Ac225 Dose 200 nCi R power'!S454/'Ac225 Dose 200 nCi R power'!G454)^2+('Ac227 Dose 1 nCi R power'!S454/'Ac227 Dose 1 nCi R power'!G454)^2)^0.5)*F78</f>
        <v>13.077430676907261</v>
      </c>
      <c r="S78" s="64">
        <f>((('Ac225 Dose 200 nCi R power'!T454/'Ac225 Dose 200 nCi R power'!H454)^2+('Ac227 Dose 1 nCi R power'!T454/'Ac227 Dose 1 nCi R power'!H454)^2)^0.5)*G78</f>
        <v>9.8393674441152399</v>
      </c>
      <c r="T78" s="64">
        <f>((('Ac225 Dose 200 nCi R power'!U454/'Ac225 Dose 200 nCi R power'!I454)^2+('Ac227 Dose 1 nCi R power'!U454/'Ac227 Dose 1 nCi R power'!I454)^2)^0.5)*H78</f>
        <v>16.916642377380562</v>
      </c>
      <c r="U78" s="64">
        <f>((('Ac225 Dose 200 nCi R power'!V454/'Ac225 Dose 200 nCi R power'!J454)^2+('Ac227 Dose 1 nCi R power'!V454/'Ac227 Dose 1 nCi R power'!J454)^2)^0.5)*I78</f>
        <v>5.4740316678291432</v>
      </c>
      <c r="V78" s="64">
        <f>((('Ac225 Dose 200 nCi R power'!W454/'Ac225 Dose 200 nCi R power'!K454)^2+('Ac227 Dose 1 nCi R power'!W454/'Ac227 Dose 1 nCi R power'!K454)^2)^0.5)*J78</f>
        <v>18.222359112408551</v>
      </c>
      <c r="W78" s="64">
        <f>((('Ac225 Dose 200 nCi R power'!X454/'Ac225 Dose 200 nCi R power'!L454)^2+('Ac227 Dose 1 nCi R power'!X454/'Ac227 Dose 1 nCi R power'!L454)^2)^0.5)*K78</f>
        <v>17.911420423065444</v>
      </c>
      <c r="X78" s="64">
        <f>((('Ac225 Dose 200 nCi R power'!Y454/'Ac225 Dose 200 nCi R power'!M454)^2+('Ac227 Dose 1 nCi R power'!Y454/'Ac227 Dose 1 nCi R power'!M454)^2)^0.5)*L78</f>
        <v>22.657872209528232</v>
      </c>
      <c r="Y78" s="64">
        <f>((('Ac225 Dose 200 nCi R power'!Z454/'Ac225 Dose 200 nCi R power'!N454)^2+('Ac227 Dose 1 nCi R power'!Z454/'Ac227 Dose 1 nCi R power'!N454)^2)^0.5)*M78</f>
        <v>14.664876191406456</v>
      </c>
      <c r="Z78" s="64"/>
      <c r="AA78" s="64"/>
      <c r="AB78" s="64">
        <f>((('Ac225 Dose 200 nCi R power'!AC454/'Ac225 Dose 200 nCi R power'!E454)^2+('Ac227 Dose 1 nCi R power'!AC454/'Ac227 Dose 1 nCi R power'!E454)^2)^0.5)*D78</f>
        <v>4.8463048059926717</v>
      </c>
      <c r="AC78" s="64">
        <f>((('Ac225 Dose 200 nCi R power'!AD454/'Ac225 Dose 200 nCi R power'!F454)^2+('Ac227 Dose 1 nCi R power'!AD454/'Ac227 Dose 1 nCi R power'!F454)^2)^0.5)*E78</f>
        <v>23.457289404470099</v>
      </c>
      <c r="AD78" s="64">
        <f>((('Ac225 Dose 200 nCi R power'!AE454/'Ac225 Dose 200 nCi R power'!G454)^2+('Ac227 Dose 1 nCi R power'!AE454/'Ac227 Dose 1 nCi R power'!G454)^2)^0.5)*F78</f>
        <v>18.217786641033591</v>
      </c>
      <c r="AE78" s="64">
        <f>((('Ac225 Dose 200 nCi R power'!AF454/'Ac225 Dose 200 nCi R power'!H454)^2+('Ac227 Dose 1 nCi R power'!AF454/'Ac227 Dose 1 nCi R power'!H454)^2)^0.5)*G78</f>
        <v>17.619802077425238</v>
      </c>
      <c r="AF78" s="64">
        <f>((('Ac225 Dose 200 nCi R power'!AG454/'Ac225 Dose 200 nCi R power'!I454)^2+('Ac227 Dose 1 nCi R power'!AG454/'Ac227 Dose 1 nCi R power'!I454)^2)^0.5)*H78</f>
        <v>23.768503252382352</v>
      </c>
      <c r="AG78" s="64">
        <f>((('Ac225 Dose 200 nCi R power'!AH454/'Ac225 Dose 200 nCi R power'!J454)^2+('Ac227 Dose 1 nCi R power'!AH454/'Ac227 Dose 1 nCi R power'!J454)^2)^0.5)*I78</f>
        <v>11.174989648270941</v>
      </c>
      <c r="AH78" s="64">
        <f>((('Ac225 Dose 200 nCi R power'!AI454/'Ac225 Dose 200 nCi R power'!K454)^2+('Ac227 Dose 1 nCi R power'!AI454/'Ac227 Dose 1 nCi R power'!K454)^2)^0.5)*J78</f>
        <v>21.87771727108526</v>
      </c>
      <c r="AI78" s="64">
        <f>((('Ac225 Dose 200 nCi R power'!AJ454/'Ac225 Dose 200 nCi R power'!L454)^2+('Ac227 Dose 1 nCi R power'!AJ454/'Ac227 Dose 1 nCi R power'!L454)^2)^0.5)*K78</f>
        <v>19.939764812809873</v>
      </c>
      <c r="AJ78" s="64">
        <f>((('Ac225 Dose 200 nCi R power'!AK454/'Ac225 Dose 200 nCi R power'!M454)^2+('Ac227 Dose 1 nCi R power'!AK454/'Ac227 Dose 1 nCi R power'!M454)^2)^0.5)*L78</f>
        <v>25.409689897296932</v>
      </c>
      <c r="AK78" s="64">
        <f>((('Ac225 Dose 200 nCi R power'!AL454/'Ac225 Dose 200 nCi R power'!N454)^2+('Ac227 Dose 1 nCi R power'!AL454/'Ac227 Dose 1 nCi R power'!N454)^2)^0.5)*M78</f>
        <v>30.859737513971496</v>
      </c>
      <c r="AL78" s="64"/>
      <c r="AM78" s="64"/>
      <c r="AN78">
        <f t="shared" si="38"/>
        <v>-1.831587256711642E-2</v>
      </c>
      <c r="AO78">
        <f t="shared" si="20"/>
        <v>0.84626122214304544</v>
      </c>
      <c r="AP78">
        <f t="shared" si="21"/>
        <v>-2.0276896434916001</v>
      </c>
      <c r="AQ78">
        <f t="shared" si="22"/>
        <v>-0.14906191675962965</v>
      </c>
      <c r="AR78">
        <f t="shared" si="23"/>
        <v>-2.5424177940904009</v>
      </c>
      <c r="AS78">
        <f t="shared" si="24"/>
        <v>0.40848602241021315</v>
      </c>
      <c r="AT78">
        <f t="shared" si="25"/>
        <v>-4.0462740657116321</v>
      </c>
      <c r="AU78">
        <f t="shared" si="26"/>
        <v>-4.538360918421164</v>
      </c>
      <c r="AV78">
        <f t="shared" si="27"/>
        <v>-5.6655685601737105</v>
      </c>
      <c r="AW78">
        <f t="shared" si="28"/>
        <v>1.4301946509756966</v>
      </c>
      <c r="AZ78">
        <f t="shared" si="39"/>
        <v>6.4476141195766878</v>
      </c>
      <c r="BA78">
        <f t="shared" si="29"/>
        <v>33.534113036359571</v>
      </c>
      <c r="BB78">
        <f t="shared" si="30"/>
        <v>29.267527674449251</v>
      </c>
      <c r="BC78">
        <f t="shared" si="31"/>
        <v>27.310107604780846</v>
      </c>
      <c r="BD78">
        <f t="shared" si="32"/>
        <v>38.142727835672517</v>
      </c>
      <c r="BE78">
        <f t="shared" si="33"/>
        <v>17.057507338510298</v>
      </c>
      <c r="BF78">
        <f t="shared" si="34"/>
        <v>36.053802317782178</v>
      </c>
      <c r="BG78">
        <f t="shared" si="35"/>
        <v>33.312824317454151</v>
      </c>
      <c r="BH78">
        <f t="shared" si="36"/>
        <v>42.401993546651454</v>
      </c>
      <c r="BI78">
        <f t="shared" si="37"/>
        <v>46.954808356353652</v>
      </c>
    </row>
    <row r="79" spans="3:61">
      <c r="C79">
        <f>'Ac225 Dose 200 nCi R power'!D544</f>
        <v>150</v>
      </c>
      <c r="D79" s="63">
        <f>'Ac227 Dose 1 nCi R power'!E455/'Ac225 Dose 200 nCi R power'!E455</f>
        <v>9.3022901320697642</v>
      </c>
      <c r="E79" s="63">
        <f>'Ac227 Dose 1 nCi R power'!F455/'Ac225 Dose 200 nCi R power'!F455</f>
        <v>58.53805772460754</v>
      </c>
      <c r="F79" s="63">
        <f>'Ac227 Dose 1 nCi R power'!G455/'Ac225 Dose 200 nCi R power'!G455</f>
        <v>64.189907661881506</v>
      </c>
      <c r="G79" s="63">
        <f>'Ac227 Dose 1 nCi R power'!H455/'Ac225 Dose 200 nCi R power'!H455</f>
        <v>56.292705424979502</v>
      </c>
      <c r="H79" s="63">
        <f>'Ac227 Dose 1 nCi R power'!I455/'Ac225 Dose 200 nCi R power'!I455</f>
        <v>83.502422900433032</v>
      </c>
      <c r="I79" s="63">
        <f>'Ac227 Dose 1 nCi R power'!J455/'Ac225 Dose 200 nCi R power'!J455</f>
        <v>34.172589766036047</v>
      </c>
      <c r="J79" s="63">
        <f>'Ac227 Dose 1 nCi R power'!K455/'Ac225 Dose 200 nCi R power'!K455</f>
        <v>82.35139515058566</v>
      </c>
      <c r="K79" s="63">
        <f>'Ac227 Dose 1 nCi R power'!L455/'Ac225 Dose 200 nCi R power'!L455</f>
        <v>77.68647719109596</v>
      </c>
      <c r="L79" s="63">
        <f>'Ac227 Dose 1 nCi R power'!M455/'Ac225 Dose 200 nCi R power'!M455</f>
        <v>98.711309062919682</v>
      </c>
      <c r="M79" s="63">
        <f>'Ac227 Dose 1 nCi R power'!N455/'Ac225 Dose 200 nCi R power'!N455</f>
        <v>93.499124374011714</v>
      </c>
      <c r="P79" s="64">
        <f>((('Ac225 Dose 200 nCi R power'!Q455/'Ac225 Dose 200 nCi R power'!E455)^2+('Ac227 Dose 1 nCi R power'!Q455/'Ac227 Dose 1 nCi R power'!E455)^2)^0.5)*D79</f>
        <v>9.4086902879896694</v>
      </c>
      <c r="Q79" s="64">
        <f>((('Ac225 Dose 200 nCi R power'!R455/'Ac225 Dose 200 nCi R power'!F455)^2+('Ac227 Dose 1 nCi R power'!R455/'Ac227 Dose 1 nCi R power'!F455)^2)^0.5)*E79</f>
        <v>53.621976022518886</v>
      </c>
      <c r="R79" s="64">
        <f>((('Ac225 Dose 200 nCi R power'!S455/'Ac225 Dose 200 nCi R power'!G455)^2+('Ac227 Dose 1 nCi R power'!S455/'Ac227 Dose 1 nCi R power'!G455)^2)^0.5)*F79</f>
        <v>75.96911683873634</v>
      </c>
      <c r="S79" s="64">
        <f>((('Ac225 Dose 200 nCi R power'!T455/'Ac225 Dose 200 nCi R power'!H455)^2+('Ac227 Dose 1 nCi R power'!T455/'Ac227 Dose 1 nCi R power'!H455)^2)^0.5)*G79</f>
        <v>57.158632566961209</v>
      </c>
      <c r="T79" s="64">
        <f>((('Ac225 Dose 200 nCi R power'!U455/'Ac225 Dose 200 nCi R power'!I455)^2+('Ac227 Dose 1 nCi R power'!U455/'Ac227 Dose 1 nCi R power'!I455)^2)^0.5)*H79</f>
        <v>98.27177929956126</v>
      </c>
      <c r="U79" s="64">
        <f>((('Ac225 Dose 200 nCi R power'!V455/'Ac225 Dose 200 nCi R power'!J455)^2+('Ac227 Dose 1 nCi R power'!V455/'Ac227 Dose 1 nCi R power'!J455)^2)^0.5)*I79</f>
        <v>31.799621930827382</v>
      </c>
      <c r="V79" s="64">
        <f>((('Ac225 Dose 200 nCi R power'!W455/'Ac225 Dose 200 nCi R power'!K455)^2+('Ac227 Dose 1 nCi R power'!W455/'Ac227 Dose 1 nCi R power'!K455)^2)^0.5)*J79</f>
        <v>105.85691965720015</v>
      </c>
      <c r="W79" s="64">
        <f>((('Ac225 Dose 200 nCi R power'!X455/'Ac225 Dose 200 nCi R power'!L455)^2+('Ac227 Dose 1 nCi R power'!X455/'Ac227 Dose 1 nCi R power'!L455)^2)^0.5)*K79</f>
        <v>104.05062160034237</v>
      </c>
      <c r="X79" s="64">
        <f>((('Ac225 Dose 200 nCi R power'!Y455/'Ac225 Dose 200 nCi R power'!M455)^2+('Ac227 Dose 1 nCi R power'!Y455/'Ac227 Dose 1 nCi R power'!M455)^2)^0.5)*L79</f>
        <v>131.62360281078429</v>
      </c>
      <c r="Y79" s="64">
        <f>((('Ac225 Dose 200 nCi R power'!Z455/'Ac225 Dose 200 nCi R power'!N455)^2+('Ac227 Dose 1 nCi R power'!Z455/'Ac227 Dose 1 nCi R power'!N455)^2)^0.5)*M79</f>
        <v>85.190869700257707</v>
      </c>
      <c r="Z79" s="64"/>
      <c r="AA79" s="64"/>
      <c r="AB79" s="64">
        <f>((('Ac225 Dose 200 nCi R power'!AC455/'Ac225 Dose 200 nCi R power'!E455)^2+('Ac227 Dose 1 nCi R power'!AC455/'Ac227 Dose 1 nCi R power'!E455)^2)^0.5)*D79</f>
        <v>28.153045130854142</v>
      </c>
      <c r="AC79" s="64">
        <f>((('Ac225 Dose 200 nCi R power'!AD455/'Ac225 Dose 200 nCi R power'!F455)^2+('Ac227 Dose 1 nCi R power'!AD455/'Ac227 Dose 1 nCi R power'!F455)^2)^0.5)*E79</f>
        <v>136.26755924120724</v>
      </c>
      <c r="AD79" s="64">
        <f>((('Ac225 Dose 200 nCi R power'!AE455/'Ac225 Dose 200 nCi R power'!G455)^2+('Ac227 Dose 1 nCi R power'!AE455/'Ac227 Dose 1 nCi R power'!G455)^2)^0.5)*F79</f>
        <v>105.83035735909223</v>
      </c>
      <c r="AE79" s="64">
        <f>((('Ac225 Dose 200 nCi R power'!AF455/'Ac225 Dose 200 nCi R power'!H455)^2+('Ac227 Dose 1 nCi R power'!AF455/'Ac227 Dose 1 nCi R power'!H455)^2)^0.5)*G79</f>
        <v>102.35655885058675</v>
      </c>
      <c r="AF79" s="64">
        <f>((('Ac225 Dose 200 nCi R power'!AG455/'Ac225 Dose 200 nCi R power'!I455)^2+('Ac227 Dose 1 nCi R power'!AG455/'Ac227 Dose 1 nCi R power'!I455)^2)^0.5)*H79</f>
        <v>138.07545574305058</v>
      </c>
      <c r="AG79" s="64">
        <f>((('Ac225 Dose 200 nCi R power'!AH455/'Ac225 Dose 200 nCi R power'!J455)^2+('Ac227 Dose 1 nCi R power'!AH455/'Ac227 Dose 1 nCi R power'!J455)^2)^0.5)*I79</f>
        <v>64.917499104796377</v>
      </c>
      <c r="AH79" s="64">
        <f>((('Ac225 Dose 200 nCi R power'!AI455/'Ac225 Dose 200 nCi R power'!K455)^2+('Ac227 Dose 1 nCi R power'!AI455/'Ac227 Dose 1 nCi R power'!K455)^2)^0.5)*J79</f>
        <v>127.09154424858139</v>
      </c>
      <c r="AI79" s="64">
        <f>((('Ac225 Dose 200 nCi R power'!AJ455/'Ac225 Dose 200 nCi R power'!L455)^2+('Ac227 Dose 1 nCi R power'!AJ455/'Ac227 Dose 1 nCi R power'!L455)^2)^0.5)*K79</f>
        <v>115.83363431443703</v>
      </c>
      <c r="AJ79" s="64">
        <f>((('Ac225 Dose 200 nCi R power'!AK455/'Ac225 Dose 200 nCi R power'!M455)^2+('Ac227 Dose 1 nCi R power'!AK455/'Ac227 Dose 1 nCi R power'!M455)^2)^0.5)*L79</f>
        <v>147.60940037346279</v>
      </c>
      <c r="AK79" s="64">
        <f>((('Ac225 Dose 200 nCi R power'!AL455/'Ac225 Dose 200 nCi R power'!N455)^2+('Ac227 Dose 1 nCi R power'!AL455/'Ac227 Dose 1 nCi R power'!N455)^2)^0.5)*M79</f>
        <v>179.26969469251043</v>
      </c>
      <c r="AL79" s="64"/>
      <c r="AM79" s="64"/>
      <c r="AN79">
        <f t="shared" si="38"/>
        <v>-0.10640015591990526</v>
      </c>
      <c r="AO79">
        <f t="shared" si="20"/>
        <v>4.916081702088654</v>
      </c>
      <c r="AP79">
        <f t="shared" si="21"/>
        <v>-11.779209176854835</v>
      </c>
      <c r="AQ79">
        <f t="shared" si="22"/>
        <v>-0.86592714198170739</v>
      </c>
      <c r="AR79">
        <f t="shared" si="23"/>
        <v>-14.769356399128228</v>
      </c>
      <c r="AS79">
        <f t="shared" si="24"/>
        <v>2.3729678352086658</v>
      </c>
      <c r="AT79">
        <f t="shared" si="25"/>
        <v>-23.505524506614492</v>
      </c>
      <c r="AU79">
        <f t="shared" si="26"/>
        <v>-26.364144409246407</v>
      </c>
      <c r="AV79">
        <f t="shared" si="27"/>
        <v>-32.912293747864609</v>
      </c>
      <c r="AW79">
        <f t="shared" si="28"/>
        <v>8.3082546737540071</v>
      </c>
      <c r="AZ79">
        <f t="shared" si="39"/>
        <v>37.45533526292391</v>
      </c>
      <c r="BA79">
        <f t="shared" si="29"/>
        <v>194.80561696581478</v>
      </c>
      <c r="BB79">
        <f t="shared" si="30"/>
        <v>170.02026502097374</v>
      </c>
      <c r="BC79">
        <f t="shared" si="31"/>
        <v>158.64926427556625</v>
      </c>
      <c r="BD79">
        <f t="shared" si="32"/>
        <v>221.57787864348361</v>
      </c>
      <c r="BE79">
        <f t="shared" si="33"/>
        <v>99.090088870832432</v>
      </c>
      <c r="BF79">
        <f t="shared" si="34"/>
        <v>209.44293939916705</v>
      </c>
      <c r="BG79">
        <f t="shared" si="35"/>
        <v>193.52011150553301</v>
      </c>
      <c r="BH79">
        <f t="shared" si="36"/>
        <v>246.32070943638246</v>
      </c>
      <c r="BI79">
        <f t="shared" si="37"/>
        <v>272.76881906652216</v>
      </c>
    </row>
    <row r="80" spans="3:61">
      <c r="C80">
        <f>'Ac225 Dose 200 nCi R power'!D545</f>
        <v>175</v>
      </c>
      <c r="D80" s="63">
        <f>'Ac227 Dose 1 nCi R power'!E456/'Ac225 Dose 200 nCi R power'!E456</f>
        <v>53.391575664890794</v>
      </c>
      <c r="E80" s="63">
        <f>'Ac227 Dose 1 nCi R power'!F456/'Ac225 Dose 200 nCi R power'!F456</f>
        <v>335.98598774124844</v>
      </c>
      <c r="F80" s="63">
        <f>'Ac227 Dose 1 nCi R power'!G456/'Ac225 Dose 200 nCi R power'!G456</f>
        <v>368.42543752063631</v>
      </c>
      <c r="G80" s="63">
        <f>'Ac227 Dose 1 nCi R power'!H456/'Ac225 Dose 200 nCi R power'!H456</f>
        <v>323.09852718068942</v>
      </c>
      <c r="H80" s="63">
        <f>'Ac227 Dose 1 nCi R power'!I456/'Ac225 Dose 200 nCi R power'!I456</f>
        <v>479.27186393811184</v>
      </c>
      <c r="I80" s="63">
        <f>'Ac227 Dose 1 nCi R power'!J456/'Ac225 Dose 200 nCi R power'!J456</f>
        <v>196.13755174852062</v>
      </c>
      <c r="J80" s="63">
        <f>'Ac227 Dose 1 nCi R power'!K456/'Ac225 Dose 200 nCi R power'!K456</f>
        <v>472.66540635338254</v>
      </c>
      <c r="K80" s="63">
        <f>'Ac227 Dose 1 nCi R power'!L456/'Ac225 Dose 200 nCi R power'!L456</f>
        <v>445.89056739776458</v>
      </c>
      <c r="L80" s="63">
        <f>'Ac227 Dose 1 nCi R power'!M456/'Ac225 Dose 200 nCi R power'!M456</f>
        <v>566.56503419987837</v>
      </c>
      <c r="M80" s="63">
        <f>'Ac227 Dose 1 nCi R power'!N456/'Ac225 Dose 200 nCi R power'!N456</f>
        <v>536.6490942274387</v>
      </c>
      <c r="P80" s="64">
        <f>((('Ac225 Dose 200 nCi R power'!Q456/'Ac225 Dose 200 nCi R power'!E456)^2+('Ac227 Dose 1 nCi R power'!Q456/'Ac227 Dose 1 nCi R power'!E456)^2)^0.5)*D80</f>
        <v>54.002271729504926</v>
      </c>
      <c r="Q80" s="64">
        <f>((('Ac225 Dose 200 nCi R power'!R456/'Ac225 Dose 200 nCi R power'!F456)^2+('Ac227 Dose 1 nCi R power'!R456/'Ac227 Dose 1 nCi R power'!F456)^2)^0.5)*E80</f>
        <v>307.7695652855611</v>
      </c>
      <c r="R80" s="64">
        <f>((('Ac225 Dose 200 nCi R power'!S456/'Ac225 Dose 200 nCi R power'!G456)^2+('Ac227 Dose 1 nCi R power'!S456/'Ac227 Dose 1 nCi R power'!G456)^2)^0.5)*F80</f>
        <v>436.03357800105886</v>
      </c>
      <c r="S80" s="64">
        <f>((('Ac225 Dose 200 nCi R power'!T456/'Ac225 Dose 200 nCi R power'!H456)^2+('Ac227 Dose 1 nCi R power'!T456/'Ac227 Dose 1 nCi R power'!H456)^2)^0.5)*G80</f>
        <v>328.06861668176941</v>
      </c>
      <c r="T80" s="64">
        <f>((('Ac225 Dose 200 nCi R power'!U456/'Ac225 Dose 200 nCi R power'!I456)^2+('Ac227 Dose 1 nCi R power'!U456/'Ac227 Dose 1 nCi R power'!I456)^2)^0.5)*H80</f>
        <v>564.04230202488213</v>
      </c>
      <c r="U80" s="64">
        <f>((('Ac225 Dose 200 nCi R power'!V456/'Ac225 Dose 200 nCi R power'!J456)^2+('Ac227 Dose 1 nCi R power'!V456/'Ac227 Dose 1 nCi R power'!J456)^2)^0.5)*I80</f>
        <v>182.51762698535848</v>
      </c>
      <c r="V80" s="64">
        <f>((('Ac225 Dose 200 nCi R power'!W456/'Ac225 Dose 200 nCi R power'!K456)^2+('Ac227 Dose 1 nCi R power'!W456/'Ac227 Dose 1 nCi R power'!K456)^2)^0.5)*J80</f>
        <v>607.57809692957039</v>
      </c>
      <c r="W80" s="64">
        <f>((('Ac225 Dose 200 nCi R power'!X456/'Ac225 Dose 200 nCi R power'!L456)^2+('Ac227 Dose 1 nCi R power'!X456/'Ac227 Dose 1 nCi R power'!L456)^2)^0.5)*K80</f>
        <v>597.21063923830923</v>
      </c>
      <c r="X80" s="64">
        <f>((('Ac225 Dose 200 nCi R power'!Y456/'Ac225 Dose 200 nCi R power'!M456)^2+('Ac227 Dose 1 nCi R power'!Y456/'Ac227 Dose 1 nCi R power'!M456)^2)^0.5)*L80</f>
        <v>755.46897043447518</v>
      </c>
      <c r="Y80" s="64">
        <f>((('Ac225 Dose 200 nCi R power'!Z456/'Ac225 Dose 200 nCi R power'!N456)^2+('Ac227 Dose 1 nCi R power'!Z456/'Ac227 Dose 1 nCi R power'!N456)^2)^0.5)*M80</f>
        <v>488.96290063865405</v>
      </c>
      <c r="Z80" s="64"/>
      <c r="AA80" s="64"/>
      <c r="AB80" s="64">
        <f>((('Ac225 Dose 200 nCi R power'!AC456/'Ac225 Dose 200 nCi R power'!E456)^2+('Ac227 Dose 1 nCi R power'!AC456/'Ac227 Dose 1 nCi R power'!E456)^2)^0.5)*D80</f>
        <v>161.58767550358445</v>
      </c>
      <c r="AC80" s="64">
        <f>((('Ac225 Dose 200 nCi R power'!AD456/'Ac225 Dose 200 nCi R power'!F456)^2+('Ac227 Dose 1 nCi R power'!AD456/'Ac227 Dose 1 nCi R power'!F456)^2)^0.5)*E80</f>
        <v>782.12349825709964</v>
      </c>
      <c r="AD80" s="64">
        <f>((('Ac225 Dose 200 nCi R power'!AE456/'Ac225 Dose 200 nCi R power'!G456)^2+('Ac227 Dose 1 nCi R power'!AE456/'Ac227 Dose 1 nCi R power'!G456)^2)^0.5)*F80</f>
        <v>607.42563953153967</v>
      </c>
      <c r="AE80" s="64">
        <f>((('Ac225 Dose 200 nCi R power'!AF456/'Ac225 Dose 200 nCi R power'!H456)^2+('Ac227 Dose 1 nCi R power'!AF456/'Ac227 Dose 1 nCi R power'!H456)^2)^0.5)*G80</f>
        <v>587.48736914024744</v>
      </c>
      <c r="AF80" s="64">
        <f>((('Ac225 Dose 200 nCi R power'!AG456/'Ac225 Dose 200 nCi R power'!I456)^2+('Ac227 Dose 1 nCi R power'!AG456/'Ac227 Dose 1 nCi R power'!I456)^2)^0.5)*H80</f>
        <v>792.50013040918509</v>
      </c>
      <c r="AG80" s="64">
        <f>((('Ac225 Dose 200 nCi R power'!AH456/'Ac225 Dose 200 nCi R power'!J456)^2+('Ac227 Dose 1 nCi R power'!AH456/'Ac227 Dose 1 nCi R power'!J456)^2)^0.5)*I80</f>
        <v>372.60153319449495</v>
      </c>
      <c r="AH80" s="64">
        <f>((('Ac225 Dose 200 nCi R power'!AI456/'Ac225 Dose 200 nCi R power'!K456)^2+('Ac227 Dose 1 nCi R power'!AI456/'Ac227 Dose 1 nCi R power'!K456)^2)^0.5)*J80</f>
        <v>729.45669343535587</v>
      </c>
      <c r="AI80" s="64">
        <f>((('Ac225 Dose 200 nCi R power'!AJ456/'Ac225 Dose 200 nCi R power'!L456)^2+('Ac227 Dose 1 nCi R power'!AJ456/'Ac227 Dose 1 nCi R power'!L456)^2)^0.5)*K80</f>
        <v>664.84061056290591</v>
      </c>
      <c r="AJ80" s="64">
        <f>((('Ac225 Dose 200 nCi R power'!AK456/'Ac225 Dose 200 nCi R power'!M456)^2+('Ac227 Dose 1 nCi R power'!AK456/'Ac227 Dose 1 nCi R power'!M456)^2)^0.5)*L80</f>
        <v>847.22131399865862</v>
      </c>
      <c r="AK80" s="64">
        <f>((('Ac225 Dose 200 nCi R power'!AL456/'Ac225 Dose 200 nCi R power'!N456)^2+('Ac227 Dose 1 nCi R power'!AL456/'Ac227 Dose 1 nCi R power'!N456)^2)^0.5)*M80</f>
        <v>1028.9392539584635</v>
      </c>
      <c r="AL80" s="64"/>
      <c r="AM80" s="64"/>
      <c r="AN80">
        <f t="shared" si="38"/>
        <v>-0.61069606461413173</v>
      </c>
      <c r="AO80">
        <f t="shared" si="20"/>
        <v>28.216422455687336</v>
      </c>
      <c r="AP80">
        <f t="shared" si="21"/>
        <v>-67.608140480422549</v>
      </c>
      <c r="AQ80">
        <f t="shared" si="22"/>
        <v>-4.9700895010799968</v>
      </c>
      <c r="AR80">
        <f t="shared" si="23"/>
        <v>-84.770438086770298</v>
      </c>
      <c r="AS80">
        <f t="shared" si="24"/>
        <v>13.619924763162146</v>
      </c>
      <c r="AT80">
        <f t="shared" si="25"/>
        <v>-134.91269057618786</v>
      </c>
      <c r="AU80">
        <f t="shared" si="26"/>
        <v>-151.32007184054464</v>
      </c>
      <c r="AV80">
        <f t="shared" si="27"/>
        <v>-188.90393623459681</v>
      </c>
      <c r="AW80">
        <f t="shared" si="28"/>
        <v>47.686193588784647</v>
      </c>
      <c r="AZ80">
        <f t="shared" si="39"/>
        <v>214.97925116847523</v>
      </c>
      <c r="BA80">
        <f t="shared" si="29"/>
        <v>1118.1094859983482</v>
      </c>
      <c r="BB80">
        <f t="shared" si="30"/>
        <v>975.85107705217592</v>
      </c>
      <c r="BC80">
        <f t="shared" si="31"/>
        <v>910.58589632093685</v>
      </c>
      <c r="BD80">
        <f t="shared" si="32"/>
        <v>1271.7719943472969</v>
      </c>
      <c r="BE80">
        <f t="shared" si="33"/>
        <v>568.73908494301554</v>
      </c>
      <c r="BF80">
        <f t="shared" si="34"/>
        <v>1202.1220997887385</v>
      </c>
      <c r="BG80">
        <f t="shared" si="35"/>
        <v>1110.7311779606705</v>
      </c>
      <c r="BH80">
        <f t="shared" si="36"/>
        <v>1413.7863481985369</v>
      </c>
      <c r="BI80">
        <f t="shared" si="37"/>
        <v>1565.5883481859023</v>
      </c>
    </row>
    <row r="81" spans="2:61">
      <c r="C81">
        <f>'Ac225 Dose 200 nCi R power'!D546</f>
        <v>200</v>
      </c>
      <c r="D81" s="63">
        <f>'Ac227 Dose 1 nCi R power'!E457/'Ac225 Dose 200 nCi R power'!E457</f>
        <v>306.92047338793083</v>
      </c>
      <c r="E81" s="63">
        <f>'Ac227 Dose 1 nCi R power'!F457/'Ac225 Dose 200 nCi R power'!F457</f>
        <v>1931.4091619338687</v>
      </c>
      <c r="F81" s="63">
        <f>'Ac227 Dose 1 nCi R power'!G457/'Ac225 Dose 200 nCi R power'!G457</f>
        <v>2117.8867318266193</v>
      </c>
      <c r="G81" s="63">
        <f>'Ac227 Dose 1 nCi R power'!H457/'Ac225 Dose 200 nCi R power'!H457</f>
        <v>1857.3258361140604</v>
      </c>
      <c r="H81" s="63">
        <f>'Ac227 Dose 1 nCi R power'!I457/'Ac225 Dose 200 nCi R power'!I457</f>
        <v>2755.0853393924103</v>
      </c>
      <c r="I81" s="63">
        <f>'Ac227 Dose 1 nCi R power'!J457/'Ac225 Dose 200 nCi R power'!J457</f>
        <v>1127.4930451507748</v>
      </c>
      <c r="J81" s="63">
        <f>'Ac227 Dose 1 nCi R power'!K457/'Ac225 Dose 200 nCi R power'!K457</f>
        <v>2717.1082416186177</v>
      </c>
      <c r="K81" s="63">
        <f>'Ac227 Dose 1 nCi R power'!L457/'Ac225 Dose 200 nCi R power'!L457</f>
        <v>2563.1935810226828</v>
      </c>
      <c r="L81" s="63">
        <f>'Ac227 Dose 1 nCi R power'!M457/'Ac225 Dose 200 nCi R power'!M457</f>
        <v>3256.8884947896863</v>
      </c>
      <c r="M81" s="63">
        <f>'Ac227 Dose 1 nCi R power'!N457/'Ac225 Dose 200 nCi R power'!N457</f>
        <v>3084.9172737900435</v>
      </c>
      <c r="P81" s="64">
        <f>((('Ac225 Dose 200 nCi R power'!Q457/'Ac225 Dose 200 nCi R power'!E457)^2+('Ac227 Dose 1 nCi R power'!Q457/'Ac227 Dose 1 nCi R power'!E457)^2)^0.5)*D81</f>
        <v>310.4310482850633</v>
      </c>
      <c r="Q81" s="64">
        <f>((('Ac225 Dose 200 nCi R power'!R457/'Ac225 Dose 200 nCi R power'!F457)^2+('Ac227 Dose 1 nCi R power'!R457/'Ac227 Dose 1 nCi R power'!F457)^2)^0.5)*E81</f>
        <v>1769.2075855696755</v>
      </c>
      <c r="R81" s="64">
        <f>((('Ac225 Dose 200 nCi R power'!S457/'Ac225 Dose 200 nCi R power'!G457)^2+('Ac227 Dose 1 nCi R power'!S457/'Ac227 Dose 1 nCi R power'!G457)^2)^0.5)*F81</f>
        <v>2506.5308619674347</v>
      </c>
      <c r="S81" s="64">
        <f>((('Ac225 Dose 200 nCi R power'!T457/'Ac225 Dose 200 nCi R power'!H457)^2+('Ac227 Dose 1 nCi R power'!T457/'Ac227 Dose 1 nCi R power'!H457)^2)^0.5)*G81</f>
        <v>1885.8963025866376</v>
      </c>
      <c r="T81" s="64">
        <f>((('Ac225 Dose 200 nCi R power'!U457/'Ac225 Dose 200 nCi R power'!I457)^2+('Ac227 Dose 1 nCi R power'!U457/'Ac227 Dose 1 nCi R power'!I457)^2)^0.5)*H81</f>
        <v>3242.3866160993007</v>
      </c>
      <c r="U81" s="64">
        <f>((('Ac225 Dose 200 nCi R power'!V457/'Ac225 Dose 200 nCi R power'!J457)^2+('Ac227 Dose 1 nCi R power'!V457/'Ac227 Dose 1 nCi R power'!J457)^2)^0.5)*I81</f>
        <v>1049.1991625717194</v>
      </c>
      <c r="V81" s="64">
        <f>((('Ac225 Dose 200 nCi R power'!W457/'Ac225 Dose 200 nCi R power'!K457)^2+('Ac227 Dose 1 nCi R power'!W457/'Ac227 Dose 1 nCi R power'!K457)^2)^0.5)*J81</f>
        <v>3492.6513182562985</v>
      </c>
      <c r="W81" s="64">
        <f>((('Ac225 Dose 200 nCi R power'!X457/'Ac225 Dose 200 nCi R power'!L457)^2+('Ac227 Dose 1 nCi R power'!X457/'Ac227 Dose 1 nCi R power'!L457)^2)^0.5)*K81</f>
        <v>3433.0541817641538</v>
      </c>
      <c r="X81" s="64">
        <f>((('Ac225 Dose 200 nCi R power'!Y457/'Ac225 Dose 200 nCi R power'!M457)^2+('Ac227 Dose 1 nCi R power'!Y457/'Ac227 Dose 1 nCi R power'!M457)^2)^0.5)*L81</f>
        <v>4342.7992365491091</v>
      </c>
      <c r="Y81" s="64">
        <f>((('Ac225 Dose 200 nCi R power'!Z457/'Ac225 Dose 200 nCi R power'!N457)^2+('Ac227 Dose 1 nCi R power'!Z457/'Ac227 Dose 1 nCi R power'!N457)^2)^0.5)*M81</f>
        <v>2810.7940824798734</v>
      </c>
      <c r="Z81" s="64"/>
      <c r="AA81" s="64"/>
      <c r="AB81" s="64">
        <f>((('Ac225 Dose 200 nCi R power'!AC457/'Ac225 Dose 200 nCi R power'!E457)^2+('Ac227 Dose 1 nCi R power'!AC457/'Ac227 Dose 1 nCi R power'!E457)^2)^0.5)*D81</f>
        <v>928.88372822133931</v>
      </c>
      <c r="AC81" s="64">
        <f>((('Ac225 Dose 200 nCi R power'!AD457/'Ac225 Dose 200 nCi R power'!F457)^2+('Ac227 Dose 1 nCi R power'!AD457/'Ac227 Dose 1 nCi R power'!F457)^2)^0.5)*E81</f>
        <v>4496.0222908488795</v>
      </c>
      <c r="AD81" s="64">
        <f>((('Ac225 Dose 200 nCi R power'!AE457/'Ac225 Dose 200 nCi R power'!G457)^2+('Ac227 Dose 1 nCi R power'!AE457/'Ac227 Dose 1 nCi R power'!G457)^2)^0.5)*F81</f>
        <v>3491.774919757243</v>
      </c>
      <c r="AE81" s="64">
        <f>((('Ac225 Dose 200 nCi R power'!AF457/'Ac225 Dose 200 nCi R power'!H457)^2+('Ac227 Dose 1 nCi R power'!AF457/'Ac227 Dose 1 nCi R power'!H457)^2)^0.5)*G81</f>
        <v>3377.1601455943578</v>
      </c>
      <c r="AF81" s="64">
        <f>((('Ac225 Dose 200 nCi R power'!AG457/'Ac225 Dose 200 nCi R power'!I457)^2+('Ac227 Dose 1 nCi R power'!AG457/'Ac227 Dose 1 nCi R power'!I457)^2)^0.5)*H81</f>
        <v>4555.6721665573541</v>
      </c>
      <c r="AG81" s="64">
        <f>((('Ac225 Dose 200 nCi R power'!AH457/'Ac225 Dose 200 nCi R power'!J457)^2+('Ac227 Dose 1 nCi R power'!AH457/'Ac227 Dose 1 nCi R power'!J457)^2)^0.5)*I81</f>
        <v>2141.8929396444728</v>
      </c>
      <c r="AH81" s="64">
        <f>((('Ac225 Dose 200 nCi R power'!AI457/'Ac225 Dose 200 nCi R power'!K457)^2+('Ac227 Dose 1 nCi R power'!AI457/'Ac227 Dose 1 nCi R power'!K457)^2)^0.5)*J81</f>
        <v>4193.2681490873556</v>
      </c>
      <c r="AI81" s="64">
        <f>((('Ac225 Dose 200 nCi R power'!AJ457/'Ac225 Dose 200 nCi R power'!L457)^2+('Ac227 Dose 1 nCi R power'!AJ457/'Ac227 Dose 1 nCi R power'!L457)^2)^0.5)*K81</f>
        <v>3821.8238061040993</v>
      </c>
      <c r="AJ81" s="64">
        <f>((('Ac225 Dose 200 nCi R power'!AK457/'Ac225 Dose 200 nCi R power'!M457)^2+('Ac227 Dose 1 nCi R power'!AK457/'Ac227 Dose 1 nCi R power'!M457)^2)^0.5)*L81</f>
        <v>4870.2358662136849</v>
      </c>
      <c r="AK81" s="64">
        <f>((('Ac225 Dose 200 nCi R power'!AL457/'Ac225 Dose 200 nCi R power'!N457)^2+('Ac227 Dose 1 nCi R power'!AL457/'Ac227 Dose 1 nCi R power'!N457)^2)^0.5)*M81</f>
        <v>5914.8380428866267</v>
      </c>
      <c r="AL81" s="64"/>
      <c r="AM81" s="64"/>
      <c r="AN81">
        <f t="shared" si="38"/>
        <v>-3.5105748971324715</v>
      </c>
      <c r="AO81">
        <f t="shared" si="20"/>
        <v>162.20157636419322</v>
      </c>
      <c r="AP81">
        <f t="shared" si="21"/>
        <v>-388.64413014081538</v>
      </c>
      <c r="AQ81">
        <f t="shared" si="22"/>
        <v>-28.570466472577209</v>
      </c>
      <c r="AR81">
        <f t="shared" si="23"/>
        <v>-487.30127670689035</v>
      </c>
      <c r="AS81">
        <f t="shared" si="24"/>
        <v>78.293882579055435</v>
      </c>
      <c r="AT81">
        <f t="shared" si="25"/>
        <v>-775.54307663768077</v>
      </c>
      <c r="AU81">
        <f t="shared" si="26"/>
        <v>-869.86060074147099</v>
      </c>
      <c r="AV81">
        <f t="shared" si="27"/>
        <v>-1085.9107417594228</v>
      </c>
      <c r="AW81">
        <f t="shared" si="28"/>
        <v>274.12319131017011</v>
      </c>
      <c r="AZ81">
        <f t="shared" si="39"/>
        <v>1235.8042016092702</v>
      </c>
      <c r="BA81">
        <f t="shared" si="29"/>
        <v>6427.4314527827482</v>
      </c>
      <c r="BB81">
        <f t="shared" si="30"/>
        <v>5609.6616515838623</v>
      </c>
      <c r="BC81">
        <f t="shared" si="31"/>
        <v>5234.485981708418</v>
      </c>
      <c r="BD81">
        <f t="shared" si="32"/>
        <v>7310.7575059497649</v>
      </c>
      <c r="BE81">
        <f t="shared" si="33"/>
        <v>3269.3859847952476</v>
      </c>
      <c r="BF81">
        <f t="shared" si="34"/>
        <v>6910.3763907059729</v>
      </c>
      <c r="BG81">
        <f t="shared" si="35"/>
        <v>6385.0173871267816</v>
      </c>
      <c r="BH81">
        <f t="shared" si="36"/>
        <v>8127.1243610033707</v>
      </c>
      <c r="BI81">
        <f t="shared" si="37"/>
        <v>8999.7553166766702</v>
      </c>
    </row>
    <row r="82" spans="2:61">
      <c r="C82">
        <f>'Ac225 Dose 200 nCi R power'!D547</f>
        <v>225</v>
      </c>
      <c r="D82" s="63">
        <f>'Ac227 Dose 1 nCi R power'!E458/'Ac225 Dose 200 nCi R power'!E458</f>
        <v>1744.6518997434443</v>
      </c>
      <c r="E82" s="63">
        <f>'Ac227 Dose 1 nCi R power'!F458/'Ac225 Dose 200 nCi R power'!F458</f>
        <v>10978.859202040851</v>
      </c>
      <c r="F82" s="63">
        <f>'Ac227 Dose 1 nCi R power'!G458/'Ac225 Dose 200 nCi R power'!G458</f>
        <v>12038.868145014543</v>
      </c>
      <c r="G82" s="63">
        <f>'Ac227 Dose 1 nCi R power'!H458/'Ac225 Dose 200 nCi R power'!H458</f>
        <v>10557.741595567339</v>
      </c>
      <c r="H82" s="63">
        <f>'Ac227 Dose 1 nCi R power'!I458/'Ac225 Dose 200 nCi R power'!I458</f>
        <v>15660.945711011324</v>
      </c>
      <c r="I82" s="63">
        <f>'Ac227 Dose 1 nCi R power'!J458/'Ac225 Dose 200 nCi R power'!J458</f>
        <v>6409.0963416556924</v>
      </c>
      <c r="J82" s="63">
        <f>'Ac227 Dose 1 nCi R power'!K458/'Ac225 Dose 200 nCi R power'!K458</f>
        <v>15445.069542678808</v>
      </c>
      <c r="K82" s="63">
        <f>'Ac227 Dose 1 nCi R power'!L458/'Ac225 Dose 200 nCi R power'!L458</f>
        <v>14570.160475704764</v>
      </c>
      <c r="L82" s="63">
        <f>'Ac227 Dose 1 nCi R power'!M458/'Ac225 Dose 200 nCi R power'!M458</f>
        <v>18513.384385750902</v>
      </c>
      <c r="M82" s="63">
        <f>'Ac227 Dose 1 nCi R power'!N458/'Ac225 Dose 200 nCi R power'!N458</f>
        <v>17535.835009176717</v>
      </c>
      <c r="P82" s="64">
        <f>((('Ac225 Dose 200 nCi R power'!Q458/'Ac225 Dose 200 nCi R power'!E458)^2+('Ac227 Dose 1 nCi R power'!Q458/'Ac227 Dose 1 nCi R power'!E458)^2)^0.5)*D82</f>
        <v>1764.6073334617174</v>
      </c>
      <c r="Q82" s="64">
        <f>((('Ac225 Dose 200 nCi R power'!R458/'Ac225 Dose 200 nCi R power'!F458)^2+('Ac227 Dose 1 nCi R power'!R458/'Ac227 Dose 1 nCi R power'!F458)^2)^0.5)*E82</f>
        <v>10056.844175733064</v>
      </c>
      <c r="R82" s="64">
        <f>((('Ac225 Dose 200 nCi R power'!S458/'Ac225 Dose 200 nCi R power'!G458)^2+('Ac227 Dose 1 nCi R power'!S458/'Ac227 Dose 1 nCi R power'!G458)^2)^0.5)*F82</f>
        <v>14248.068178136136</v>
      </c>
      <c r="S82" s="64">
        <f>((('Ac225 Dose 200 nCi R power'!T458/'Ac225 Dose 200 nCi R power'!H458)^2+('Ac227 Dose 1 nCi R power'!T458/'Ac227 Dose 1 nCi R power'!H458)^2)^0.5)*G82</f>
        <v>10720.146918541466</v>
      </c>
      <c r="T82" s="64">
        <f>((('Ac225 Dose 200 nCi R power'!U458/'Ac225 Dose 200 nCi R power'!I458)^2+('Ac227 Dose 1 nCi R power'!U458/'Ac227 Dose 1 nCi R power'!I458)^2)^0.5)*H82</f>
        <v>18430.950229672129</v>
      </c>
      <c r="U82" s="64">
        <f>((('Ac225 Dose 200 nCi R power'!V458/'Ac225 Dose 200 nCi R power'!J458)^2+('Ac227 Dose 1 nCi R power'!V458/'Ac227 Dose 1 nCi R power'!J458)^2)^0.5)*I82</f>
        <v>5964.0443401647726</v>
      </c>
      <c r="V82" s="64">
        <f>((('Ac225 Dose 200 nCi R power'!W458/'Ac225 Dose 200 nCi R power'!K458)^2+('Ac227 Dose 1 nCi R power'!W458/'Ac227 Dose 1 nCi R power'!K458)^2)^0.5)*J82</f>
        <v>19853.549325904674</v>
      </c>
      <c r="W82" s="64">
        <f>((('Ac225 Dose 200 nCi R power'!X458/'Ac225 Dose 200 nCi R power'!L458)^2+('Ac227 Dose 1 nCi R power'!X458/'Ac227 Dose 1 nCi R power'!L458)^2)^0.5)*K82</f>
        <v>19514.776691246094</v>
      </c>
      <c r="X82" s="64">
        <f>((('Ac225 Dose 200 nCi R power'!Y458/'Ac225 Dose 200 nCi R power'!M458)^2+('Ac227 Dose 1 nCi R power'!Y458/'Ac227 Dose 1 nCi R power'!M458)^2)^0.5)*L82</f>
        <v>24686.111208597285</v>
      </c>
      <c r="Y82" s="64">
        <f>((('Ac225 Dose 200 nCi R power'!Z458/'Ac225 Dose 200 nCi R power'!N458)^2+('Ac227 Dose 1 nCi R power'!Z458/'Ac227 Dose 1 nCi R power'!N458)^2)^0.5)*M82</f>
        <v>15977.61524884635</v>
      </c>
      <c r="Z82" s="64"/>
      <c r="AA82" s="64"/>
      <c r="AB82" s="64">
        <f>((('Ac225 Dose 200 nCi R power'!AC458/'Ac225 Dose 200 nCi R power'!E458)^2+('Ac227 Dose 1 nCi R power'!AC458/'Ac227 Dose 1 nCi R power'!E458)^2)^0.5)*D82</f>
        <v>5280.1259661613021</v>
      </c>
      <c r="AC82" s="64">
        <f>((('Ac225 Dose 200 nCi R power'!AD458/'Ac225 Dose 200 nCi R power'!F458)^2+('Ac227 Dose 1 nCi R power'!AD458/'Ac227 Dose 1 nCi R power'!F458)^2)^0.5)*E82</f>
        <v>25557.088924152635</v>
      </c>
      <c r="AD82" s="64">
        <f>((('Ac225 Dose 200 nCi R power'!AE458/'Ac225 Dose 200 nCi R power'!G458)^2+('Ac227 Dose 1 nCi R power'!AE458/'Ac227 Dose 1 nCi R power'!G458)^2)^0.5)*F82</f>
        <v>19848.567545805618</v>
      </c>
      <c r="AE82" s="64">
        <f>((('Ac225 Dose 200 nCi R power'!AF458/'Ac225 Dose 200 nCi R power'!H458)^2+('Ac227 Dose 1 nCi R power'!AF458/'Ac227 Dose 1 nCi R power'!H458)^2)^0.5)*G82</f>
        <v>19197.053877542778</v>
      </c>
      <c r="AF82" s="64">
        <f>((('Ac225 Dose 200 nCi R power'!AG458/'Ac225 Dose 200 nCi R power'!I458)^2+('Ac227 Dose 1 nCi R power'!AG458/'Ac227 Dose 1 nCi R power'!I458)^2)^0.5)*H82</f>
        <v>25896.161348437319</v>
      </c>
      <c r="AG82" s="64">
        <f>((('Ac225 Dose 200 nCi R power'!AH458/'Ac225 Dose 200 nCi R power'!J458)^2+('Ac227 Dose 1 nCi R power'!AH458/'Ac227 Dose 1 nCi R power'!J458)^2)^0.5)*I82</f>
        <v>12175.328497798242</v>
      </c>
      <c r="AH82" s="64">
        <f>((('Ac225 Dose 200 nCi R power'!AI458/'Ac225 Dose 200 nCi R power'!K458)^2+('Ac227 Dose 1 nCi R power'!AI458/'Ac227 Dose 1 nCi R power'!K458)^2)^0.5)*J82</f>
        <v>23836.120027066969</v>
      </c>
      <c r="AI82" s="64">
        <f>((('Ac225 Dose 200 nCi R power'!AJ458/'Ac225 Dose 200 nCi R power'!L458)^2+('Ac227 Dose 1 nCi R power'!AJ458/'Ac227 Dose 1 nCi R power'!L458)^2)^0.5)*K82</f>
        <v>21724.690080796805</v>
      </c>
      <c r="AJ82" s="64">
        <f>((('Ac225 Dose 200 nCi R power'!AK458/'Ac225 Dose 200 nCi R power'!M458)^2+('Ac227 Dose 1 nCi R power'!AK458/'Ac227 Dose 1 nCi R power'!M458)^2)^0.5)*L82</f>
        <v>27684.26023326502</v>
      </c>
      <c r="AK82" s="64">
        <f>((('Ac225 Dose 200 nCi R power'!AL458/'Ac225 Dose 200 nCi R power'!N458)^2+('Ac227 Dose 1 nCi R power'!AL458/'Ac227 Dose 1 nCi R power'!N458)^2)^0.5)*M82</f>
        <v>33622.173569222527</v>
      </c>
      <c r="AL82" s="64"/>
      <c r="AM82" s="64"/>
      <c r="AN82">
        <f t="shared" si="38"/>
        <v>-19.955433718273071</v>
      </c>
      <c r="AO82">
        <f t="shared" si="20"/>
        <v>922.01502630778668</v>
      </c>
      <c r="AP82">
        <f t="shared" si="21"/>
        <v>-2209.2000331215932</v>
      </c>
      <c r="AQ82">
        <f t="shared" si="22"/>
        <v>-162.40532297412756</v>
      </c>
      <c r="AR82">
        <f t="shared" si="23"/>
        <v>-2770.0045186608058</v>
      </c>
      <c r="AS82">
        <f t="shared" si="24"/>
        <v>445.05200149091979</v>
      </c>
      <c r="AT82">
        <f t="shared" si="25"/>
        <v>-4408.4797832258664</v>
      </c>
      <c r="AU82">
        <f t="shared" si="26"/>
        <v>-4944.6162155413294</v>
      </c>
      <c r="AV82">
        <f t="shared" si="27"/>
        <v>-6172.7268228463836</v>
      </c>
      <c r="AW82">
        <f t="shared" si="28"/>
        <v>1558.2197603303666</v>
      </c>
      <c r="AZ82">
        <f t="shared" si="39"/>
        <v>7024.7778659047462</v>
      </c>
      <c r="BA82">
        <f t="shared" si="29"/>
        <v>36535.948126193485</v>
      </c>
      <c r="BB82">
        <f t="shared" si="30"/>
        <v>31887.435690820159</v>
      </c>
      <c r="BC82">
        <f t="shared" si="31"/>
        <v>29754.795473110116</v>
      </c>
      <c r="BD82">
        <f t="shared" si="32"/>
        <v>41557.107059448645</v>
      </c>
      <c r="BE82">
        <f t="shared" si="33"/>
        <v>18584.424839453935</v>
      </c>
      <c r="BF82">
        <f t="shared" si="34"/>
        <v>39281.18956974578</v>
      </c>
      <c r="BG82">
        <f t="shared" si="35"/>
        <v>36294.850556501566</v>
      </c>
      <c r="BH82">
        <f t="shared" si="36"/>
        <v>46197.644619015919</v>
      </c>
      <c r="BI82">
        <f t="shared" si="37"/>
        <v>51158.00857839924</v>
      </c>
    </row>
    <row r="83" spans="2:61">
      <c r="C83">
        <f>'Ac225 Dose 200 nCi R power'!D548</f>
        <v>250</v>
      </c>
      <c r="D83" s="63">
        <f>'Ac227 Dose 1 nCi R power'!E459/'Ac225 Dose 200 nCi R power'!E459</f>
        <v>9973.9231861554363</v>
      </c>
      <c r="E83" s="63">
        <f>'Ac227 Dose 1 nCi R power'!F459/'Ac225 Dose 200 nCi R power'!F459</f>
        <v>62764.553988605876</v>
      </c>
      <c r="F83" s="63">
        <f>'Ac227 Dose 1 nCi R power'!G459/'Ac225 Dose 200 nCi R power'!G459</f>
        <v>68824.472173667396</v>
      </c>
      <c r="G83" s="63">
        <f>'Ac227 Dose 1 nCi R power'!H459/'Ac225 Dose 200 nCi R power'!H459</f>
        <v>60357.085392766174</v>
      </c>
      <c r="H83" s="63">
        <f>'Ac227 Dose 1 nCi R power'!I459/'Ac225 Dose 200 nCi R power'!I459</f>
        <v>89531.367012036746</v>
      </c>
      <c r="I83" s="63">
        <f>'Ac227 Dose 1 nCi R power'!J459/'Ac225 Dose 200 nCi R power'!J459</f>
        <v>36639.879057675556</v>
      </c>
      <c r="J83" s="63">
        <f>'Ac227 Dose 1 nCi R power'!K459/'Ac225 Dose 200 nCi R power'!K459</f>
        <v>88297.234105073047</v>
      </c>
      <c r="K83" s="63">
        <f>'Ac227 Dose 1 nCi R power'!L459/'Ac225 Dose 200 nCi R power'!L459</f>
        <v>83295.50520422282</v>
      </c>
      <c r="L83" s="63">
        <f>'Ac227 Dose 1 nCi R power'!M459/'Ac225 Dose 200 nCi R power'!M459</f>
        <v>105838.34735536776</v>
      </c>
      <c r="M83" s="63">
        <f>'Ac227 Dose 1 nCi R power'!N459/'Ac225 Dose 200 nCi R power'!N459</f>
        <v>100249.8386138481</v>
      </c>
      <c r="P83" s="64">
        <f>((('Ac225 Dose 200 nCi R power'!Q459/'Ac225 Dose 200 nCi R power'!E459)^2+('Ac227 Dose 1 nCi R power'!Q459/'Ac227 Dose 1 nCi R power'!E459)^2)^0.5)*D83</f>
        <v>10088.005521480747</v>
      </c>
      <c r="Q83" s="64">
        <f>((('Ac225 Dose 200 nCi R power'!R459/'Ac225 Dose 200 nCi R power'!F459)^2+('Ac227 Dose 1 nCi R power'!R459/'Ac227 Dose 1 nCi R power'!F459)^2)^0.5)*E83</f>
        <v>57493.527114862613</v>
      </c>
      <c r="R83" s="64">
        <f>((('Ac225 Dose 200 nCi R power'!S459/'Ac225 Dose 200 nCi R power'!G459)^2+('Ac227 Dose 1 nCi R power'!S459/'Ac227 Dose 1 nCi R power'!G459)^2)^0.5)*F83</f>
        <v>81454.150011663034</v>
      </c>
      <c r="S83" s="64">
        <f>((('Ac225 Dose 200 nCi R power'!T459/'Ac225 Dose 200 nCi R power'!H459)^2+('Ac227 Dose 1 nCi R power'!T459/'Ac227 Dose 1 nCi R power'!H459)^2)^0.5)*G83</f>
        <v>61285.533191782655</v>
      </c>
      <c r="T83" s="64">
        <f>((('Ac225 Dose 200 nCi R power'!U459/'Ac225 Dose 200 nCi R power'!I459)^2+('Ac227 Dose 1 nCi R power'!U459/'Ac227 Dose 1 nCi R power'!I459)^2)^0.5)*H83</f>
        <v>105367.08317896329</v>
      </c>
      <c r="U83" s="64">
        <f>((('Ac225 Dose 200 nCi R power'!V459/'Ac225 Dose 200 nCi R power'!J459)^2+('Ac227 Dose 1 nCi R power'!V459/'Ac227 Dose 1 nCi R power'!J459)^2)^0.5)*I83</f>
        <v>34095.580978862294</v>
      </c>
      <c r="V83" s="64">
        <f>((('Ac225 Dose 200 nCi R power'!W459/'Ac225 Dose 200 nCi R power'!K459)^2+('Ac227 Dose 1 nCi R power'!W459/'Ac227 Dose 1 nCi R power'!K459)^2)^0.5)*J83</f>
        <v>113499.87695438862</v>
      </c>
      <c r="W83" s="64">
        <f>((('Ac225 Dose 200 nCi R power'!X459/'Ac225 Dose 200 nCi R power'!L459)^2+('Ac227 Dose 1 nCi R power'!X459/'Ac227 Dose 1 nCi R power'!L459)^2)^0.5)*K83</f>
        <v>111563.1626813849</v>
      </c>
      <c r="X83" s="64">
        <f>((('Ac225 Dose 200 nCi R power'!Y459/'Ac225 Dose 200 nCi R power'!M459)^2+('Ac227 Dose 1 nCi R power'!Y459/'Ac227 Dose 1 nCi R power'!M459)^2)^0.5)*L83</f>
        <v>141126.93597825844</v>
      </c>
      <c r="Y83" s="64">
        <f>((('Ac225 Dose 200 nCi R power'!Z459/'Ac225 Dose 200 nCi R power'!N459)^2+('Ac227 Dose 1 nCi R power'!Z459/'Ac227 Dose 1 nCi R power'!N459)^2)^0.5)*M83</f>
        <v>91341.721069614767</v>
      </c>
      <c r="Z83" s="64"/>
      <c r="AA83" s="64"/>
      <c r="AB83" s="64">
        <f>((('Ac225 Dose 200 nCi R power'!AC459/'Ac225 Dose 200 nCi R power'!E459)^2+('Ac227 Dose 1 nCi R power'!AC459/'Ac227 Dose 1 nCi R power'!E459)^2)^0.5)*D83</f>
        <v>30185.718312897785</v>
      </c>
      <c r="AC83" s="64">
        <f>((('Ac225 Dose 200 nCi R power'!AD459/'Ac225 Dose 200 nCi R power'!F459)^2+('Ac227 Dose 1 nCi R power'!AD459/'Ac227 Dose 1 nCi R power'!F459)^2)^0.5)*E83</f>
        <v>146106.18991027758</v>
      </c>
      <c r="AD83" s="64">
        <f>((('Ac225 Dose 200 nCi R power'!AE459/'Ac225 Dose 200 nCi R power'!G459)^2+('Ac227 Dose 1 nCi R power'!AE459/'Ac227 Dose 1 nCi R power'!G459)^2)^0.5)*F83</f>
        <v>113471.39683635155</v>
      </c>
      <c r="AE83" s="64">
        <f>((('Ac225 Dose 200 nCi R power'!AF459/'Ac225 Dose 200 nCi R power'!H459)^2+('Ac227 Dose 1 nCi R power'!AF459/'Ac227 Dose 1 nCi R power'!H459)^2)^0.5)*G83</f>
        <v>109746.78719763826</v>
      </c>
      <c r="AF83" s="64">
        <f>((('Ac225 Dose 200 nCi R power'!AG459/'Ac225 Dose 200 nCi R power'!I459)^2+('Ac227 Dose 1 nCi R power'!AG459/'Ac227 Dose 1 nCi R power'!I459)^2)^0.5)*H83</f>
        <v>148044.6180373191</v>
      </c>
      <c r="AG83" s="64">
        <f>((('Ac225 Dose 200 nCi R power'!AH459/'Ac225 Dose 200 nCi R power'!J459)^2+('Ac227 Dose 1 nCi R power'!AH459/'Ac227 Dose 1 nCi R power'!J459)^2)^0.5)*I83</f>
        <v>69604.596321539211</v>
      </c>
      <c r="AH83" s="64">
        <f>((('Ac225 Dose 200 nCi R power'!AI459/'Ac225 Dose 200 nCi R power'!K459)^2+('Ac227 Dose 1 nCi R power'!AI459/'Ac227 Dose 1 nCi R power'!K459)^2)^0.5)*J83</f>
        <v>136267.65903324753</v>
      </c>
      <c r="AI83" s="64">
        <f>((('Ac225 Dose 200 nCi R power'!AJ459/'Ac225 Dose 200 nCi R power'!L459)^2+('Ac227 Dose 1 nCi R power'!AJ459/'Ac227 Dose 1 nCi R power'!L459)^2)^0.5)*K83</f>
        <v>124196.9186751602</v>
      </c>
      <c r="AJ83" s="64">
        <f>((('Ac225 Dose 200 nCi R power'!AK459/'Ac225 Dose 200 nCi R power'!M459)^2+('Ac227 Dose 1 nCi R power'!AK459/'Ac227 Dose 1 nCi R power'!M459)^2)^0.5)*L83</f>
        <v>158266.92136851317</v>
      </c>
      <c r="AK83" s="64">
        <f>((('Ac225 Dose 200 nCi R power'!AL459/'Ac225 Dose 200 nCi R power'!N459)^2+('Ac227 Dose 1 nCi R power'!AL459/'Ac227 Dose 1 nCi R power'!N459)^2)^0.5)*M83</f>
        <v>192213.11516659812</v>
      </c>
      <c r="AL83" s="64"/>
      <c r="AM83" s="64"/>
      <c r="AN83">
        <f t="shared" si="38"/>
        <v>-114.08233532531085</v>
      </c>
      <c r="AO83">
        <f t="shared" si="20"/>
        <v>5271.0268737432634</v>
      </c>
      <c r="AP83">
        <f t="shared" si="21"/>
        <v>-12629.677837995638</v>
      </c>
      <c r="AQ83">
        <f t="shared" si="22"/>
        <v>-928.44779901648144</v>
      </c>
      <c r="AR83">
        <f t="shared" si="23"/>
        <v>-15835.716166926548</v>
      </c>
      <c r="AS83">
        <f t="shared" si="24"/>
        <v>2544.2980788132627</v>
      </c>
      <c r="AT83">
        <f t="shared" si="25"/>
        <v>-25202.642849315569</v>
      </c>
      <c r="AU83">
        <f t="shared" si="26"/>
        <v>-28267.65747716208</v>
      </c>
      <c r="AV83">
        <f t="shared" si="27"/>
        <v>-35288.588622890675</v>
      </c>
      <c r="AW83">
        <f t="shared" si="28"/>
        <v>8908.1175442333333</v>
      </c>
      <c r="AZ83">
        <f t="shared" si="39"/>
        <v>40159.641499053221</v>
      </c>
      <c r="BA83">
        <f t="shared" si="29"/>
        <v>208870.74389888346</v>
      </c>
      <c r="BB83">
        <f t="shared" si="30"/>
        <v>182295.86901001894</v>
      </c>
      <c r="BC83">
        <f t="shared" si="31"/>
        <v>170103.87259040444</v>
      </c>
      <c r="BD83">
        <f t="shared" si="32"/>
        <v>237575.98504935583</v>
      </c>
      <c r="BE83">
        <f t="shared" si="33"/>
        <v>106244.47537921477</v>
      </c>
      <c r="BF83">
        <f t="shared" si="34"/>
        <v>224564.89313832059</v>
      </c>
      <c r="BG83">
        <f t="shared" si="35"/>
        <v>207492.42387938302</v>
      </c>
      <c r="BH83">
        <f t="shared" si="36"/>
        <v>264105.26872388093</v>
      </c>
      <c r="BI83">
        <f t="shared" si="37"/>
        <v>292462.9537804462</v>
      </c>
    </row>
    <row r="84" spans="2:61">
      <c r="C84">
        <f>'Ac225 Dose 200 nCi R power'!D549</f>
        <v>300</v>
      </c>
      <c r="D84" s="63">
        <f>'Ac227 Dose 1 nCi R power'!E460/'Ac225 Dose 200 nCi R power'!E460</f>
        <v>63969.065995778088</v>
      </c>
      <c r="E84" s="63">
        <f>'Ac227 Dose 1 nCi R power'!F460/'Ac225 Dose 200 nCi R power'!F460</f>
        <v>402548.70840250881</v>
      </c>
      <c r="F84" s="63">
        <f>'Ac227 Dose 1 nCi R power'!G460/'Ac225 Dose 200 nCi R power'!G460</f>
        <v>441414.78938930656</v>
      </c>
      <c r="G84" s="63">
        <f>'Ac227 Dose 1 nCi R power'!H460/'Ac225 Dose 200 nCi R power'!H460</f>
        <v>387108.09244671278</v>
      </c>
      <c r="H84" s="63">
        <f>'Ac227 Dose 1 nCi R power'!I460/'Ac225 Dose 200 nCi R power'!I460</f>
        <v>574221.17838595808</v>
      </c>
      <c r="I84" s="63">
        <f>'Ac227 Dose 1 nCi R power'!J460/'Ac225 Dose 200 nCi R power'!J460</f>
        <v>234994.67539224407</v>
      </c>
      <c r="J84" s="63">
        <f>'Ac227 Dose 1 nCi R power'!K460/'Ac225 Dose 200 nCi R power'!K460</f>
        <v>566305.90493742132</v>
      </c>
      <c r="K84" s="63">
        <f>'Ac227 Dose 1 nCi R power'!L460/'Ac225 Dose 200 nCi R power'!L460</f>
        <v>534226.65987208916</v>
      </c>
      <c r="L84" s="63">
        <f>'Ac227 Dose 1 nCi R power'!M460/'Ac225 Dose 200 nCi R power'!M460</f>
        <v>678808.13803112181</v>
      </c>
      <c r="M84" s="63">
        <f>'Ac227 Dose 1 nCi R power'!N460/'Ac225 Dose 200 nCi R power'!N460</f>
        <v>642965.50340962422</v>
      </c>
      <c r="P84" s="64">
        <f>((('Ac225 Dose 200 nCi R power'!Q460/'Ac225 Dose 200 nCi R power'!E460)^2+('Ac227 Dose 1 nCi R power'!Q460/'Ac227 Dose 1 nCi R power'!E460)^2)^0.5)*D84</f>
        <v>64700.748033143995</v>
      </c>
      <c r="Q84" s="64">
        <f>((('Ac225 Dose 200 nCi R power'!R460/'Ac225 Dose 200 nCi R power'!F460)^2+('Ac227 Dose 1 nCi R power'!R460/'Ac227 Dose 1 nCi R power'!F460)^2)^0.5)*E84</f>
        <v>368742.28542744147</v>
      </c>
      <c r="R84" s="64">
        <f>((('Ac225 Dose 200 nCi R power'!S460/'Ac225 Dose 200 nCi R power'!G460)^2+('Ac227 Dose 1 nCi R power'!S460/'Ac227 Dose 1 nCi R power'!G460)^2)^0.5)*F84</f>
        <v>522416.88656262355</v>
      </c>
      <c r="S84" s="64">
        <f>((('Ac225 Dose 200 nCi R power'!T460/'Ac225 Dose 200 nCi R power'!H460)^2+('Ac227 Dose 1 nCi R power'!T460/'Ac227 Dose 1 nCi R power'!H460)^2)^0.5)*G84</f>
        <v>393062.81431697542</v>
      </c>
      <c r="T84" s="64">
        <f>((('Ac225 Dose 200 nCi R power'!U460/'Ac225 Dose 200 nCi R power'!I460)^2+('Ac227 Dose 1 nCi R power'!U460/'Ac227 Dose 1 nCi R power'!I460)^2)^0.5)*H84</f>
        <v>675785.62335568166</v>
      </c>
      <c r="U84" s="64">
        <f>((('Ac225 Dose 200 nCi R power'!V460/'Ac225 Dose 200 nCi R power'!J460)^2+('Ac227 Dose 1 nCi R power'!V460/'Ac227 Dose 1 nCi R power'!J460)^2)^0.5)*I84</f>
        <v>218676.48558079096</v>
      </c>
      <c r="V84" s="64">
        <f>((('Ac225 Dose 200 nCi R power'!W460/'Ac225 Dose 200 nCi R power'!K460)^2+('Ac227 Dose 1 nCi R power'!W460/'Ac227 Dose 1 nCi R power'!K460)^2)^0.5)*J84</f>
        <v>727946.36412340472</v>
      </c>
      <c r="W84" s="64">
        <f>((('Ac225 Dose 200 nCi R power'!X460/'Ac225 Dose 200 nCi R power'!L460)^2+('Ac227 Dose 1 nCi R power'!X460/'Ac227 Dose 1 nCi R power'!L460)^2)^0.5)*K84</f>
        <v>715524.99283024028</v>
      </c>
      <c r="X84" s="64">
        <f>((('Ac225 Dose 200 nCi R power'!Y460/'Ac225 Dose 200 nCi R power'!M460)^2+('Ac227 Dose 1 nCi R power'!Y460/'Ac227 Dose 1 nCi R power'!M460)^2)^0.5)*L84</f>
        <v>905136.13478659827</v>
      </c>
      <c r="Y84" s="64">
        <f>((('Ac225 Dose 200 nCi R power'!Z460/'Ac225 Dose 200 nCi R power'!N460)^2+('Ac227 Dose 1 nCi R power'!Z460/'Ac227 Dose 1 nCi R power'!N460)^2)^0.5)*M84</f>
        <v>585832.1218455676</v>
      </c>
      <c r="Z84" s="64"/>
      <c r="AA84" s="64"/>
      <c r="AB84" s="64">
        <f>((('Ac225 Dose 200 nCi R power'!AC460/'Ac225 Dose 200 nCi R power'!E460)^2+('Ac227 Dose 1 nCi R power'!AC460/'Ac227 Dose 1 nCi R power'!E460)^2)^0.5)*D84</f>
        <v>193600.06798207885</v>
      </c>
      <c r="AC84" s="64">
        <f>((('Ac225 Dose 200 nCi R power'!AD460/'Ac225 Dose 200 nCi R power'!F460)^2+('Ac227 Dose 1 nCi R power'!AD460/'Ac227 Dose 1 nCi R power'!F460)^2)^0.5)*E84</f>
        <v>937071.23368822166</v>
      </c>
      <c r="AD84" s="64">
        <f>((('Ac225 Dose 200 nCi R power'!AE460/'Ac225 Dose 200 nCi R power'!G460)^2+('Ac227 Dose 1 nCi R power'!AE460/'Ac227 Dose 1 nCi R power'!G460)^2)^0.5)*F84</f>
        <v>727763.70314674894</v>
      </c>
      <c r="AE84" s="64">
        <f>((('Ac225 Dose 200 nCi R power'!AF460/'Ac225 Dose 200 nCi R power'!H460)^2+('Ac227 Dose 1 nCi R power'!AF460/'Ac227 Dose 1 nCi R power'!H460)^2)^0.5)*G84</f>
        <v>703875.43016324588</v>
      </c>
      <c r="AF84" s="64">
        <f>((('Ac225 Dose 200 nCi R power'!AG460/'Ac225 Dose 200 nCi R power'!I460)^2+('Ac227 Dose 1 nCi R power'!AG460/'Ac227 Dose 1 nCi R power'!I460)^2)^0.5)*H84</f>
        <v>949503.59700929711</v>
      </c>
      <c r="AG84" s="64">
        <f>((('Ac225 Dose 200 nCi R power'!AH460/'Ac225 Dose 200 nCi R power'!J460)^2+('Ac227 Dose 1 nCi R power'!AH460/'Ac227 Dose 1 nCi R power'!J460)^2)^0.5)*I84</f>
        <v>446418.21804708656</v>
      </c>
      <c r="AH84" s="64">
        <f>((('Ac225 Dose 200 nCi R power'!AI460/'Ac225 Dose 200 nCi R power'!K460)^2+('Ac227 Dose 1 nCi R power'!AI460/'Ac227 Dose 1 nCi R power'!K460)^2)^0.5)*J84</f>
        <v>873970.52404491487</v>
      </c>
      <c r="AI84" s="64">
        <f>((('Ac225 Dose 200 nCi R power'!AJ460/'Ac225 Dose 200 nCi R power'!L460)^2+('Ac227 Dose 1 nCi R power'!AJ460/'Ac227 Dose 1 nCi R power'!L460)^2)^0.5)*K84</f>
        <v>796553.24579113838</v>
      </c>
      <c r="AJ84" s="64">
        <f>((('Ac225 Dose 200 nCi R power'!AK460/'Ac225 Dose 200 nCi R power'!M460)^2+('Ac227 Dose 1 nCi R power'!AK460/'Ac227 Dose 1 nCi R power'!M460)^2)^0.5)*L84</f>
        <v>1015065.6816792198</v>
      </c>
      <c r="AK84" s="64">
        <f>((('Ac225 Dose 200 nCi R power'!AL460/'Ac225 Dose 200 nCi R power'!N460)^2+('Ac227 Dose 1 nCi R power'!AL460/'Ac227 Dose 1 nCi R power'!N460)^2)^0.5)*M84</f>
        <v>1232784.0529605811</v>
      </c>
      <c r="AL84" s="64"/>
      <c r="AM84" s="64"/>
      <c r="AN84">
        <f t="shared" si="38"/>
        <v>-731.68203736590658</v>
      </c>
      <c r="AO84">
        <f t="shared" si="20"/>
        <v>33806.42297506734</v>
      </c>
      <c r="AP84">
        <f t="shared" si="21"/>
        <v>-81002.097173316986</v>
      </c>
      <c r="AQ84">
        <f t="shared" si="22"/>
        <v>-5954.7218702626415</v>
      </c>
      <c r="AR84">
        <f t="shared" si="23"/>
        <v>-101564.44496972358</v>
      </c>
      <c r="AS84">
        <f t="shared" si="24"/>
        <v>16318.189811453107</v>
      </c>
      <c r="AT84">
        <f t="shared" si="25"/>
        <v>-161640.4591859834</v>
      </c>
      <c r="AU84">
        <f t="shared" si="26"/>
        <v>-181298.33295815112</v>
      </c>
      <c r="AV84">
        <f t="shared" si="27"/>
        <v>-226327.99675547646</v>
      </c>
      <c r="AW84">
        <f t="shared" si="28"/>
        <v>57133.381564056617</v>
      </c>
      <c r="AZ84">
        <f t="shared" si="39"/>
        <v>257569.13397785695</v>
      </c>
      <c r="BA84">
        <f t="shared" si="29"/>
        <v>1339619.9420907304</v>
      </c>
      <c r="BB84">
        <f t="shared" si="30"/>
        <v>1169178.4925360554</v>
      </c>
      <c r="BC84">
        <f t="shared" si="31"/>
        <v>1090983.5226099587</v>
      </c>
      <c r="BD84">
        <f t="shared" si="32"/>
        <v>1523724.7753952551</v>
      </c>
      <c r="BE84">
        <f t="shared" si="33"/>
        <v>681412.89343933063</v>
      </c>
      <c r="BF84">
        <f t="shared" si="34"/>
        <v>1440276.4289823361</v>
      </c>
      <c r="BG84">
        <f t="shared" si="35"/>
        <v>1330779.9056632277</v>
      </c>
      <c r="BH84">
        <f t="shared" si="36"/>
        <v>1693873.8197103417</v>
      </c>
      <c r="BI84">
        <f t="shared" si="37"/>
        <v>1875749.5563702052</v>
      </c>
    </row>
    <row r="85" spans="2:61">
      <c r="C85">
        <f>'Ac225 Dose 200 nCi R power'!D550</f>
        <v>365</v>
      </c>
      <c r="D85" s="63">
        <f>'Ac227 Dose 1 nCi R power'!E461/'Ac225 Dose 200 nCi R power'!E461</f>
        <v>2100179.9057384501</v>
      </c>
      <c r="E85" s="63">
        <f>'Ac227 Dose 1 nCi R power'!F461/'Ac225 Dose 200 nCi R power'!F461</f>
        <v>13216149.013707865</v>
      </c>
      <c r="F85" s="63">
        <f>'Ac227 Dose 1 nCi R power'!G461/'Ac225 Dose 200 nCi R power'!G461</f>
        <v>14492168.30573041</v>
      </c>
      <c r="G85" s="63">
        <f>'Ac227 Dose 1 nCi R power'!H461/'Ac225 Dose 200 nCi R power'!H461</f>
        <v>12709215.37542828</v>
      </c>
      <c r="H85" s="63">
        <f>'Ac227 Dose 1 nCi R power'!I461/'Ac225 Dose 200 nCi R power'!I461</f>
        <v>18852358.738131907</v>
      </c>
      <c r="I85" s="63">
        <f>'Ac227 Dose 1 nCi R power'!J461/'Ac225 Dose 200 nCi R power'!J461</f>
        <v>7715152.4339419631</v>
      </c>
      <c r="J85" s="63">
        <f>'Ac227 Dose 1 nCi R power'!K461/'Ac225 Dose 200 nCi R power'!K461</f>
        <v>18592490.972575679</v>
      </c>
      <c r="K85" s="63">
        <f>'Ac227 Dose 1 nCi R power'!L461/'Ac225 Dose 200 nCi R power'!L461</f>
        <v>17539291.51079338</v>
      </c>
      <c r="L85" s="63">
        <f>'Ac227 Dose 1 nCi R power'!M461/'Ac225 Dose 200 nCi R power'!M461</f>
        <v>22286072.012350239</v>
      </c>
      <c r="M85" s="63">
        <f>'Ac227 Dose 1 nCi R power'!N461/'Ac225 Dose 200 nCi R power'!N461</f>
        <v>21109316.03148656</v>
      </c>
      <c r="P85" s="64">
        <f>((('Ac225 Dose 200 nCi R power'!Q461/'Ac225 Dose 200 nCi R power'!E461)^2+('Ac227 Dose 1 nCi R power'!Q461/'Ac227 Dose 1 nCi R power'!E461)^2)^0.5)*D85</f>
        <v>2124201.8902452597</v>
      </c>
      <c r="Q85" s="64">
        <f>((('Ac225 Dose 200 nCi R power'!R461/'Ac225 Dose 200 nCi R power'!F461)^2+('Ac227 Dose 1 nCi R power'!R461/'Ac227 Dose 1 nCi R power'!F461)^2)^0.5)*E85</f>
        <v>12106244.263467845</v>
      </c>
      <c r="R85" s="64">
        <f>((('Ac225 Dose 200 nCi R power'!S461/'Ac225 Dose 200 nCi R power'!G461)^2+('Ac227 Dose 1 nCi R power'!S461/'Ac227 Dose 1 nCi R power'!G461)^2)^0.5)*F85</f>
        <v>17151562.720169745</v>
      </c>
      <c r="S85" s="64">
        <f>((('Ac225 Dose 200 nCi R power'!T461/'Ac225 Dose 200 nCi R power'!H461)^2+('Ac227 Dose 1 nCi R power'!T461/'Ac227 Dose 1 nCi R power'!H461)^2)^0.5)*G85</f>
        <v>12904715.919660276</v>
      </c>
      <c r="T85" s="64">
        <f>((('Ac225 Dose 200 nCi R power'!U461/'Ac225 Dose 200 nCi R power'!I461)^2+('Ac227 Dose 1 nCi R power'!U461/'Ac227 Dose 1 nCi R power'!I461)^2)^0.5)*H85</f>
        <v>22186839.289668638</v>
      </c>
      <c r="U85" s="64">
        <f>((('Ac225 Dose 200 nCi R power'!V461/'Ac225 Dose 200 nCi R power'!J461)^2+('Ac227 Dose 1 nCi R power'!V461/'Ac227 Dose 1 nCi R power'!J461)^2)^0.5)*I85</f>
        <v>7179407.0106415572</v>
      </c>
      <c r="V85" s="64">
        <f>((('Ac225 Dose 200 nCi R power'!W461/'Ac225 Dose 200 nCi R power'!K461)^2+('Ac227 Dose 1 nCi R power'!W461/'Ac227 Dose 1 nCi R power'!K461)^2)^0.5)*J85</f>
        <v>23899337.947004594</v>
      </c>
      <c r="W85" s="64">
        <f>((('Ac225 Dose 200 nCi R power'!X461/'Ac225 Dose 200 nCi R power'!L461)^2+('Ac227 Dose 1 nCi R power'!X461/'Ac227 Dose 1 nCi R power'!L461)^2)^0.5)*K85</f>
        <v>23491529.673028197</v>
      </c>
      <c r="X85" s="64">
        <f>((('Ac225 Dose 200 nCi R power'!Y461/'Ac225 Dose 200 nCi R power'!M461)^2+('Ac227 Dose 1 nCi R power'!Y461/'Ac227 Dose 1 nCi R power'!M461)^2)^0.5)*L85</f>
        <v>29716687.161917381</v>
      </c>
      <c r="Y85" s="64">
        <f>((('Ac225 Dose 200 nCi R power'!Z461/'Ac225 Dose 200 nCi R power'!N461)^2+('Ac227 Dose 1 nCi R power'!Z461/'Ac227 Dose 1 nCi R power'!N461)^2)^0.5)*M85</f>
        <v>19233559.710210297</v>
      </c>
      <c r="Z85" s="64"/>
      <c r="AA85" s="64"/>
      <c r="AB85" s="64">
        <f>((('Ac225 Dose 200 nCi R power'!AC461/'Ac225 Dose 200 nCi R power'!E461)^2+('Ac227 Dose 1 nCi R power'!AC461/'Ac227 Dose 1 nCi R power'!E461)^2)^0.5)*D85</f>
        <v>6356118.6363483071</v>
      </c>
      <c r="AC85" s="64">
        <f>((('Ac225 Dose 200 nCi R power'!AD461/'Ac225 Dose 200 nCi R power'!F461)^2+('Ac227 Dose 1 nCi R power'!AD461/'Ac227 Dose 1 nCi R power'!F461)^2)^0.5)*E85</f>
        <v>30765154.135085095</v>
      </c>
      <c r="AD85" s="64">
        <f>((('Ac225 Dose 200 nCi R power'!AE461/'Ac225 Dose 200 nCi R power'!G461)^2+('Ac227 Dose 1 nCi R power'!AE461/'Ac227 Dose 1 nCi R power'!G461)^2)^0.5)*F85</f>
        <v>23893340.971642151</v>
      </c>
      <c r="AE85" s="64">
        <f>((('Ac225 Dose 200 nCi R power'!AF461/'Ac225 Dose 200 nCi R power'!H461)^2+('Ac227 Dose 1 nCi R power'!AF461/'Ac227 Dose 1 nCi R power'!H461)^2)^0.5)*G85</f>
        <v>23109060.786809403</v>
      </c>
      <c r="AF85" s="64">
        <f>((('Ac225 Dose 200 nCi R power'!AG461/'Ac225 Dose 200 nCi R power'!I461)^2+('Ac227 Dose 1 nCi R power'!AG461/'Ac227 Dose 1 nCi R power'!I461)^2)^0.5)*H85</f>
        <v>31173323.29030592</v>
      </c>
      <c r="AG85" s="64">
        <f>((('Ac225 Dose 200 nCi R power'!AH461/'Ac225 Dose 200 nCi R power'!J461)^2+('Ac227 Dose 1 nCi R power'!AH461/'Ac227 Dose 1 nCi R power'!J461)^2)^0.5)*I85</f>
        <v>14656436.771484775</v>
      </c>
      <c r="AH85" s="64">
        <f>((('Ac225 Dose 200 nCi R power'!AI461/'Ac225 Dose 200 nCi R power'!K461)^2+('Ac227 Dose 1 nCi R power'!AI461/'Ac227 Dose 1 nCi R power'!K461)^2)^0.5)*J85</f>
        <v>28693483.392863277</v>
      </c>
      <c r="AI85" s="64">
        <f>((('Ac225 Dose 200 nCi R power'!AJ461/'Ac225 Dose 200 nCi R power'!L461)^2+('Ac227 Dose 1 nCi R power'!AJ461/'Ac227 Dose 1 nCi R power'!L461)^2)^0.5)*K85</f>
        <v>26151782.812831759</v>
      </c>
      <c r="AJ85" s="64">
        <f>((('Ac225 Dose 200 nCi R power'!AK461/'Ac225 Dose 200 nCi R power'!M461)^2+('Ac227 Dose 1 nCi R power'!AK461/'Ac227 Dose 1 nCi R power'!M461)^2)^0.5)*L85</f>
        <v>33325803.878519949</v>
      </c>
      <c r="AK85" s="64">
        <f>((('Ac225 Dose 200 nCi R power'!AL461/'Ac225 Dose 200 nCi R power'!N461)^2+('Ac227 Dose 1 nCi R power'!AL461/'Ac227 Dose 1 nCi R power'!N461)^2)^0.5)*M85</f>
        <v>40473754.866352044</v>
      </c>
      <c r="AL85" s="64"/>
      <c r="AM85" s="64"/>
      <c r="AN85">
        <f t="shared" si="38"/>
        <v>-24021.984506809618</v>
      </c>
      <c r="AO85">
        <f t="shared" si="20"/>
        <v>1109904.7502400205</v>
      </c>
      <c r="AP85">
        <f t="shared" si="21"/>
        <v>-2659394.4144393355</v>
      </c>
      <c r="AQ85">
        <f t="shared" si="22"/>
        <v>-195500.54423199594</v>
      </c>
      <c r="AR85">
        <f t="shared" si="23"/>
        <v>-3334480.5515367314</v>
      </c>
      <c r="AS85">
        <f t="shared" si="24"/>
        <v>535745.42330040596</v>
      </c>
      <c r="AT85">
        <f t="shared" si="25"/>
        <v>-5306846.9744289145</v>
      </c>
      <c r="AU85">
        <f t="shared" si="26"/>
        <v>-5952238.1622348167</v>
      </c>
      <c r="AV85">
        <f t="shared" si="27"/>
        <v>-7430615.1495671421</v>
      </c>
      <c r="AW85">
        <f t="shared" si="28"/>
        <v>1875756.3212762624</v>
      </c>
      <c r="AZ85">
        <f t="shared" si="39"/>
        <v>8456298.5420867577</v>
      </c>
      <c r="BA85">
        <f t="shared" si="29"/>
        <v>43981303.14879296</v>
      </c>
      <c r="BB85">
        <f t="shared" si="30"/>
        <v>38385509.277372561</v>
      </c>
      <c r="BC85">
        <f t="shared" si="31"/>
        <v>35818276.162237681</v>
      </c>
      <c r="BD85">
        <f t="shared" si="32"/>
        <v>50025682.028437823</v>
      </c>
      <c r="BE85">
        <f t="shared" si="33"/>
        <v>22371589.205426738</v>
      </c>
      <c r="BF85">
        <f t="shared" si="34"/>
        <v>47285974.365438953</v>
      </c>
      <c r="BG85">
        <f t="shared" si="35"/>
        <v>43691074.32362514</v>
      </c>
      <c r="BH85">
        <f t="shared" si="36"/>
        <v>55611875.890870184</v>
      </c>
      <c r="BI85">
        <f t="shared" si="37"/>
        <v>61583070.897838607</v>
      </c>
    </row>
    <row r="86" spans="2:61">
      <c r="C86">
        <f>'Ac225 Dose 200 nCi R power'!D551</f>
        <v>730</v>
      </c>
      <c r="D86" s="63">
        <f>'Ac227 Dose 1 nCi R power'!E462/'Ac225 Dose 200 nCi R power'!E462</f>
        <v>196913799.34179315</v>
      </c>
      <c r="E86" s="63">
        <f>'Ac227 Dose 1 nCi R power'!F462/'Ac225 Dose 200 nCi R power'!F462</f>
        <v>1239151992.5724909</v>
      </c>
      <c r="F86" s="63">
        <f>'Ac227 Dose 1 nCi R power'!G462/'Ac225 Dose 200 nCi R power'!G462</f>
        <v>1358792127.2766821</v>
      </c>
      <c r="G86" s="63">
        <f>'Ac227 Dose 1 nCi R power'!H462/'Ac225 Dose 200 nCi R power'!H462</f>
        <v>1191621669.8344054</v>
      </c>
      <c r="H86" s="63">
        <f>'Ac227 Dose 1 nCi R power'!I462/'Ac225 Dose 200 nCi R power'!I462</f>
        <v>1767605515.8592312</v>
      </c>
      <c r="I86" s="63">
        <f>'Ac227 Dose 1 nCi R power'!J462/'Ac225 Dose 200 nCi R power'!J462</f>
        <v>723376113.69270611</v>
      </c>
      <c r="J86" s="63">
        <f>'Ac227 Dose 1 nCi R power'!K462/'Ac225 Dose 200 nCi R power'!K462</f>
        <v>1743240198.9155169</v>
      </c>
      <c r="K86" s="63">
        <f>'Ac227 Dose 1 nCi R power'!L462/'Ac225 Dose 200 nCi R power'!L462</f>
        <v>1644491750.3099372</v>
      </c>
      <c r="L86" s="63">
        <f>'Ac227 Dose 1 nCi R power'!M462/'Ac225 Dose 200 nCi R power'!M462</f>
        <v>2089551995.2199788</v>
      </c>
      <c r="M86" s="63">
        <f>'Ac227 Dose 1 nCi R power'!N462/'Ac225 Dose 200 nCi R power'!N462</f>
        <v>1979218832.5909576</v>
      </c>
      <c r="P86" s="64">
        <f>((('Ac225 Dose 200 nCi R power'!Q462/'Ac225 Dose 200 nCi R power'!E462)^2+('Ac227 Dose 1 nCi R power'!Q462/'Ac227 Dose 1 nCi R power'!E462)^2)^0.5)*D86</f>
        <v>199166111.26232943</v>
      </c>
      <c r="Q86" s="64">
        <f>((('Ac225 Dose 200 nCi R power'!R462/'Ac225 Dose 200 nCi R power'!F462)^2+('Ac227 Dose 1 nCi R power'!R462/'Ac227 Dose 1 nCi R power'!F462)^2)^0.5)*E86</f>
        <v>1135086830.973671</v>
      </c>
      <c r="R86" s="64">
        <f>((('Ac225 Dose 200 nCi R power'!S462/'Ac225 Dose 200 nCi R power'!G462)^2+('Ac227 Dose 1 nCi R power'!S462/'Ac227 Dose 1 nCi R power'!G462)^2)^0.5)*F86</f>
        <v>1608138126.9525828</v>
      </c>
      <c r="S86" s="64">
        <f>((('Ac225 Dose 200 nCi R power'!T462/'Ac225 Dose 200 nCi R power'!H462)^2+('Ac227 Dose 1 nCi R power'!T462/'Ac227 Dose 1 nCi R power'!H462)^2)^0.5)*G86</f>
        <v>1209951887.5614312</v>
      </c>
      <c r="T86" s="64">
        <f>((('Ac225 Dose 200 nCi R power'!U462/'Ac225 Dose 200 nCi R power'!I462)^2+('Ac227 Dose 1 nCi R power'!U462/'Ac227 Dose 1 nCi R power'!I462)^2)^0.5)*H86</f>
        <v>2080247891.1340032</v>
      </c>
      <c r="U86" s="64">
        <f>((('Ac225 Dose 200 nCi R power'!V462/'Ac225 Dose 200 nCi R power'!J462)^2+('Ac227 Dose 1 nCi R power'!V462/'Ac227 Dose 1 nCi R power'!J462)^2)^0.5)*I86</f>
        <v>673144385.21372783</v>
      </c>
      <c r="V86" s="64">
        <f>((('Ac225 Dose 200 nCi R power'!W462/'Ac225 Dose 200 nCi R power'!K462)^2+('Ac227 Dose 1 nCi R power'!W462/'Ac227 Dose 1 nCi R power'!K462)^2)^0.5)*J86</f>
        <v>2240812524.6981821</v>
      </c>
      <c r="W86" s="64">
        <f>((('Ac225 Dose 200 nCi R power'!X462/'Ac225 Dose 200 nCi R power'!L462)^2+('Ac227 Dose 1 nCi R power'!X462/'Ac227 Dose 1 nCi R power'!L462)^2)^0.5)*K86</f>
        <v>2202576240.0768995</v>
      </c>
      <c r="X86" s="64">
        <f>((('Ac225 Dose 200 nCi R power'!Y462/'Ac225 Dose 200 nCi R power'!M462)^2+('Ac227 Dose 1 nCi R power'!Y462/'Ac227 Dose 1 nCi R power'!M462)^2)^0.5)*L86</f>
        <v>2786249766.9441948</v>
      </c>
      <c r="Y86" s="64">
        <f>((('Ac225 Dose 200 nCi R power'!Z462/'Ac225 Dose 200 nCi R power'!N462)^2+('Ac227 Dose 1 nCi R power'!Z462/'Ac227 Dose 1 nCi R power'!N462)^2)^0.5)*M86</f>
        <v>1803347088.0548515</v>
      </c>
      <c r="Z86" s="64"/>
      <c r="AA86" s="64"/>
      <c r="AB86" s="64">
        <f>((('Ac225 Dose 200 nCi R power'!AC462/'Ac225 Dose 200 nCi R power'!E462)^2+('Ac227 Dose 1 nCi R power'!AC462/'Ac227 Dose 1 nCi R power'!E462)^2)^0.5)*D86</f>
        <v>595952502.13121212</v>
      </c>
      <c r="AC86" s="64">
        <f>((('Ac225 Dose 200 nCi R power'!AD462/'Ac225 Dose 200 nCi R power'!F462)^2+('Ac227 Dose 1 nCi R power'!AD462/'Ac227 Dose 1 nCi R power'!F462)^2)^0.5)*E86</f>
        <v>2884554495.3185244</v>
      </c>
      <c r="AD86" s="64">
        <f>((('Ac225 Dose 200 nCi R power'!AE462/'Ac225 Dose 200 nCi R power'!G462)^2+('Ac227 Dose 1 nCi R power'!AE462/'Ac227 Dose 1 nCi R power'!G462)^2)^0.5)*F86</f>
        <v>2240250245.6286812</v>
      </c>
      <c r="AE86" s="64">
        <f>((('Ac225 Dose 200 nCi R power'!AF462/'Ac225 Dose 200 nCi R power'!H462)^2+('Ac227 Dose 1 nCi R power'!AF462/'Ac227 Dose 1 nCi R power'!H462)^2)^0.5)*G86</f>
        <v>2166715787.6891866</v>
      </c>
      <c r="AF86" s="64">
        <f>((('Ac225 Dose 200 nCi R power'!AG462/'Ac225 Dose 200 nCi R power'!I462)^2+('Ac227 Dose 1 nCi R power'!AG462/'Ac227 Dose 1 nCi R power'!I462)^2)^0.5)*H86</f>
        <v>2922824616.3253255</v>
      </c>
      <c r="AG86" s="64">
        <f>((('Ac225 Dose 200 nCi R power'!AH462/'Ac225 Dose 200 nCi R power'!J462)^2+('Ac227 Dose 1 nCi R power'!AH462/'Ac227 Dose 1 nCi R power'!J462)^2)^0.5)*I86</f>
        <v>1374194011.4749629</v>
      </c>
      <c r="AH86" s="64">
        <f>((('Ac225 Dose 200 nCi R power'!AI462/'Ac225 Dose 200 nCi R power'!K462)^2+('Ac227 Dose 1 nCi R power'!AI462/'Ac227 Dose 1 nCi R power'!K462)^2)^0.5)*J86</f>
        <v>2690313727.7911878</v>
      </c>
      <c r="AI86" s="64">
        <f>((('Ac225 Dose 200 nCi R power'!AJ462/'Ac225 Dose 200 nCi R power'!L462)^2+('Ac227 Dose 1 nCi R power'!AJ462/'Ac227 Dose 1 nCi R power'!L462)^2)^0.5)*K86</f>
        <v>2452002754.2237744</v>
      </c>
      <c r="AJ86" s="64">
        <f>((('Ac225 Dose 200 nCi R power'!AK462/'Ac225 Dose 200 nCi R power'!M462)^2+('Ac227 Dose 1 nCi R power'!AK462/'Ac227 Dose 1 nCi R power'!M462)^2)^0.5)*L86</f>
        <v>3124642150.8501368</v>
      </c>
      <c r="AK86" s="64">
        <f>((('Ac225 Dose 200 nCi R power'!AL462/'Ac225 Dose 200 nCi R power'!N462)^2+('Ac227 Dose 1 nCi R power'!AL462/'Ac227 Dose 1 nCi R power'!N462)^2)^0.5)*M86</f>
        <v>3794837205.4152546</v>
      </c>
      <c r="AL86" s="64"/>
      <c r="AM86" s="64"/>
      <c r="AN86">
        <f t="shared" si="38"/>
        <v>-2252311.9205362797</v>
      </c>
      <c r="AO86">
        <f t="shared" si="20"/>
        <v>104065161.59881997</v>
      </c>
      <c r="AP86">
        <f t="shared" si="21"/>
        <v>-249345999.6759007</v>
      </c>
      <c r="AQ86">
        <f t="shared" si="22"/>
        <v>-18330217.727025747</v>
      </c>
      <c r="AR86">
        <f t="shared" si="23"/>
        <v>-312642375.27477193</v>
      </c>
      <c r="AS86">
        <f t="shared" si="24"/>
        <v>50231728.478978276</v>
      </c>
      <c r="AT86">
        <f t="shared" si="25"/>
        <v>-497572325.78266525</v>
      </c>
      <c r="AU86">
        <f t="shared" si="26"/>
        <v>-558084489.76696229</v>
      </c>
      <c r="AV86">
        <f t="shared" si="27"/>
        <v>-696697771.72421598</v>
      </c>
      <c r="AW86">
        <f t="shared" si="28"/>
        <v>175871744.53610611</v>
      </c>
      <c r="AZ86">
        <f t="shared" si="39"/>
        <v>792866301.47300529</v>
      </c>
      <c r="BA86">
        <f t="shared" si="29"/>
        <v>4123706487.8910151</v>
      </c>
      <c r="BB86">
        <f t="shared" si="30"/>
        <v>3599042372.9053631</v>
      </c>
      <c r="BC86">
        <f t="shared" si="31"/>
        <v>3358337457.523592</v>
      </c>
      <c r="BD86">
        <f t="shared" si="32"/>
        <v>4690430132.184557</v>
      </c>
      <c r="BE86">
        <f t="shared" si="33"/>
        <v>2097570125.1676691</v>
      </c>
      <c r="BF86">
        <f t="shared" si="34"/>
        <v>4433553926.7067051</v>
      </c>
      <c r="BG86">
        <f t="shared" si="35"/>
        <v>4096494504.5337114</v>
      </c>
      <c r="BH86">
        <f t="shared" si="36"/>
        <v>5214194146.070116</v>
      </c>
      <c r="BI86">
        <f t="shared" si="37"/>
        <v>5774056038.0062122</v>
      </c>
    </row>
    <row r="87" spans="2:61">
      <c r="C87">
        <f>'Ac225 Dose 200 nCi R power'!D552</f>
        <v>1460</v>
      </c>
      <c r="D87" s="63">
        <f>'Ac227 Dose 1 nCi R power'!E463/'Ac225 Dose 200 nCi R power'!E463</f>
        <v>2.0754603809689416E+19</v>
      </c>
      <c r="E87" s="63">
        <f>'Ac227 Dose 1 nCi R power'!F463/'Ac225 Dose 200 nCi R power'!F463</f>
        <v>1.3060592376864889E+20</v>
      </c>
      <c r="F87" s="63">
        <f>'Ac227 Dose 1 nCi R power'!G463/'Ac225 Dose 200 nCi R power'!G463</f>
        <v>1.4321592674367326E+20</v>
      </c>
      <c r="G87" s="63">
        <f>'Ac227 Dose 1 nCi R power'!H463/'Ac225 Dose 200 nCi R power'!H463</f>
        <v>1.2559625445815347E+20</v>
      </c>
      <c r="H87" s="63">
        <f>'Ac227 Dose 1 nCi R power'!I463/'Ac225 Dose 200 nCi R power'!I463</f>
        <v>1.8630462819826257E+20</v>
      </c>
      <c r="I87" s="63">
        <f>'Ac227 Dose 1 nCi R power'!J463/'Ac225 Dose 200 nCi R power'!J463</f>
        <v>7.6243435936277266E+19</v>
      </c>
      <c r="J87" s="63">
        <f>'Ac227 Dose 1 nCi R power'!K463/'Ac225 Dose 200 nCi R power'!K463</f>
        <v>1.8373653748265678E+20</v>
      </c>
      <c r="K87" s="63">
        <f>'Ac227 Dose 1 nCi R power'!L463/'Ac225 Dose 200 nCi R power'!L463</f>
        <v>1.7332850648391048E+20</v>
      </c>
      <c r="L87" s="63">
        <f>'Ac227 Dose 1 nCi R power'!M463/'Ac225 Dose 200 nCi R power'!M463</f>
        <v>2.20237606229216E+20</v>
      </c>
      <c r="M87" s="63">
        <f>'Ac227 Dose 1 nCi R power'!N463/'Ac225 Dose 200 nCi R power'!N463</f>
        <v>2.086085528815599E+20</v>
      </c>
      <c r="P87" s="64">
        <f>((('Ac225 Dose 200 nCi R power'!Q463/'Ac225 Dose 200 nCi R power'!E463)^2+('Ac227 Dose 1 nCi R power'!Q463/'Ac227 Dose 1 nCi R power'!E463)^2)^0.5)*D87</f>
        <v>2.0991996220596244E+19</v>
      </c>
      <c r="Q87" s="64">
        <f>((('Ac225 Dose 200 nCi R power'!R463/'Ac225 Dose 200 nCi R power'!F463)^2+('Ac227 Dose 1 nCi R power'!R463/'Ac227 Dose 1 nCi R power'!F463)^2)^0.5)*E87</f>
        <v>1.196375142077431E+20</v>
      </c>
      <c r="R87" s="64">
        <f>((('Ac225 Dose 200 nCi R power'!S463/'Ac225 Dose 200 nCi R power'!G463)^2+('Ac227 Dose 1 nCi R power'!S463/'Ac227 Dose 1 nCi R power'!G463)^2)^0.5)*F87</f>
        <v>1.694968550082365E+20</v>
      </c>
      <c r="S87" s="64">
        <f>((('Ac225 Dose 200 nCi R power'!T463/'Ac225 Dose 200 nCi R power'!H463)^2+('Ac227 Dose 1 nCi R power'!T463/'Ac227 Dose 1 nCi R power'!H463)^2)^0.5)*G87</f>
        <v>1.2752824910729142E+20</v>
      </c>
      <c r="T87" s="64">
        <f>((('Ac225 Dose 200 nCi R power'!U463/'Ac225 Dose 200 nCi R power'!I463)^2+('Ac227 Dose 1 nCi R power'!U463/'Ac227 Dose 1 nCi R power'!I463)^2)^0.5)*H87</f>
        <v>2.1925695888629753E+20</v>
      </c>
      <c r="U87" s="64">
        <f>((('Ac225 Dose 200 nCi R power'!V463/'Ac225 Dose 200 nCi R power'!J463)^2+('Ac227 Dose 1 nCi R power'!V463/'Ac227 Dose 1 nCi R power'!J463)^2)^0.5)*I87</f>
        <v>7.0949039978544005E+19</v>
      </c>
      <c r="V87" s="64">
        <f>((('Ac225 Dose 200 nCi R power'!W463/'Ac225 Dose 200 nCi R power'!K463)^2+('Ac227 Dose 1 nCi R power'!W463/'Ac227 Dose 1 nCi R power'!K463)^2)^0.5)*J87</f>
        <v>2.3618038104671286E+20</v>
      </c>
      <c r="W87" s="64">
        <f>((('Ac225 Dose 200 nCi R power'!X463/'Ac225 Dose 200 nCi R power'!L463)^2+('Ac227 Dose 1 nCi R power'!X463/'Ac227 Dose 1 nCi R power'!L463)^2)^0.5)*K87</f>
        <v>2.3215029813164104E+20</v>
      </c>
      <c r="X87" s="64">
        <f>((('Ac225 Dose 200 nCi R power'!Y463/'Ac225 Dose 200 nCi R power'!M463)^2+('Ac227 Dose 1 nCi R power'!Y463/'Ac227 Dose 1 nCi R power'!M463)^2)^0.5)*L87</f>
        <v>2.9366915991190707E+20</v>
      </c>
      <c r="Y87" s="64">
        <f>((('Ac225 Dose 200 nCi R power'!Z463/'Ac225 Dose 200 nCi R power'!N463)^2+('Ac227 Dose 1 nCi R power'!Z463/'Ac227 Dose 1 nCi R power'!N463)^2)^0.5)*M87</f>
        <v>1.9007176982538594E+20</v>
      </c>
      <c r="Z87" s="64"/>
      <c r="AA87" s="64"/>
      <c r="AB87" s="64">
        <f>((('Ac225 Dose 200 nCi R power'!AC463/'Ac225 Dose 200 nCi R power'!E463)^2+('Ac227 Dose 1 nCi R power'!AC463/'Ac227 Dose 1 nCi R power'!E463)^2)^0.5)*D87</f>
        <v>6.2813058873834054E+19</v>
      </c>
      <c r="AC87" s="64">
        <f>((('Ac225 Dose 200 nCi R power'!AD463/'Ac225 Dose 200 nCi R power'!F463)^2+('Ac227 Dose 1 nCi R power'!AD463/'Ac227 Dose 1 nCi R power'!F463)^2)^0.5)*E87</f>
        <v>3.040304230475949E+20</v>
      </c>
      <c r="AD87" s="64">
        <f>((('Ac225 Dose 200 nCi R power'!AE463/'Ac225 Dose 200 nCi R power'!G463)^2+('Ac227 Dose 1 nCi R power'!AE463/'Ac227 Dose 1 nCi R power'!G463)^2)^0.5)*F87</f>
        <v>2.361211171487181E+20</v>
      </c>
      <c r="AE87" s="64">
        <f>((('Ac225 Dose 200 nCi R power'!AF463/'Ac225 Dose 200 nCi R power'!H463)^2+('Ac227 Dose 1 nCi R power'!AF463/'Ac227 Dose 1 nCi R power'!H463)^2)^0.5)*G87</f>
        <v>2.283706265990668E+20</v>
      </c>
      <c r="AF87" s="64">
        <f>((('Ac225 Dose 200 nCi R power'!AG463/'Ac225 Dose 200 nCi R power'!I463)^2+('Ac227 Dose 1 nCi R power'!AG463/'Ac227 Dose 1 nCi R power'!I463)^2)^0.5)*H87</f>
        <v>3.0806407229868881E+20</v>
      </c>
      <c r="AG87" s="64">
        <f>((('Ac225 Dose 200 nCi R power'!AH463/'Ac225 Dose 200 nCi R power'!J463)^2+('Ac227 Dose 1 nCi R power'!AH463/'Ac227 Dose 1 nCi R power'!J463)^2)^0.5)*I87</f>
        <v>1.4483927668423872E+20</v>
      </c>
      <c r="AH87" s="64">
        <f>((('Ac225 Dose 200 nCi R power'!AI463/'Ac225 Dose 200 nCi R power'!K463)^2+('Ac227 Dose 1 nCi R power'!AI463/'Ac227 Dose 1 nCi R power'!K463)^2)^0.5)*J87</f>
        <v>2.8355755528923942E+20</v>
      </c>
      <c r="AI87" s="64">
        <f>((('Ac225 Dose 200 nCi R power'!AJ463/'Ac225 Dose 200 nCi R power'!L463)^2+('Ac227 Dose 1 nCi R power'!AJ463/'Ac227 Dose 1 nCi R power'!L463)^2)^0.5)*K87</f>
        <v>2.5843971257620591E+20</v>
      </c>
      <c r="AJ87" s="64">
        <f>((('Ac225 Dose 200 nCi R power'!AK463/'Ac225 Dose 200 nCi R power'!M463)^2+('Ac227 Dose 1 nCi R power'!AK463/'Ac227 Dose 1 nCi R power'!M463)^2)^0.5)*L87</f>
        <v>3.2933552704138189E+20</v>
      </c>
      <c r="AK87" s="64">
        <f>((('Ac225 Dose 200 nCi R power'!AL463/'Ac225 Dose 200 nCi R power'!N463)^2+('Ac227 Dose 1 nCi R power'!AL463/'Ac227 Dose 1 nCi R power'!N463)^2)^0.5)*M87</f>
        <v>3.9997370922671761E+20</v>
      </c>
      <c r="AL87" s="64"/>
      <c r="AM87" s="64"/>
      <c r="AN87">
        <f t="shared" si="38"/>
        <v>-2.373924109068288E+17</v>
      </c>
      <c r="AO87">
        <f t="shared" si="20"/>
        <v>1.0968409560905794E+19</v>
      </c>
      <c r="AP87">
        <f t="shared" si="21"/>
        <v>-2.6280928264563245E+19</v>
      </c>
      <c r="AQ87">
        <f t="shared" si="22"/>
        <v>-1.9319946491379548E+18</v>
      </c>
      <c r="AR87">
        <f t="shared" si="23"/>
        <v>-3.2952330688034963E+19</v>
      </c>
      <c r="AS87">
        <f t="shared" si="24"/>
        <v>5.2943959577332613E+18</v>
      </c>
      <c r="AT87">
        <f t="shared" si="25"/>
        <v>-5.2443843564056084E+19</v>
      </c>
      <c r="AU87">
        <f t="shared" si="26"/>
        <v>-5.8821791647730565E+19</v>
      </c>
      <c r="AV87">
        <f t="shared" si="27"/>
        <v>-7.3431553682691064E+19</v>
      </c>
      <c r="AW87">
        <f t="shared" si="28"/>
        <v>1.8536783056173957E+19</v>
      </c>
      <c r="AZ87">
        <f t="shared" si="39"/>
        <v>8.3567662683523465E+19</v>
      </c>
      <c r="BA87">
        <f t="shared" si="29"/>
        <v>4.3463634681624383E+20</v>
      </c>
      <c r="BB87">
        <f t="shared" si="30"/>
        <v>3.7933704389239138E+20</v>
      </c>
      <c r="BC87">
        <f t="shared" si="31"/>
        <v>3.5396688105722026E+20</v>
      </c>
      <c r="BD87">
        <f t="shared" si="32"/>
        <v>4.9436870049695138E+20</v>
      </c>
      <c r="BE87">
        <f t="shared" si="33"/>
        <v>2.2108271262051598E+20</v>
      </c>
      <c r="BF87">
        <f t="shared" si="34"/>
        <v>4.672940927718962E+20</v>
      </c>
      <c r="BG87">
        <f t="shared" si="35"/>
        <v>4.3176821906011639E+20</v>
      </c>
      <c r="BH87">
        <f t="shared" si="36"/>
        <v>5.4957313327059789E+20</v>
      </c>
      <c r="BI87">
        <f t="shared" si="37"/>
        <v>6.0858226210827744E+20</v>
      </c>
    </row>
    <row r="88" spans="2:61">
      <c r="C88">
        <f>'Ac225 Dose 200 nCi R power'!D553</f>
        <v>2920</v>
      </c>
      <c r="D88" s="63">
        <f>'Ac227 Dose 1 nCi R power'!E464/'Ac225 Dose 200 nCi R power'!E464</f>
        <v>2.2818501470690963E+41</v>
      </c>
      <c r="E88" s="63">
        <f>'Ac227 Dose 1 nCi R power'!F464/'Ac225 Dose 200 nCi R power'!F464</f>
        <v>1.4359375350757237E+42</v>
      </c>
      <c r="F88" s="63">
        <f>'Ac227 Dose 1 nCi R power'!G464/'Ac225 Dose 200 nCi R power'!G464</f>
        <v>1.5745773154682927E+42</v>
      </c>
      <c r="G88" s="63">
        <f>'Ac227 Dose 1 nCi R power'!H464/'Ac225 Dose 200 nCi R power'!H464</f>
        <v>1.3808590823249914E+42</v>
      </c>
      <c r="H88" s="63">
        <f>'Ac227 Dose 1 nCi R power'!I464/'Ac225 Dose 200 nCi R power'!I464</f>
        <v>2.0483129774579901E+42</v>
      </c>
      <c r="I88" s="63">
        <f>'Ac227 Dose 1 nCi R power'!J464/'Ac225 Dose 200 nCi R power'!J464</f>
        <v>8.3825303098787964E+41</v>
      </c>
      <c r="J88" s="63">
        <f>'Ac227 Dose 1 nCi R power'!K464/'Ac225 Dose 200 nCi R power'!K464</f>
        <v>2.0200782868282602E+42</v>
      </c>
      <c r="K88" s="63">
        <f>'Ac227 Dose 1 nCi R power'!L464/'Ac225 Dose 200 nCi R power'!L464</f>
        <v>1.9056479306385583E+42</v>
      </c>
      <c r="L88" s="63">
        <f>'Ac227 Dose 1 nCi R power'!M464/'Ac225 Dose 200 nCi R power'!M464</f>
        <v>2.4213866897794688E+42</v>
      </c>
      <c r="M88" s="63">
        <f>'Ac227 Dose 1 nCi R power'!N464/'Ac225 Dose 200 nCi R power'!N464</f>
        <v>2.2935318902615169E+42</v>
      </c>
      <c r="P88" s="64">
        <f>((('Ac225 Dose 200 nCi R power'!Q464/'Ac225 Dose 200 nCi R power'!E464)^2+('Ac227 Dose 1 nCi R power'!Q464/'Ac227 Dose 1 nCi R power'!E464)^2)^0.5)*D88</f>
        <v>2.3079500867599678E+41</v>
      </c>
      <c r="Q88" s="64">
        <f>((('Ac225 Dose 200 nCi R power'!R464/'Ac225 Dose 200 nCi R power'!F464)^2+('Ac227 Dose 1 nCi R power'!R464/'Ac227 Dose 1 nCi R power'!F464)^2)^0.5)*E88</f>
        <v>1.3153461366603879E+42</v>
      </c>
      <c r="R88" s="64">
        <f>((('Ac225 Dose 200 nCi R power'!S464/'Ac225 Dose 200 nCi R power'!G464)^2+('Ac227 Dose 1 nCi R power'!S464/'Ac227 Dose 1 nCi R power'!G464)^2)^0.5)*F88</f>
        <v>1.8635211111460932E+42</v>
      </c>
      <c r="S88" s="64">
        <f>((('Ac225 Dose 200 nCi R power'!T464/'Ac225 Dose 200 nCi R power'!H464)^2+('Ac227 Dose 1 nCi R power'!T464/'Ac227 Dose 1 nCi R power'!H464)^2)^0.5)*G88</f>
        <v>1.4021002600159568E+42</v>
      </c>
      <c r="T88" s="64">
        <f>((('Ac225 Dose 200 nCi R power'!U464/'Ac225 Dose 200 nCi R power'!I464)^2+('Ac227 Dose 1 nCi R power'!U464/'Ac227 Dose 1 nCi R power'!I464)^2)^0.5)*H88</f>
        <v>2.4106050323497253E+42</v>
      </c>
      <c r="U88" s="64">
        <f>((('Ac225 Dose 200 nCi R power'!V464/'Ac225 Dose 200 nCi R power'!J464)^2+('Ac227 Dose 1 nCi R power'!V464/'Ac227 Dose 1 nCi R power'!J464)^2)^0.5)*I88</f>
        <v>7.8004417137497961E+41</v>
      </c>
      <c r="V88" s="64">
        <f>((('Ac225 Dose 200 nCi R power'!W464/'Ac225 Dose 200 nCi R power'!K464)^2+('Ac227 Dose 1 nCi R power'!W464/'Ac227 Dose 1 nCi R power'!K464)^2)^0.5)*J88</f>
        <v>2.5966683930370896E+42</v>
      </c>
      <c r="W88" s="64">
        <f>((('Ac225 Dose 200 nCi R power'!X464/'Ac225 Dose 200 nCi R power'!L464)^2+('Ac227 Dose 1 nCi R power'!X464/'Ac227 Dose 1 nCi R power'!L464)^2)^0.5)*K88</f>
        <v>2.5523599332043643E+42</v>
      </c>
      <c r="X88" s="64">
        <f>((('Ac225 Dose 200 nCi R power'!Y464/'Ac225 Dose 200 nCi R power'!M464)^2+('Ac227 Dose 1 nCi R power'!Y464/'Ac227 Dose 1 nCi R power'!M464)^2)^0.5)*L88</f>
        <v>3.2287246814212771E+42</v>
      </c>
      <c r="Y88" s="64">
        <f>((('Ac225 Dose 200 nCi R power'!Z464/'Ac225 Dose 200 nCi R power'!N464)^2+('Ac227 Dose 1 nCi R power'!Z464/'Ac227 Dose 1 nCi R power'!N464)^2)^0.5)*M88</f>
        <v>2.0897305480110272E+42</v>
      </c>
      <c r="Z88" s="64"/>
      <c r="AA88" s="64"/>
      <c r="AB88" s="64">
        <f>((('Ac225 Dose 200 nCi R power'!AC464/'Ac225 Dose 200 nCi R power'!E464)^2+('Ac227 Dose 1 nCi R power'!AC464/'Ac227 Dose 1 nCi R power'!E464)^2)^0.5)*D88</f>
        <v>6.9059370606825796E+41</v>
      </c>
      <c r="AC88" s="64">
        <f>((('Ac225 Dose 200 nCi R power'!AD464/'Ac225 Dose 200 nCi R power'!F464)^2+('Ac227 Dose 1 nCi R power'!AD464/'Ac227 Dose 1 nCi R power'!F464)^2)^0.5)*E88</f>
        <v>3.3426408516685403E+42</v>
      </c>
      <c r="AD88" s="64">
        <f>((('Ac225 Dose 200 nCi R power'!AE464/'Ac225 Dose 200 nCi R power'!G464)^2+('Ac227 Dose 1 nCi R power'!AE464/'Ac227 Dose 1 nCi R power'!G464)^2)^0.5)*F88</f>
        <v>2.5960168203277504E+42</v>
      </c>
      <c r="AE88" s="64">
        <f>((('Ac225 Dose 200 nCi R power'!AF464/'Ac225 Dose 200 nCi R power'!H464)^2+('Ac227 Dose 1 nCi R power'!AF464/'Ac227 Dose 1 nCi R power'!H464)^2)^0.5)*G88</f>
        <v>2.5108046034974639E+42</v>
      </c>
      <c r="AF88" s="64">
        <f>((('Ac225 Dose 200 nCi R power'!AG464/'Ac225 Dose 200 nCi R power'!I464)^2+('Ac227 Dose 1 nCi R power'!AG464/'Ac227 Dose 1 nCi R power'!I464)^2)^0.5)*H88</f>
        <v>3.386988521328884E+42</v>
      </c>
      <c r="AG88" s="64">
        <f>((('Ac225 Dose 200 nCi R power'!AH464/'Ac225 Dose 200 nCi R power'!J464)^2+('Ac227 Dose 1 nCi R power'!AH464/'Ac227 Dose 1 nCi R power'!J464)^2)^0.5)*I88</f>
        <v>1.5924251208737357E+42</v>
      </c>
      <c r="AH88" s="64">
        <f>((('Ac225 Dose 200 nCi R power'!AI464/'Ac225 Dose 200 nCi R power'!K464)^2+('Ac227 Dose 1 nCi R power'!AI464/'Ac227 Dose 1 nCi R power'!K464)^2)^0.5)*J88</f>
        <v>3.1175533639299432E+42</v>
      </c>
      <c r="AI88" s="64">
        <f>((('Ac225 Dose 200 nCi R power'!AJ464/'Ac225 Dose 200 nCi R power'!L464)^2+('Ac227 Dose 1 nCi R power'!AJ464/'Ac227 Dose 1 nCi R power'!L464)^2)^0.5)*K88</f>
        <v>2.8413970295843236E+42</v>
      </c>
      <c r="AJ88" s="64">
        <f>((('Ac225 Dose 200 nCi R power'!AK464/'Ac225 Dose 200 nCi R power'!M464)^2+('Ac227 Dose 1 nCi R power'!AK464/'Ac227 Dose 1 nCi R power'!M464)^2)^0.5)*L88</f>
        <v>3.6208560168400589E+42</v>
      </c>
      <c r="AK88" s="64">
        <f>((('Ac225 Dose 200 nCi R power'!AL464/'Ac225 Dose 200 nCi R power'!N464)^2+('Ac227 Dose 1 nCi R power'!AL464/'Ac227 Dose 1 nCi R power'!N464)^2)^0.5)*M88</f>
        <v>4.3974824843279664E+42</v>
      </c>
      <c r="AL88" s="64"/>
      <c r="AM88" s="64"/>
      <c r="AN88">
        <f t="shared" si="38"/>
        <v>-2.6099939690871491E+39</v>
      </c>
      <c r="AO88">
        <f t="shared" si="20"/>
        <v>1.2059139841533588E+41</v>
      </c>
      <c r="AP88">
        <f t="shared" si="21"/>
        <v>-2.8894379567780048E+41</v>
      </c>
      <c r="AQ88">
        <f t="shared" si="22"/>
        <v>-2.1241177690965456E+40</v>
      </c>
      <c r="AR88">
        <f t="shared" si="23"/>
        <v>-3.6229205489173511E+41</v>
      </c>
      <c r="AS88">
        <f t="shared" si="24"/>
        <v>5.820885961290003E+40</v>
      </c>
      <c r="AT88">
        <f t="shared" si="25"/>
        <v>-5.7659010620882936E+41</v>
      </c>
      <c r="AU88">
        <f t="shared" si="26"/>
        <v>-6.4671200256580594E+41</v>
      </c>
      <c r="AV88">
        <f t="shared" si="27"/>
        <v>-8.0733799164180836E+41</v>
      </c>
      <c r="AW88">
        <f t="shared" si="28"/>
        <v>2.0380134225048966E+41</v>
      </c>
      <c r="AZ88">
        <f t="shared" si="39"/>
        <v>9.1877872077516759E+41</v>
      </c>
      <c r="BA88">
        <f t="shared" si="29"/>
        <v>4.7785783867442643E+42</v>
      </c>
      <c r="BB88">
        <f t="shared" si="30"/>
        <v>4.1705941357960428E+42</v>
      </c>
      <c r="BC88">
        <f t="shared" si="31"/>
        <v>3.8916636858224556E+42</v>
      </c>
      <c r="BD88">
        <f t="shared" si="32"/>
        <v>5.4353014987868742E+42</v>
      </c>
      <c r="BE88">
        <f t="shared" si="33"/>
        <v>2.4306781518616152E+42</v>
      </c>
      <c r="BF88">
        <f t="shared" si="34"/>
        <v>5.1376316507582031E+42</v>
      </c>
      <c r="BG88">
        <f t="shared" si="35"/>
        <v>4.747044960222882E+42</v>
      </c>
      <c r="BH88">
        <f t="shared" si="36"/>
        <v>6.0422427066195282E+42</v>
      </c>
      <c r="BI88">
        <f t="shared" si="37"/>
        <v>6.6910143745894832E+42</v>
      </c>
    </row>
    <row r="89" spans="2:61">
      <c r="C89">
        <f>'Ac225 Dose 200 nCi R power'!D554</f>
        <v>5840</v>
      </c>
      <c r="D89" s="63">
        <f>'Ac227 Dose 1 nCi R power'!E465/'Ac225 Dose 200 nCi R power'!E465</f>
        <v>2.7132570391103568E+85</v>
      </c>
      <c r="E89" s="63">
        <f>'Ac227 Dose 1 nCi R power'!F465/'Ac225 Dose 200 nCi R power'!F465</f>
        <v>1.7074160762797054E+86</v>
      </c>
      <c r="F89" s="63">
        <f>'Ac227 Dose 1 nCi R power'!G465/'Ac225 Dose 200 nCi R power'!G465</f>
        <v>1.8722671119772127E+86</v>
      </c>
      <c r="G89" s="63">
        <f>'Ac227 Dose 1 nCi R power'!H465/'Ac225 Dose 200 nCi R power'!H465</f>
        <v>1.6419244839325111E+86</v>
      </c>
      <c r="H89" s="63">
        <f>'Ac227 Dose 1 nCi R power'!I465/'Ac225 Dose 200 nCi R power'!I465</f>
        <v>2.4355673011776863E+86</v>
      </c>
      <c r="I89" s="63">
        <f>'Ac227 Dose 1 nCi R power'!J465/'Ac225 Dose 200 nCi R power'!J465</f>
        <v>9.9673326042237545E+85</v>
      </c>
      <c r="J89" s="63">
        <f>'Ac227 Dose 1 nCi R power'!K465/'Ac225 Dose 200 nCi R power'!K465</f>
        <v>2.4019945561853751E+86</v>
      </c>
      <c r="K89" s="63">
        <f>'Ac227 Dose 1 nCi R power'!L465/'Ac225 Dose 200 nCi R power'!L465</f>
        <v>2.2659299816477339E+86</v>
      </c>
      <c r="L89" s="63">
        <f>'Ac227 Dose 1 nCi R power'!M465/'Ac225 Dose 200 nCi R power'!M465</f>
        <v>2.8791743791286445E+86</v>
      </c>
      <c r="M89" s="63">
        <f>'Ac227 Dose 1 nCi R power'!N465/'Ac225 Dose 200 nCi R power'!N465</f>
        <v>2.7271473342231313E+86</v>
      </c>
      <c r="P89" s="64">
        <f>((('Ac225 Dose 200 nCi R power'!Q465/'Ac225 Dose 200 nCi R power'!E465)^2+('Ac227 Dose 1 nCi R power'!Q465/'Ac227 Dose 1 nCi R power'!E465)^2)^0.5)*D89</f>
        <v>2.7442914368676203E+85</v>
      </c>
      <c r="Q89" s="64">
        <f>((('Ac225 Dose 200 nCi R power'!R465/'Ac225 Dose 200 nCi R power'!F465)^2+('Ac227 Dose 1 nCi R power'!R465/'Ac227 Dose 1 nCi R power'!F465)^2)^0.5)*E89</f>
        <v>1.564025652054506E+86</v>
      </c>
      <c r="R89" s="64">
        <f>((('Ac225 Dose 200 nCi R power'!S465/'Ac225 Dose 200 nCi R power'!G465)^2+('Ac227 Dose 1 nCi R power'!S465/'Ac227 Dose 1 nCi R power'!G465)^2)^0.5)*F89</f>
        <v>2.2158386600637648E+86</v>
      </c>
      <c r="S89" s="64">
        <f>((('Ac225 Dose 200 nCi R power'!T465/'Ac225 Dose 200 nCi R power'!H465)^2+('Ac227 Dose 1 nCi R power'!T465/'Ac227 Dose 1 nCi R power'!H465)^2)^0.5)*G89</f>
        <v>1.6671815215004835E+86</v>
      </c>
      <c r="T89" s="64">
        <f>((('Ac225 Dose 200 nCi R power'!U465/'Ac225 Dose 200 nCi R power'!I465)^2+('Ac227 Dose 1 nCi R power'!U465/'Ac227 Dose 1 nCi R power'!I465)^2)^0.5)*H89</f>
        <v>2.8663543401124533E+86</v>
      </c>
      <c r="U89" s="64">
        <f>((('Ac225 Dose 200 nCi R power'!V465/'Ac225 Dose 200 nCi R power'!J465)^2+('Ac227 Dose 1 nCi R power'!V465/'Ac227 Dose 1 nCi R power'!J465)^2)^0.5)*I89</f>
        <v>9.2751942607565186E+85</v>
      </c>
      <c r="V89" s="64">
        <f>((('Ac225 Dose 200 nCi R power'!W465/'Ac225 Dose 200 nCi R power'!K465)^2+('Ac227 Dose 1 nCi R power'!W465/'Ac227 Dose 1 nCi R power'!K465)^2)^0.5)*J89</f>
        <v>3.0875948644974356E+86</v>
      </c>
      <c r="W89" s="64">
        <f>((('Ac225 Dose 200 nCi R power'!X465/'Ac225 Dose 200 nCi R power'!L465)^2+('Ac227 Dose 1 nCi R power'!X465/'Ac227 Dose 1 nCi R power'!L465)^2)^0.5)*K89</f>
        <v>3.0349094413605624E+86</v>
      </c>
      <c r="X89" s="64">
        <f>((('Ac225 Dose 200 nCi R power'!Y465/'Ac225 Dose 200 nCi R power'!M465)^2+('Ac227 Dose 1 nCi R power'!Y465/'Ac227 Dose 1 nCi R power'!M465)^2)^0.5)*L89</f>
        <v>3.839147798757863E+86</v>
      </c>
      <c r="Y89" s="64">
        <f>((('Ac225 Dose 200 nCi R power'!Z465/'Ac225 Dose 200 nCi R power'!N465)^2+('Ac227 Dose 1 nCi R power'!Z465/'Ac227 Dose 1 nCi R power'!N465)^2)^0.5)*M89</f>
        <v>2.4848152831234867E+86</v>
      </c>
      <c r="Z89" s="64"/>
      <c r="AA89" s="64"/>
      <c r="AB89" s="64">
        <f>((('Ac225 Dose 200 nCi R power'!AC465/'Ac225 Dose 200 nCi R power'!E465)^2+('Ac227 Dose 1 nCi R power'!AC465/'Ac227 Dose 1 nCi R power'!E465)^2)^0.5)*D89</f>
        <v>8.2115744391091735E+85</v>
      </c>
      <c r="AC89" s="64">
        <f>((('Ac225 Dose 200 nCi R power'!AD465/'Ac225 Dose 200 nCi R power'!F465)^2+('Ac227 Dose 1 nCi R power'!AD465/'Ac227 Dose 1 nCi R power'!F465)^2)^0.5)*E89</f>
        <v>3.9746009752904605E+86</v>
      </c>
      <c r="AD89" s="64">
        <f>((('Ac225 Dose 200 nCi R power'!AE465/'Ac225 Dose 200 nCi R power'!G465)^2+('Ac227 Dose 1 nCi R power'!AE465/'Ac227 Dose 1 nCi R power'!G465)^2)^0.5)*F89</f>
        <v>3.0868201053650824E+86</v>
      </c>
      <c r="AE89" s="64">
        <f>((('Ac225 Dose 200 nCi R power'!AF465/'Ac225 Dose 200 nCi R power'!H465)^2+('Ac227 Dose 1 nCi R power'!AF465/'Ac227 Dose 1 nCi R power'!H465)^2)^0.5)*G89</f>
        <v>2.9854976554969616E+86</v>
      </c>
      <c r="AF89" s="64">
        <f>((('Ac225 Dose 200 nCi R power'!AG465/'Ac225 Dose 200 nCi R power'!I465)^2+('Ac227 Dose 1 nCi R power'!AG465/'Ac227 Dose 1 nCi R power'!I465)^2)^0.5)*H89</f>
        <v>4.027333021270174E+86</v>
      </c>
      <c r="AG89" s="64">
        <f>((('Ac225 Dose 200 nCi R power'!AH465/'Ac225 Dose 200 nCi R power'!J465)^2+('Ac227 Dose 1 nCi R power'!AH465/'Ac227 Dose 1 nCi R power'!J465)^2)^0.5)*I89</f>
        <v>1.8934892258444143E+86</v>
      </c>
      <c r="AH89" s="64">
        <f>((('Ac225 Dose 200 nCi R power'!AI465/'Ac225 Dose 200 nCi R power'!K465)^2+('Ac227 Dose 1 nCi R power'!AI465/'Ac227 Dose 1 nCi R power'!K465)^2)^0.5)*J89</f>
        <v>3.7069584172079946E+86</v>
      </c>
      <c r="AI89" s="64">
        <f>((('Ac225 Dose 200 nCi R power'!AJ465/'Ac225 Dose 200 nCi R power'!L465)^2+('Ac227 Dose 1 nCi R power'!AJ465/'Ac227 Dose 1 nCi R power'!L465)^2)^0.5)*K89</f>
        <v>3.3785919295924227E+86</v>
      </c>
      <c r="AJ89" s="64">
        <f>((('Ac225 Dose 200 nCi R power'!AK465/'Ac225 Dose 200 nCi R power'!M465)^2+('Ac227 Dose 1 nCi R power'!AK465/'Ac227 Dose 1 nCi R power'!M465)^2)^0.5)*L89</f>
        <v>4.3054155365614801E+86</v>
      </c>
      <c r="AK89" s="64">
        <f>((('Ac225 Dose 200 nCi R power'!AL465/'Ac225 Dose 200 nCi R power'!N465)^2+('Ac227 Dose 1 nCi R power'!AL465/'Ac227 Dose 1 nCi R power'!N465)^2)^0.5)*M89</f>
        <v>5.2288711071989899E+86</v>
      </c>
      <c r="AL89" s="64"/>
      <c r="AM89" s="64"/>
      <c r="AN89">
        <f t="shared" si="38"/>
        <v>-3.1034397757263476E+83</v>
      </c>
      <c r="AO89">
        <f t="shared" si="20"/>
        <v>1.4339042422519938E+85</v>
      </c>
      <c r="AP89">
        <f t="shared" si="21"/>
        <v>-3.4357154808655203E+85</v>
      </c>
      <c r="AQ89">
        <f t="shared" si="22"/>
        <v>-2.5257037567972348E+84</v>
      </c>
      <c r="AR89">
        <f t="shared" si="23"/>
        <v>-4.3078703893476696E+85</v>
      </c>
      <c r="AS89">
        <f t="shared" si="24"/>
        <v>6.9213834346723585E+84</v>
      </c>
      <c r="AT89">
        <f t="shared" si="25"/>
        <v>-6.856003083120605E+85</v>
      </c>
      <c r="AU89">
        <f t="shared" si="26"/>
        <v>-7.6897945971282853E+85</v>
      </c>
      <c r="AV89">
        <f t="shared" si="27"/>
        <v>-9.5997341962921846E+85</v>
      </c>
      <c r="AW89">
        <f t="shared" si="28"/>
        <v>2.4233205109964461E+85</v>
      </c>
      <c r="AZ89">
        <f t="shared" si="39"/>
        <v>1.092483147821953E+86</v>
      </c>
      <c r="BA89">
        <f t="shared" si="29"/>
        <v>5.6820170515701657E+86</v>
      </c>
      <c r="BB89">
        <f t="shared" si="30"/>
        <v>4.9590872173422952E+86</v>
      </c>
      <c r="BC89">
        <f t="shared" si="31"/>
        <v>4.6274221394294725E+86</v>
      </c>
      <c r="BD89">
        <f t="shared" si="32"/>
        <v>6.4629003224478601E+86</v>
      </c>
      <c r="BE89">
        <f t="shared" si="33"/>
        <v>2.8902224862667894E+86</v>
      </c>
      <c r="BF89">
        <f t="shared" si="34"/>
        <v>6.1089529733933702E+86</v>
      </c>
      <c r="BG89">
        <f t="shared" si="35"/>
        <v>5.6445219112401571E+86</v>
      </c>
      <c r="BH89">
        <f t="shared" si="36"/>
        <v>7.1845899156901252E+86</v>
      </c>
      <c r="BI89">
        <f t="shared" si="37"/>
        <v>7.9560184414221212E+86</v>
      </c>
    </row>
    <row r="90" spans="2:61">
      <c r="C90">
        <f>'Ac225 Dose 200 nCi R power'!D555</f>
        <v>7946.78</v>
      </c>
      <c r="D90" s="63">
        <f>'Ac227 Dose 1 nCi R power'!E466/'Ac225 Dose 200 nCi R power'!E466</f>
        <v>4.2546917508060977E+173</v>
      </c>
      <c r="E90" s="63">
        <f>'Ac227 Dose 1 nCi R power'!F466/'Ac225 Dose 200 nCi R power'!F466</f>
        <v>2.677420159692252E+174</v>
      </c>
      <c r="F90" s="63">
        <f>'Ac227 Dose 1 nCi R power'!G466/'Ac225 Dose 200 nCi R power'!G466</f>
        <v>2.9359250973313342E+174</v>
      </c>
      <c r="G90" s="63">
        <f>'Ac227 Dose 1 nCi R power'!H466/'Ac225 Dose 200 nCi R power'!H466</f>
        <v>2.5747219878308319E+174</v>
      </c>
      <c r="H90" s="63">
        <f>'Ac227 Dose 1 nCi R power'!I466/'Ac225 Dose 200 nCi R power'!I466</f>
        <v>3.8192430556640275E+174</v>
      </c>
      <c r="I90" s="63">
        <f>'Ac227 Dose 1 nCi R power'!J466/'Ac225 Dose 200 nCi R power'!J466</f>
        <v>1.5629896908932924E+174</v>
      </c>
      <c r="J90" s="63">
        <f>'Ac227 Dose 1 nCi R power'!K466/'Ac225 Dose 200 nCi R power'!K466</f>
        <v>3.766597221114738E+174</v>
      </c>
      <c r="K90" s="63">
        <f>'Ac227 Dose 1 nCi R power'!L466/'Ac225 Dose 200 nCi R power'!L466</f>
        <v>3.5532326874500378E+174</v>
      </c>
      <c r="L90" s="63">
        <f>'Ac227 Dose 1 nCi R power'!M466/'Ac225 Dose 200 nCi R power'!M466</f>
        <v>4.5148687733719235E+174</v>
      </c>
      <c r="M90" s="63">
        <f>'Ac227 Dose 1 nCi R power'!N466/'Ac225 Dose 200 nCi R power'!N466</f>
        <v>4.2764732934984034E+174</v>
      </c>
      <c r="P90" s="64">
        <f>((('Ac225 Dose 200 nCi R power'!Q466/'Ac225 Dose 200 nCi R power'!E466)^2+('Ac227 Dose 1 nCi R power'!Q466/'Ac227 Dose 1 nCi R power'!E466)^2)^0.5)*D90</f>
        <v>4.3033571718206734E+173</v>
      </c>
      <c r="Q90" s="64">
        <f>((('Ac225 Dose 200 nCi R power'!R466/'Ac225 Dose 200 nCi R power'!F466)^2+('Ac227 Dose 1 nCi R power'!R466/'Ac227 Dose 1 nCi R power'!F466)^2)^0.5)*E90</f>
        <v>2.4525678709848102E+174</v>
      </c>
      <c r="R90" s="64">
        <f>((('Ac225 Dose 200 nCi R power'!S466/'Ac225 Dose 200 nCi R power'!G466)^2+('Ac227 Dose 1 nCi R power'!S466/'Ac227 Dose 1 nCi R power'!G466)^2)^0.5)*F90</f>
        <v>3.4746838696792861E+174</v>
      </c>
      <c r="S90" s="64">
        <f>((('Ac225 Dose 200 nCi R power'!T466/'Ac225 Dose 200 nCi R power'!H466)^2+('Ac227 Dose 1 nCi R power'!T466/'Ac227 Dose 1 nCi R power'!H466)^2)^0.5)*G90</f>
        <v>2.6143278592397152E+174</v>
      </c>
      <c r="T90" s="64">
        <f>((('Ac225 Dose 200 nCi R power'!U466/'Ac225 Dose 200 nCi R power'!I466)^2+('Ac227 Dose 1 nCi R power'!U466/'Ac227 Dose 1 nCi R power'!I466)^2)^0.5)*H90</f>
        <v>4.4947655124346212E+174</v>
      </c>
      <c r="U90" s="64">
        <f>((('Ac225 Dose 200 nCi R power'!V466/'Ac225 Dose 200 nCi R power'!J466)^2+('Ac227 Dose 1 nCi R power'!V466/'Ac227 Dose 1 nCi R power'!J466)^2)^0.5)*I90</f>
        <v>1.4544546255486464E+174</v>
      </c>
      <c r="V90" s="64">
        <f>((('Ac225 Dose 200 nCi R power'!W466/'Ac225 Dose 200 nCi R power'!K466)^2+('Ac227 Dose 1 nCi R power'!W466/'Ac227 Dose 1 nCi R power'!K466)^2)^0.5)*J90</f>
        <v>4.8416955011810819E+174</v>
      </c>
      <c r="W90" s="64">
        <f>((('Ac225 Dose 200 nCi R power'!X466/'Ac225 Dose 200 nCi R power'!L466)^2+('Ac227 Dose 1 nCi R power'!X466/'Ac227 Dose 1 nCi R power'!L466)^2)^0.5)*K90</f>
        <v>4.7590788408436983E+174</v>
      </c>
      <c r="X90" s="64">
        <f>((('Ac225 Dose 200 nCi R power'!Y466/'Ac225 Dose 200 nCi R power'!M466)^2+('Ac227 Dose 1 nCi R power'!Y466/'Ac227 Dose 1 nCi R power'!M466)^2)^0.5)*L90</f>
        <v>6.0202149055720554E+174</v>
      </c>
      <c r="Y90" s="64">
        <f>((('Ac225 Dose 200 nCi R power'!Z466/'Ac225 Dose 200 nCi R power'!N466)^2+('Ac227 Dose 1 nCi R power'!Z466/'Ac227 Dose 1 nCi R power'!N466)^2)^0.5)*M90</f>
        <v>3.8964694221705145E+174</v>
      </c>
      <c r="Z90" s="64"/>
      <c r="AA90" s="64"/>
      <c r="AB90" s="64">
        <f>((('Ac225 Dose 200 nCi R power'!AC466/'Ac225 Dose 200 nCi R power'!E466)^2+('Ac227 Dose 1 nCi R power'!AC466/'Ac227 Dose 1 nCi R power'!E466)^2)^0.5)*D90</f>
        <v>1.2876670924868825E+174</v>
      </c>
      <c r="AC90" s="64">
        <f>((('Ac225 Dose 200 nCi R power'!AD466/'Ac225 Dose 200 nCi R power'!F466)^2+('Ac227 Dose 1 nCi R power'!AD466/'Ac227 Dose 1 nCi R power'!F466)^2)^0.5)*E90</f>
        <v>6.2326206985015341E+174</v>
      </c>
      <c r="AD90" s="64">
        <f>((('Ac225 Dose 200 nCi R power'!AE466/'Ac225 Dose 200 nCi R power'!G466)^2+('Ac227 Dose 1 nCi R power'!AE466/'Ac227 Dose 1 nCi R power'!G466)^2)^0.5)*F90</f>
        <v>4.8404805918518968E+174</v>
      </c>
      <c r="AE90" s="64">
        <f>((('Ac225 Dose 200 nCi R power'!AF466/'Ac225 Dose 200 nCi R power'!H466)^2+('Ac227 Dose 1 nCi R power'!AF466/'Ac227 Dose 1 nCi R power'!H466)^2)^0.5)*G90</f>
        <v>4.6815956113980336E+174</v>
      </c>
      <c r="AF90" s="64">
        <f>((('Ac225 Dose 200 nCi R power'!AG466/'Ac225 Dose 200 nCi R power'!I466)^2+('Ac227 Dose 1 nCi R power'!AG466/'Ac227 Dose 1 nCi R power'!I466)^2)^0.5)*H90</f>
        <v>6.3153104686924811E+174</v>
      </c>
      <c r="AG90" s="64">
        <f>((('Ac225 Dose 200 nCi R power'!AH466/'Ac225 Dose 200 nCi R power'!J466)^2+('Ac227 Dose 1 nCi R power'!AH466/'Ac227 Dose 1 nCi R power'!J466)^2)^0.5)*I90</f>
        <v>2.9692037552335938E+174</v>
      </c>
      <c r="AH90" s="64">
        <f>((('Ac225 Dose 200 nCi R power'!AI466/'Ac225 Dose 200 nCi R power'!K466)^2+('Ac227 Dose 1 nCi R power'!AI466/'Ac227 Dose 1 nCi R power'!K466)^2)^0.5)*J90</f>
        <v>5.8129271097173744E+174</v>
      </c>
      <c r="AI90" s="64">
        <f>((('Ac225 Dose 200 nCi R power'!AJ466/'Ac225 Dose 200 nCi R power'!L466)^2+('Ac227 Dose 1 nCi R power'!AJ466/'Ac227 Dose 1 nCi R power'!L466)^2)^0.5)*K90</f>
        <v>5.2980115797986746E+174</v>
      </c>
      <c r="AJ90" s="64">
        <f>((('Ac225 Dose 200 nCi R power'!AK466/'Ac225 Dose 200 nCi R power'!M466)^2+('Ac227 Dose 1 nCi R power'!AK466/'Ac227 Dose 1 nCi R power'!M466)^2)^0.5)*L90</f>
        <v>6.7513750828439236E+174</v>
      </c>
      <c r="AK90" s="64">
        <f>((('Ac225 Dose 200 nCi R power'!AL466/'Ac225 Dose 200 nCi R power'!N466)^2+('Ac227 Dose 1 nCi R power'!AL466/'Ac227 Dose 1 nCi R power'!N466)^2)^0.5)*M90</f>
        <v>8.1994571266725499E+174</v>
      </c>
      <c r="AL90" s="64"/>
      <c r="AM90" s="64"/>
      <c r="AN90">
        <f t="shared" si="38"/>
        <v>-4.8665421014575745E+171</v>
      </c>
      <c r="AO90">
        <f t="shared" si="20"/>
        <v>2.248522887074418E+173</v>
      </c>
      <c r="AP90">
        <f t="shared" si="21"/>
        <v>-5.3875877234795186E+173</v>
      </c>
      <c r="AQ90">
        <f t="shared" si="22"/>
        <v>-3.9605871408883275E+172</v>
      </c>
      <c r="AR90">
        <f t="shared" si="23"/>
        <v>-6.7552245677059371E+173</v>
      </c>
      <c r="AS90">
        <f t="shared" si="24"/>
        <v>1.0853506534464603E+173</v>
      </c>
      <c r="AT90">
        <f t="shared" si="25"/>
        <v>-1.0750982800663439E+174</v>
      </c>
      <c r="AU90">
        <f t="shared" si="26"/>
        <v>-1.2058461533936604E+174</v>
      </c>
      <c r="AV90">
        <f t="shared" si="27"/>
        <v>-1.5053461322001319E+174</v>
      </c>
      <c r="AW90">
        <f t="shared" si="28"/>
        <v>3.8000387132788889E+173</v>
      </c>
      <c r="AZ90">
        <f t="shared" si="39"/>
        <v>1.7131362675674922E+174</v>
      </c>
      <c r="BA90">
        <f t="shared" si="29"/>
        <v>8.9100408581937857E+174</v>
      </c>
      <c r="BB90">
        <f t="shared" si="30"/>
        <v>7.7764056891832309E+174</v>
      </c>
      <c r="BC90">
        <f t="shared" si="31"/>
        <v>7.256317599228865E+174</v>
      </c>
      <c r="BD90">
        <f t="shared" si="32"/>
        <v>1.0134553524356509E+175</v>
      </c>
      <c r="BE90">
        <f t="shared" si="33"/>
        <v>4.532193446126886E+174</v>
      </c>
      <c r="BF90">
        <f t="shared" si="34"/>
        <v>9.5795243308321115E+174</v>
      </c>
      <c r="BG90">
        <f t="shared" si="35"/>
        <v>8.8512442672487133E+174</v>
      </c>
      <c r="BH90">
        <f t="shared" si="36"/>
        <v>1.1266243856215847E+175</v>
      </c>
      <c r="BI90">
        <f t="shared" si="37"/>
        <v>1.2475930420170952E+175</v>
      </c>
    </row>
    <row r="93" spans="2:61">
      <c r="B93" t="s">
        <v>51</v>
      </c>
    </row>
    <row r="95" spans="2:61">
      <c r="D95" s="60" t="s">
        <v>52</v>
      </c>
      <c r="P95" s="61" t="s">
        <v>53</v>
      </c>
      <c r="AN95" s="61" t="s">
        <v>53</v>
      </c>
    </row>
    <row r="97" spans="3:61">
      <c r="C97" t="str">
        <f t="shared" ref="C97:M97" si="40">C8</f>
        <v>Average</v>
      </c>
      <c r="D97" t="str">
        <f t="shared" si="40"/>
        <v>Blood</v>
      </c>
      <c r="E97" t="str">
        <f t="shared" si="40"/>
        <v>Thymus</v>
      </c>
      <c r="F97" t="str">
        <f t="shared" si="40"/>
        <v>Heart</v>
      </c>
      <c r="G97" t="str">
        <f t="shared" si="40"/>
        <v>Lungs</v>
      </c>
      <c r="H97" t="str">
        <f t="shared" si="40"/>
        <v>Kidneys</v>
      </c>
      <c r="I97" t="str">
        <f t="shared" si="40"/>
        <v>Spleen</v>
      </c>
      <c r="J97" t="str">
        <f t="shared" si="40"/>
        <v>Liver</v>
      </c>
      <c r="K97" t="str">
        <f t="shared" si="40"/>
        <v>ART</v>
      </c>
      <c r="L97" t="str">
        <f t="shared" si="40"/>
        <v>Carcass</v>
      </c>
      <c r="M97" t="str">
        <f t="shared" si="40"/>
        <v>Tumor</v>
      </c>
      <c r="O97" t="e">
        <f>O8</f>
        <v>#REF!</v>
      </c>
      <c r="P97" t="s">
        <v>3</v>
      </c>
      <c r="Q97" t="s">
        <v>4</v>
      </c>
      <c r="R97" t="s">
        <v>5</v>
      </c>
      <c r="S97" t="s">
        <v>6</v>
      </c>
      <c r="T97" t="s">
        <v>7</v>
      </c>
      <c r="U97" t="s">
        <v>8</v>
      </c>
      <c r="V97" t="s">
        <v>9</v>
      </c>
      <c r="W97" t="s">
        <v>10</v>
      </c>
      <c r="X97" t="s">
        <v>11</v>
      </c>
      <c r="Y97" t="s">
        <v>12</v>
      </c>
      <c r="AA97" t="e">
        <f>AA8</f>
        <v>#REF!</v>
      </c>
      <c r="AB97" t="s">
        <v>3</v>
      </c>
      <c r="AC97" t="s">
        <v>4</v>
      </c>
      <c r="AD97" t="s">
        <v>5</v>
      </c>
      <c r="AE97" t="s">
        <v>6</v>
      </c>
      <c r="AF97" t="s">
        <v>7</v>
      </c>
      <c r="AG97" t="s">
        <v>8</v>
      </c>
      <c r="AH97" t="s">
        <v>9</v>
      </c>
      <c r="AI97" t="s">
        <v>10</v>
      </c>
      <c r="AJ97" t="s">
        <v>11</v>
      </c>
      <c r="AK97" t="s">
        <v>12</v>
      </c>
      <c r="AM97" t="s">
        <v>36</v>
      </c>
      <c r="AN97" t="s">
        <v>3</v>
      </c>
      <c r="AO97" t="s">
        <v>4</v>
      </c>
      <c r="AP97" t="s">
        <v>5</v>
      </c>
      <c r="AQ97" t="s">
        <v>6</v>
      </c>
      <c r="AR97" t="s">
        <v>7</v>
      </c>
      <c r="AS97" t="s">
        <v>8</v>
      </c>
      <c r="AT97" t="s">
        <v>9</v>
      </c>
      <c r="AU97" t="s">
        <v>10</v>
      </c>
      <c r="AV97" t="s">
        <v>11</v>
      </c>
      <c r="AW97" t="s">
        <v>12</v>
      </c>
      <c r="AY97" t="s">
        <v>35</v>
      </c>
      <c r="AZ97" t="s">
        <v>3</v>
      </c>
      <c r="BA97" t="s">
        <v>4</v>
      </c>
      <c r="BB97" t="s">
        <v>5</v>
      </c>
      <c r="BC97" t="s">
        <v>6</v>
      </c>
      <c r="BD97" t="s">
        <v>7</v>
      </c>
      <c r="BE97" t="s">
        <v>8</v>
      </c>
      <c r="BF97" t="s">
        <v>9</v>
      </c>
      <c r="BG97" t="s">
        <v>10</v>
      </c>
      <c r="BH97" t="s">
        <v>11</v>
      </c>
      <c r="BI97" t="s">
        <v>12</v>
      </c>
    </row>
    <row r="98" spans="3:61">
      <c r="C98">
        <f t="shared" ref="C98:C129" si="41">C9</f>
        <v>0</v>
      </c>
      <c r="D98" s="62">
        <v>0</v>
      </c>
      <c r="E98" s="62">
        <v>0</v>
      </c>
      <c r="F98" s="62">
        <v>0</v>
      </c>
      <c r="G98" s="62">
        <v>0</v>
      </c>
      <c r="H98" s="62">
        <v>0</v>
      </c>
      <c r="I98" s="62">
        <v>0</v>
      </c>
      <c r="J98" s="62">
        <v>0</v>
      </c>
      <c r="K98" s="62">
        <v>0</v>
      </c>
      <c r="L98" s="62">
        <v>0</v>
      </c>
      <c r="M98" s="62">
        <v>0</v>
      </c>
      <c r="P98" s="62">
        <v>0</v>
      </c>
      <c r="Q98" s="62">
        <v>0</v>
      </c>
      <c r="R98" s="62">
        <v>0</v>
      </c>
      <c r="S98" s="62">
        <v>0</v>
      </c>
      <c r="T98" s="62">
        <v>0</v>
      </c>
      <c r="U98" s="62">
        <v>0</v>
      </c>
      <c r="V98" s="62">
        <v>0</v>
      </c>
      <c r="W98" s="62">
        <v>0</v>
      </c>
      <c r="X98" s="62">
        <v>0</v>
      </c>
      <c r="Y98" s="62">
        <v>0</v>
      </c>
      <c r="Z98" s="64"/>
      <c r="AA98" s="64"/>
      <c r="AB98" s="62">
        <v>0</v>
      </c>
      <c r="AC98" s="62">
        <v>0</v>
      </c>
      <c r="AD98" s="62">
        <v>0</v>
      </c>
      <c r="AE98" s="62">
        <v>0</v>
      </c>
      <c r="AF98" s="62">
        <v>0</v>
      </c>
      <c r="AG98" s="62">
        <v>0</v>
      </c>
      <c r="AH98" s="62">
        <v>0</v>
      </c>
      <c r="AI98" s="62">
        <v>0</v>
      </c>
      <c r="AJ98" s="62">
        <v>0</v>
      </c>
      <c r="AK98" s="62">
        <v>0</v>
      </c>
      <c r="AL98" s="64"/>
      <c r="AM98" s="64"/>
      <c r="AN98">
        <f>D98-P98</f>
        <v>0</v>
      </c>
      <c r="AO98">
        <f t="shared" ref="AO98:AW113" si="42">E98-Q98</f>
        <v>0</v>
      </c>
      <c r="AP98">
        <f t="shared" si="42"/>
        <v>0</v>
      </c>
      <c r="AQ98">
        <f t="shared" si="42"/>
        <v>0</v>
      </c>
      <c r="AR98">
        <f t="shared" si="42"/>
        <v>0</v>
      </c>
      <c r="AS98">
        <f t="shared" si="42"/>
        <v>0</v>
      </c>
      <c r="AT98">
        <f t="shared" si="42"/>
        <v>0</v>
      </c>
      <c r="AU98">
        <f t="shared" si="42"/>
        <v>0</v>
      </c>
      <c r="AV98">
        <f t="shared" si="42"/>
        <v>0</v>
      </c>
      <c r="AW98">
        <f t="shared" si="42"/>
        <v>0</v>
      </c>
      <c r="AZ98">
        <f>D98+AB98</f>
        <v>0</v>
      </c>
      <c r="BA98">
        <f t="shared" ref="BA98:BI113" si="43">E98+AC98</f>
        <v>0</v>
      </c>
      <c r="BB98">
        <f t="shared" si="43"/>
        <v>0</v>
      </c>
      <c r="BC98">
        <f t="shared" si="43"/>
        <v>0</v>
      </c>
      <c r="BD98">
        <f t="shared" si="43"/>
        <v>0</v>
      </c>
      <c r="BE98">
        <f t="shared" si="43"/>
        <v>0</v>
      </c>
      <c r="BF98">
        <f t="shared" si="43"/>
        <v>0</v>
      </c>
      <c r="BG98">
        <f t="shared" si="43"/>
        <v>0</v>
      </c>
      <c r="BH98">
        <f t="shared" si="43"/>
        <v>0</v>
      </c>
      <c r="BI98">
        <f t="shared" si="43"/>
        <v>0</v>
      </c>
    </row>
    <row r="99" spans="3:61">
      <c r="C99">
        <f t="shared" si="41"/>
        <v>4.1666666666666664E-2</v>
      </c>
      <c r="D99" s="63">
        <f>'Ac227 Dose 1 nCi R power'!E475/'Ac225 Dose 200 nCi R power'!E475</f>
        <v>1.0563370076831673E-4</v>
      </c>
      <c r="E99" s="63">
        <f>'Ac227 Dose 1 nCi R power'!F475/'Ac225 Dose 200 nCi R power'!F475</f>
        <v>5.0707304347179065E-5</v>
      </c>
      <c r="F99" s="63">
        <f>'Ac227 Dose 1 nCi R power'!G475/'Ac225 Dose 200 nCi R power'!G475</f>
        <v>7.9580913201929285E-5</v>
      </c>
      <c r="G99" s="63">
        <f>'Ac227 Dose 1 nCi R power'!H475/'Ac225 Dose 200 nCi R power'!H475</f>
        <v>9.3409729222711227E-5</v>
      </c>
      <c r="H99" s="63">
        <f>'Ac227 Dose 1 nCi R power'!I475/'Ac225 Dose 200 nCi R power'!I475</f>
        <v>7.4635750511708383E-5</v>
      </c>
      <c r="I99" s="63">
        <f>'Ac227 Dose 1 nCi R power'!J475/'Ac225 Dose 200 nCi R power'!J475</f>
        <v>6.0051903481534485E-5</v>
      </c>
      <c r="J99" s="63">
        <f>'Ac227 Dose 1 nCi R power'!K475/'Ac225 Dose 200 nCi R power'!K475</f>
        <v>8.2968420878792371E-5</v>
      </c>
      <c r="K99" s="63">
        <f>'Ac227 Dose 1 nCi R power'!L475/'Ac225 Dose 200 nCi R power'!L475</f>
        <v>8.2052475072184723E-5</v>
      </c>
      <c r="L99" s="63">
        <f>'Ac227 Dose 1 nCi R power'!M475/'Ac225 Dose 200 nCi R power'!M475</f>
        <v>6.5593280357035419E-5</v>
      </c>
      <c r="M99" s="63">
        <f>'Ac227 Dose 1 nCi R power'!N475/'Ac225 Dose 200 nCi R power'!N475</f>
        <v>6.5219856945599605E-5</v>
      </c>
      <c r="P99" s="64">
        <f>((('Ac225 Dose 200 nCi R power'!Q475/'Ac225 Dose 200 nCi R power'!E475)^2+('Ac227 Dose 1 nCi R power'!Q475/'Ac227 Dose 1 nCi R power'!E475)^2)^0.5)*D99</f>
        <v>1.4589189037524742E-4</v>
      </c>
      <c r="Q99" s="64">
        <f>((('Ac225 Dose 200 nCi R power'!R475/'Ac225 Dose 200 nCi R power'!F475)^2+('Ac227 Dose 1 nCi R power'!R475/'Ac227 Dose 1 nCi R power'!F475)^2)^0.5)*E99</f>
        <v>4.7595525723105431E-5</v>
      </c>
      <c r="R99" s="64">
        <f>((('Ac225 Dose 200 nCi R power'!S475/'Ac225 Dose 200 nCi R power'!G475)^2+('Ac227 Dose 1 nCi R power'!S475/'Ac227 Dose 1 nCi R power'!G475)^2)^0.5)*F99</f>
        <v>9.8411491545973226E-5</v>
      </c>
      <c r="S99" s="64">
        <f>((('Ac225 Dose 200 nCi R power'!T475/'Ac225 Dose 200 nCi R power'!H475)^2+('Ac227 Dose 1 nCi R power'!T475/'Ac227 Dose 1 nCi R power'!H475)^2)^0.5)*G99</f>
        <v>1.2677301571735591E-4</v>
      </c>
      <c r="T99" s="64">
        <f>((('Ac225 Dose 200 nCi R power'!U475/'Ac225 Dose 200 nCi R power'!I475)^2+('Ac227 Dose 1 nCi R power'!U475/'Ac227 Dose 1 nCi R power'!I475)^2)^0.5)*H99</f>
        <v>9.5664515542869663E-5</v>
      </c>
      <c r="U99" s="64">
        <f>((('Ac225 Dose 200 nCi R power'!V475/'Ac225 Dose 200 nCi R power'!J475)^2+('Ac227 Dose 1 nCi R power'!V475/'Ac227 Dose 1 nCi R power'!J475)^2)^0.5)*I99</f>
        <v>7.3765364077820879E-5</v>
      </c>
      <c r="V99" s="64">
        <f>((('Ac225 Dose 200 nCi R power'!W475/'Ac225 Dose 200 nCi R power'!K475)^2+('Ac227 Dose 1 nCi R power'!W475/'Ac227 Dose 1 nCi R power'!K475)^2)^0.5)*J99</f>
        <v>1.0662394378907493E-4</v>
      </c>
      <c r="W99" s="64">
        <f>((('Ac225 Dose 200 nCi R power'!X475/'Ac225 Dose 200 nCi R power'!L475)^2+('Ac227 Dose 1 nCi R power'!X475/'Ac227 Dose 1 nCi R power'!L475)^2)^0.5)*K99</f>
        <v>9.6592779832241791E-5</v>
      </c>
      <c r="X99" s="64">
        <f>((('Ac225 Dose 200 nCi R power'!Y475/'Ac225 Dose 200 nCi R power'!M475)^2+('Ac227 Dose 1 nCi R power'!Y475/'Ac227 Dose 1 nCi R power'!M475)^2)^0.5)*L99</f>
        <v>8.1753789975050207E-5</v>
      </c>
      <c r="Y99" s="64">
        <f>((('Ac225 Dose 200 nCi R power'!Z475/'Ac225 Dose 200 nCi R power'!N475)^2+('Ac227 Dose 1 nCi R power'!Z475/'Ac227 Dose 1 nCi R power'!N475)^2)^0.5)*M99</f>
        <v>6.4716974329507613E-5</v>
      </c>
      <c r="Z99" s="64"/>
      <c r="AA99" s="64"/>
      <c r="AB99" s="64">
        <f>((('Ac225 Dose 200 nCi R power'!AC475/'Ac225 Dose 200 nCi R power'!E475)^2+('Ac227 Dose 1 nCi R power'!AC475/'Ac227 Dose 1 nCi R power'!E475)^2)^0.5)*D99</f>
        <v>1.5288602568954148E-4</v>
      </c>
      <c r="AC99" s="64">
        <f>((('Ac225 Dose 200 nCi R power'!AD475/'Ac225 Dose 200 nCi R power'!F475)^2+('Ac227 Dose 1 nCi R power'!AD475/'Ac227 Dose 1 nCi R power'!F475)^2)^0.5)*E99</f>
        <v>9.7285811764575794E-5</v>
      </c>
      <c r="AD99" s="64">
        <f>((('Ac225 Dose 200 nCi R power'!AE475/'Ac225 Dose 200 nCi R power'!G475)^2+('Ac227 Dose 1 nCi R power'!AE475/'Ac227 Dose 1 nCi R power'!G475)^2)^0.5)*F99</f>
        <v>1.2723786023045877E-4</v>
      </c>
      <c r="AE99" s="64">
        <f>((('Ac225 Dose 200 nCi R power'!AF475/'Ac225 Dose 200 nCi R power'!H475)^2+('Ac227 Dose 1 nCi R power'!AF475/'Ac227 Dose 1 nCi R power'!H475)^2)^0.5)*G99</f>
        <v>1.374412886016202E-4</v>
      </c>
      <c r="AF99" s="64">
        <f>((('Ac225 Dose 200 nCi R power'!AG475/'Ac225 Dose 200 nCi R power'!I475)^2+('Ac227 Dose 1 nCi R power'!AG475/'Ac227 Dose 1 nCi R power'!I475)^2)^0.5)*H99</f>
        <v>1.1553903871471319E-4</v>
      </c>
      <c r="AG99" s="64">
        <f>((('Ac225 Dose 200 nCi R power'!AH475/'Ac225 Dose 200 nCi R power'!J475)^2+('Ac227 Dose 1 nCi R power'!AH475/'Ac227 Dose 1 nCi R power'!J475)^2)^0.5)*I99</f>
        <v>9.6100646304961987E-5</v>
      </c>
      <c r="AH99" s="64">
        <f>((('Ac225 Dose 200 nCi R power'!AI475/'Ac225 Dose 200 nCi R power'!K475)^2+('Ac227 Dose 1 nCi R power'!AI475/'Ac227 Dose 1 nCi R power'!K475)^2)^0.5)*J99</f>
        <v>1.2806575565394603E-4</v>
      </c>
      <c r="AI99" s="64">
        <f>((('Ac225 Dose 200 nCi R power'!AJ475/'Ac225 Dose 200 nCi R power'!L475)^2+('Ac227 Dose 1 nCi R power'!AJ475/'Ac227 Dose 1 nCi R power'!L475)^2)^0.5)*K99</f>
        <v>1.3604753159079355E-4</v>
      </c>
      <c r="AJ99" s="64">
        <f>((('Ac225 Dose 200 nCi R power'!AK475/'Ac225 Dose 200 nCi R power'!M475)^2+('Ac227 Dose 1 nCi R power'!AK475/'Ac227 Dose 1 nCi R power'!M475)^2)^0.5)*L99</f>
        <v>1.0378829441446372E-4</v>
      </c>
      <c r="AK99" s="64">
        <f>((('Ac225 Dose 200 nCi R power'!AL475/'Ac225 Dose 200 nCi R power'!N475)^2+('Ac227 Dose 1 nCi R power'!AL475/'Ac227 Dose 1 nCi R power'!N475)^2)^0.5)*M99</f>
        <v>1.3893779562690838E-4</v>
      </c>
      <c r="AL99" s="64"/>
      <c r="AM99" s="64"/>
      <c r="AN99">
        <f t="shared" ref="AN99:AN162" si="44">D99-P99</f>
        <v>-4.0258189606930694E-5</v>
      </c>
      <c r="AO99">
        <f t="shared" si="42"/>
        <v>3.1117786240736342E-6</v>
      </c>
      <c r="AP99">
        <f t="shared" si="42"/>
        <v>-1.8830578344043941E-5</v>
      </c>
      <c r="AQ99">
        <f t="shared" si="42"/>
        <v>-3.3363286494644684E-5</v>
      </c>
      <c r="AR99">
        <f t="shared" si="42"/>
        <v>-2.102876503116128E-5</v>
      </c>
      <c r="AS99">
        <f t="shared" si="42"/>
        <v>-1.3713460596286394E-5</v>
      </c>
      <c r="AT99">
        <f t="shared" si="42"/>
        <v>-2.3655522910282555E-5</v>
      </c>
      <c r="AU99">
        <f t="shared" si="42"/>
        <v>-1.4540304760057068E-5</v>
      </c>
      <c r="AV99">
        <f t="shared" si="42"/>
        <v>-1.6160509618014788E-5</v>
      </c>
      <c r="AW99">
        <f t="shared" si="42"/>
        <v>5.0288261609199151E-7</v>
      </c>
      <c r="AZ99">
        <f t="shared" ref="AZ99:AZ162" si="45">D99+AB99</f>
        <v>2.5851972645785819E-4</v>
      </c>
      <c r="BA99">
        <f t="shared" si="43"/>
        <v>1.4799311611175486E-4</v>
      </c>
      <c r="BB99">
        <f t="shared" si="43"/>
        <v>2.0681877343238807E-4</v>
      </c>
      <c r="BC99">
        <f t="shared" si="43"/>
        <v>2.3085101782433144E-4</v>
      </c>
      <c r="BD99">
        <f t="shared" si="43"/>
        <v>1.9017478922642156E-4</v>
      </c>
      <c r="BE99">
        <f t="shared" si="43"/>
        <v>1.5615254978649647E-4</v>
      </c>
      <c r="BF99">
        <f t="shared" si="43"/>
        <v>2.110341765327384E-4</v>
      </c>
      <c r="BG99">
        <f t="shared" si="43"/>
        <v>2.1810000666297826E-4</v>
      </c>
      <c r="BH99">
        <f t="shared" si="43"/>
        <v>1.6938157477149914E-4</v>
      </c>
      <c r="BI99">
        <f t="shared" si="43"/>
        <v>2.0415765257250797E-4</v>
      </c>
    </row>
    <row r="100" spans="3:61">
      <c r="C100">
        <f t="shared" si="41"/>
        <v>7.4999999999999997E-2</v>
      </c>
      <c r="D100" s="63">
        <f>'Ac227 Dose 1 nCi R power'!E476/'Ac225 Dose 200 nCi R power'!E476</f>
        <v>1.0644233168783606E-4</v>
      </c>
      <c r="E100" s="63">
        <f>'Ac227 Dose 1 nCi R power'!F476/'Ac225 Dose 200 nCi R power'!F476</f>
        <v>5.1703046990723381E-5</v>
      </c>
      <c r="F100" s="63">
        <f>'Ac227 Dose 1 nCi R power'!G476/'Ac225 Dose 200 nCi R power'!G476</f>
        <v>8.2429236216692494E-5</v>
      </c>
      <c r="G100" s="63">
        <f>'Ac227 Dose 1 nCi R power'!H476/'Ac225 Dose 200 nCi R power'!H476</f>
        <v>9.5077049454074568E-5</v>
      </c>
      <c r="H100" s="63">
        <f>'Ac227 Dose 1 nCi R power'!I476/'Ac225 Dose 200 nCi R power'!I476</f>
        <v>7.8033764015301752E-5</v>
      </c>
      <c r="I100" s="63">
        <f>'Ac227 Dose 1 nCi R power'!J476/'Ac225 Dose 200 nCi R power'!J476</f>
        <v>5.8931941038238546E-5</v>
      </c>
      <c r="J100" s="63">
        <f>'Ac227 Dose 1 nCi R power'!K476/'Ac225 Dose 200 nCi R power'!K476</f>
        <v>8.4429843750780399E-5</v>
      </c>
      <c r="K100" s="63">
        <f>'Ac227 Dose 1 nCi R power'!L476/'Ac225 Dose 200 nCi R power'!L476</f>
        <v>8.6014246643518862E-5</v>
      </c>
      <c r="L100" s="63">
        <f>'Ac227 Dose 1 nCi R power'!M476/'Ac225 Dose 200 nCi R power'!M476</f>
        <v>6.9401892771525417E-5</v>
      </c>
      <c r="M100" s="63">
        <f>'Ac227 Dose 1 nCi R power'!N476/'Ac225 Dose 200 nCi R power'!N476</f>
        <v>8.7234054322090322E-5</v>
      </c>
      <c r="P100" s="64">
        <f>((('Ac225 Dose 200 nCi R power'!Q476/'Ac225 Dose 200 nCi R power'!E476)^2+('Ac227 Dose 1 nCi R power'!Q476/'Ac227 Dose 1 nCi R power'!E476)^2)^0.5)*D100</f>
        <v>1.4449278877769669E-4</v>
      </c>
      <c r="Q100" s="64">
        <f>((('Ac225 Dose 200 nCi R power'!R476/'Ac225 Dose 200 nCi R power'!F476)^2+('Ac227 Dose 1 nCi R power'!R476/'Ac227 Dose 1 nCi R power'!F476)^2)^0.5)*E100</f>
        <v>4.7909201741677351E-5</v>
      </c>
      <c r="R100" s="64">
        <f>((('Ac225 Dose 200 nCi R power'!S476/'Ac225 Dose 200 nCi R power'!G476)^2+('Ac227 Dose 1 nCi R power'!S476/'Ac227 Dose 1 nCi R power'!G476)^2)^0.5)*F100</f>
        <v>1.0023926287439185E-4</v>
      </c>
      <c r="S100" s="64">
        <f>((('Ac225 Dose 200 nCi R power'!T476/'Ac225 Dose 200 nCi R power'!H476)^2+('Ac227 Dose 1 nCi R power'!T476/'Ac227 Dose 1 nCi R power'!H476)^2)^0.5)*G100</f>
        <v>1.2715696797351781E-4</v>
      </c>
      <c r="T100" s="64">
        <f>((('Ac225 Dose 200 nCi R power'!U476/'Ac225 Dose 200 nCi R power'!I476)^2+('Ac227 Dose 1 nCi R power'!U476/'Ac227 Dose 1 nCi R power'!I476)^2)^0.5)*H100</f>
        <v>9.9227027816091692E-5</v>
      </c>
      <c r="U100" s="64">
        <f>((('Ac225 Dose 200 nCi R power'!V476/'Ac225 Dose 200 nCi R power'!J476)^2+('Ac227 Dose 1 nCi R power'!V476/'Ac227 Dose 1 nCi R power'!J476)^2)^0.5)*I100</f>
        <v>7.1173399558471464E-5</v>
      </c>
      <c r="V100" s="64">
        <f>((('Ac225 Dose 200 nCi R power'!W476/'Ac225 Dose 200 nCi R power'!K476)^2+('Ac227 Dose 1 nCi R power'!W476/'Ac227 Dose 1 nCi R power'!K476)^2)^0.5)*J100</f>
        <v>1.0545843787990305E-4</v>
      </c>
      <c r="W100" s="64">
        <f>((('Ac225 Dose 200 nCi R power'!X476/'Ac225 Dose 200 nCi R power'!L476)^2+('Ac227 Dose 1 nCi R power'!X476/'Ac227 Dose 1 nCi R power'!L476)^2)^0.5)*K100</f>
        <v>1.0265962187818407E-4</v>
      </c>
      <c r="X100" s="64">
        <f>((('Ac225 Dose 200 nCi R power'!Y476/'Ac225 Dose 200 nCi R power'!M476)^2+('Ac227 Dose 1 nCi R power'!Y476/'Ac227 Dose 1 nCi R power'!M476)^2)^0.5)*L100</f>
        <v>8.7277580276900178E-5</v>
      </c>
      <c r="Y100" s="64">
        <f>((('Ac225 Dose 200 nCi R power'!Z476/'Ac225 Dose 200 nCi R power'!N476)^2+('Ac227 Dose 1 nCi R power'!Z476/'Ac227 Dose 1 nCi R power'!N476)^2)^0.5)*M100</f>
        <v>8.5004382789452074E-5</v>
      </c>
      <c r="Z100" s="64"/>
      <c r="AA100" s="64"/>
      <c r="AB100" s="64">
        <f>((('Ac225 Dose 200 nCi R power'!AC476/'Ac225 Dose 200 nCi R power'!E476)^2+('Ac227 Dose 1 nCi R power'!AC476/'Ac227 Dose 1 nCi R power'!E476)^2)^0.5)*D100</f>
        <v>1.5627592171037441E-4</v>
      </c>
      <c r="AC100" s="64">
        <f>((('Ac225 Dose 200 nCi R power'!AD476/'Ac225 Dose 200 nCi R power'!F476)^2+('Ac227 Dose 1 nCi R power'!AD476/'Ac227 Dose 1 nCi R power'!F476)^2)^0.5)*E100</f>
        <v>1.000471459499622E-4</v>
      </c>
      <c r="AD100" s="64">
        <f>((('Ac225 Dose 200 nCi R power'!AE476/'Ac225 Dose 200 nCi R power'!G476)^2+('Ac227 Dose 1 nCi R power'!AE476/'Ac227 Dose 1 nCi R power'!G476)^2)^0.5)*F100</f>
        <v>1.332427508940589E-4</v>
      </c>
      <c r="AE100" s="64">
        <f>((('Ac225 Dose 200 nCi R power'!AF476/'Ac225 Dose 200 nCi R power'!H476)^2+('Ac227 Dose 1 nCi R power'!AF476/'Ac227 Dose 1 nCi R power'!H476)^2)^0.5)*G100</f>
        <v>1.418112621703016E-4</v>
      </c>
      <c r="AF100" s="64">
        <f>((('Ac225 Dose 200 nCi R power'!AG476/'Ac225 Dose 200 nCi R power'!I476)^2+('Ac227 Dose 1 nCi R power'!AG476/'Ac227 Dose 1 nCi R power'!I476)^2)^0.5)*H100</f>
        <v>1.2151848355786913E-4</v>
      </c>
      <c r="AG100" s="64">
        <f>((('Ac225 Dose 200 nCi R power'!AH476/'Ac225 Dose 200 nCi R power'!J476)^2+('Ac227 Dose 1 nCi R power'!AH476/'Ac227 Dose 1 nCi R power'!J476)^2)^0.5)*I100</f>
        <v>9.5552040115525508E-5</v>
      </c>
      <c r="AH100" s="64">
        <f>((('Ac225 Dose 200 nCi R power'!AI476/'Ac225 Dose 200 nCi R power'!K476)^2+('Ac227 Dose 1 nCi R power'!AI476/'Ac227 Dose 1 nCi R power'!K476)^2)^0.5)*J100</f>
        <v>1.3346989898648502E-4</v>
      </c>
      <c r="AI100" s="64">
        <f>((('Ac225 Dose 200 nCi R power'!AJ476/'Ac225 Dose 200 nCi R power'!L476)^2+('Ac227 Dose 1 nCi R power'!AJ476/'Ac227 Dose 1 nCi R power'!L476)^2)^0.5)*K100</f>
        <v>1.4103365273643935E-4</v>
      </c>
      <c r="AJ100" s="64">
        <f>((('Ac225 Dose 200 nCi R power'!AK476/'Ac225 Dose 200 nCi R power'!M476)^2+('Ac227 Dose 1 nCi R power'!AK476/'Ac227 Dose 1 nCi R power'!M476)^2)^0.5)*L100</f>
        <v>1.0905230836242175E-4</v>
      </c>
      <c r="AK100" s="64">
        <f>((('Ac225 Dose 200 nCi R power'!AL476/'Ac225 Dose 200 nCi R power'!N476)^2+('Ac227 Dose 1 nCi R power'!AL476/'Ac227 Dose 1 nCi R power'!N476)^2)^0.5)*M100</f>
        <v>1.8142543672624648E-4</v>
      </c>
      <c r="AL100" s="64"/>
      <c r="AM100" s="64"/>
      <c r="AN100">
        <f t="shared" si="44"/>
        <v>-3.8050457089860634E-5</v>
      </c>
      <c r="AO100">
        <f t="shared" si="42"/>
        <v>3.7938452490460304E-6</v>
      </c>
      <c r="AP100">
        <f t="shared" si="42"/>
        <v>-1.7810026657699357E-5</v>
      </c>
      <c r="AQ100">
        <f t="shared" si="42"/>
        <v>-3.2079918519443246E-5</v>
      </c>
      <c r="AR100">
        <f t="shared" si="42"/>
        <v>-2.119326380078994E-5</v>
      </c>
      <c r="AS100">
        <f t="shared" si="42"/>
        <v>-1.2241458520232918E-5</v>
      </c>
      <c r="AT100">
        <f t="shared" si="42"/>
        <v>-2.1028594129122652E-5</v>
      </c>
      <c r="AU100">
        <f t="shared" si="42"/>
        <v>-1.6645375234665213E-5</v>
      </c>
      <c r="AV100">
        <f t="shared" si="42"/>
        <v>-1.7875687505374761E-5</v>
      </c>
      <c r="AW100">
        <f t="shared" si="42"/>
        <v>2.2296715326382483E-6</v>
      </c>
      <c r="AZ100">
        <f t="shared" si="45"/>
        <v>2.6271825339821046E-4</v>
      </c>
      <c r="BA100">
        <f t="shared" si="43"/>
        <v>1.5175019294068559E-4</v>
      </c>
      <c r="BB100">
        <f t="shared" si="43"/>
        <v>2.1567198711075139E-4</v>
      </c>
      <c r="BC100">
        <f t="shared" si="43"/>
        <v>2.3688831162437616E-4</v>
      </c>
      <c r="BD100">
        <f t="shared" si="43"/>
        <v>1.9955224757317087E-4</v>
      </c>
      <c r="BE100">
        <f t="shared" si="43"/>
        <v>1.5448398115376405E-4</v>
      </c>
      <c r="BF100">
        <f t="shared" si="43"/>
        <v>2.1789974273726543E-4</v>
      </c>
      <c r="BG100">
        <f t="shared" si="43"/>
        <v>2.2704789937995823E-4</v>
      </c>
      <c r="BH100">
        <f t="shared" si="43"/>
        <v>1.7845420113394715E-4</v>
      </c>
      <c r="BI100">
        <f t="shared" si="43"/>
        <v>2.6865949104833679E-4</v>
      </c>
    </row>
    <row r="101" spans="3:61">
      <c r="C101">
        <f t="shared" si="41"/>
        <v>0.1</v>
      </c>
      <c r="D101" s="63">
        <f>'Ac227 Dose 1 nCi R power'!E477/'Ac225 Dose 200 nCi R power'!E477</f>
        <v>1.0714186903599328E-4</v>
      </c>
      <c r="E101" s="63">
        <f>'Ac227 Dose 1 nCi R power'!F477/'Ac225 Dose 200 nCi R power'!F477</f>
        <v>5.2808039699279827E-5</v>
      </c>
      <c r="F101" s="63">
        <f>'Ac227 Dose 1 nCi R power'!G477/'Ac225 Dose 200 nCi R power'!G477</f>
        <v>8.5779814345525088E-5</v>
      </c>
      <c r="G101" s="63">
        <f>'Ac227 Dose 1 nCi R power'!H477/'Ac225 Dose 200 nCi R power'!H477</f>
        <v>9.6930455717274811E-5</v>
      </c>
      <c r="H101" s="63">
        <f>'Ac227 Dose 1 nCi R power'!I477/'Ac225 Dose 200 nCi R power'!I477</f>
        <v>8.2109662731510833E-5</v>
      </c>
      <c r="I101" s="63">
        <f>'Ac227 Dose 1 nCi R power'!J477/'Ac225 Dose 200 nCi R power'!J477</f>
        <v>5.7880637103528335E-5</v>
      </c>
      <c r="J101" s="63">
        <f>'Ac227 Dose 1 nCi R power'!K477/'Ac225 Dose 200 nCi R power'!K477</f>
        <v>8.6239431566733087E-5</v>
      </c>
      <c r="K101" s="63">
        <f>'Ac227 Dose 1 nCi R power'!L477/'Ac225 Dose 200 nCi R power'!L477</f>
        <v>9.0594566474626599E-5</v>
      </c>
      <c r="L101" s="63">
        <f>'Ac227 Dose 1 nCi R power'!M477/'Ac225 Dose 200 nCi R power'!M477</f>
        <v>7.3951116740284768E-5</v>
      </c>
      <c r="M101" s="63">
        <f>'Ac227 Dose 1 nCi R power'!N477/'Ac225 Dose 200 nCi R power'!N477</f>
        <v>1.0801304590961606E-4</v>
      </c>
      <c r="P101" s="64">
        <f>((('Ac225 Dose 200 nCi R power'!Q477/'Ac225 Dose 200 nCi R power'!E477)^2+('Ac227 Dose 1 nCi R power'!Q477/'Ac227 Dose 1 nCi R power'!E477)^2)^0.5)*D101</f>
        <v>1.4249256094291888E-4</v>
      </c>
      <c r="Q101" s="64">
        <f>((('Ac225 Dose 200 nCi R power'!R477/'Ac225 Dose 200 nCi R power'!F477)^2+('Ac227 Dose 1 nCi R power'!R477/'Ac227 Dose 1 nCi R power'!F477)^2)^0.5)*E101</f>
        <v>4.8245542917543899E-5</v>
      </c>
      <c r="R101" s="64">
        <f>((('Ac225 Dose 200 nCi R power'!S477/'Ac225 Dose 200 nCi R power'!G477)^2+('Ac227 Dose 1 nCi R power'!S477/'Ac227 Dose 1 nCi R power'!G477)^2)^0.5)*F101</f>
        <v>1.0223918841918278E-4</v>
      </c>
      <c r="S101" s="64">
        <f>((('Ac225 Dose 200 nCi R power'!T477/'Ac225 Dose 200 nCi R power'!H477)^2+('Ac227 Dose 1 nCi R power'!T477/'Ac227 Dose 1 nCi R power'!H477)^2)^0.5)*G101</f>
        <v>1.2743787104663523E-4</v>
      </c>
      <c r="T101" s="64">
        <f>((('Ac225 Dose 200 nCi R power'!U477/'Ac225 Dose 200 nCi R power'!I477)^2+('Ac227 Dose 1 nCi R power'!U477/'Ac227 Dose 1 nCi R power'!I477)^2)^0.5)*H101</f>
        <v>1.0345876491999528E-4</v>
      </c>
      <c r="U101" s="64">
        <f>((('Ac225 Dose 200 nCi R power'!V477/'Ac225 Dose 200 nCi R power'!J477)^2+('Ac227 Dose 1 nCi R power'!V477/'Ac227 Dose 1 nCi R power'!J477)^2)^0.5)*I101</f>
        <v>6.8684005376683184E-5</v>
      </c>
      <c r="V101" s="64">
        <f>((('Ac225 Dose 200 nCi R power'!W477/'Ac225 Dose 200 nCi R power'!K477)^2+('Ac227 Dose 1 nCi R power'!W477/'Ac227 Dose 1 nCi R power'!K477)^2)^0.5)*J101</f>
        <v>1.0446289046882932E-4</v>
      </c>
      <c r="W101" s="64">
        <f>((('Ac225 Dose 200 nCi R power'!X477/'Ac225 Dose 200 nCi R power'!L477)^2+('Ac227 Dose 1 nCi R power'!X477/'Ac227 Dose 1 nCi R power'!L477)^2)^0.5)*K101</f>
        <v>1.095490770712778E-4</v>
      </c>
      <c r="X101" s="64">
        <f>((('Ac225 Dose 200 nCi R power'!Y477/'Ac225 Dose 200 nCi R power'!M477)^2+('Ac227 Dose 1 nCi R power'!Y477/'Ac227 Dose 1 nCi R power'!M477)^2)^0.5)*L101</f>
        <v>9.3908599849499088E-5</v>
      </c>
      <c r="Y101" s="64">
        <f>((('Ac225 Dose 200 nCi R power'!Z477/'Ac225 Dose 200 nCi R power'!N477)^2+('Ac227 Dose 1 nCi R power'!Z477/'Ac227 Dose 1 nCi R power'!N477)^2)^0.5)*M101</f>
        <v>1.0357746691688242E-4</v>
      </c>
      <c r="Z101" s="64"/>
      <c r="AA101" s="64"/>
      <c r="AB101" s="64">
        <f>((('Ac225 Dose 200 nCi R power'!AC477/'Ac225 Dose 200 nCi R power'!E477)^2+('Ac227 Dose 1 nCi R power'!AC477/'Ac227 Dose 1 nCi R power'!E477)^2)^0.5)*D101</f>
        <v>1.5988386577091244E-4</v>
      </c>
      <c r="AC101" s="64">
        <f>((('Ac225 Dose 200 nCi R power'!AD477/'Ac225 Dose 200 nCi R power'!F477)^2+('Ac227 Dose 1 nCi R power'!AD477/'Ac227 Dose 1 nCi R power'!F477)^2)^0.5)*E101</f>
        <v>1.0317117898114421E-4</v>
      </c>
      <c r="AD101" s="64">
        <f>((('Ac225 Dose 200 nCi R power'!AE477/'Ac225 Dose 200 nCi R power'!G477)^2+('Ac227 Dose 1 nCi R power'!AE477/'Ac227 Dose 1 nCi R power'!G477)^2)^0.5)*F101</f>
        <v>1.4045144345589756E-4</v>
      </c>
      <c r="AE101" s="64">
        <f>((('Ac225 Dose 200 nCi R power'!AF477/'Ac225 Dose 200 nCi R power'!H477)^2+('Ac227 Dose 1 nCi R power'!AF477/'Ac227 Dose 1 nCi R power'!H477)^2)^0.5)*G101</f>
        <v>1.4685027645291196E-4</v>
      </c>
      <c r="AF101" s="64">
        <f>((('Ac225 Dose 200 nCi R power'!AG477/'Ac225 Dose 200 nCi R power'!I477)^2+('Ac227 Dose 1 nCi R power'!AG477/'Ac227 Dose 1 nCi R power'!I477)^2)^0.5)*H101</f>
        <v>1.2872200720646503E-4</v>
      </c>
      <c r="AG101" s="64">
        <f>((('Ac225 Dose 200 nCi R power'!AH477/'Ac225 Dose 200 nCi R power'!J477)^2+('Ac227 Dose 1 nCi R power'!AH477/'Ac227 Dose 1 nCi R power'!J477)^2)^0.5)*I101</f>
        <v>9.5114991292636204E-5</v>
      </c>
      <c r="AH101" s="64">
        <f>((('Ac225 Dose 200 nCi R power'!AI477/'Ac225 Dose 200 nCi R power'!K477)^2+('Ac227 Dose 1 nCi R power'!AI477/'Ac227 Dose 1 nCi R power'!K477)^2)^0.5)*J101</f>
        <v>1.3976909191481979E-4</v>
      </c>
      <c r="AI101" s="64">
        <f>((('Ac225 Dose 200 nCi R power'!AJ477/'Ac225 Dose 200 nCi R power'!L477)^2+('Ac227 Dose 1 nCi R power'!AJ477/'Ac227 Dose 1 nCi R power'!L477)^2)^0.5)*K101</f>
        <v>1.469718345228292E-4</v>
      </c>
      <c r="AJ101" s="64">
        <f>((('Ac225 Dose 200 nCi R power'!AK477/'Ac225 Dose 200 nCi R power'!M477)^2+('Ac227 Dose 1 nCi R power'!AK477/'Ac227 Dose 1 nCi R power'!M477)^2)^0.5)*L101</f>
        <v>1.1530960783714268E-4</v>
      </c>
      <c r="AK101" s="64">
        <f>((('Ac225 Dose 200 nCi R power'!AL477/'Ac225 Dose 200 nCi R power'!N477)^2+('Ac227 Dose 1 nCi R power'!AL477/'Ac227 Dose 1 nCi R power'!N477)^2)^0.5)*M101</f>
        <v>2.2222361013152082E-4</v>
      </c>
      <c r="AL101" s="64"/>
      <c r="AM101" s="64"/>
      <c r="AN101">
        <f t="shared" si="44"/>
        <v>-3.5350691906925599E-5</v>
      </c>
      <c r="AO101">
        <f t="shared" si="42"/>
        <v>4.5624967817359277E-6</v>
      </c>
      <c r="AP101">
        <f t="shared" si="42"/>
        <v>-1.6459374073657696E-5</v>
      </c>
      <c r="AQ101">
        <f t="shared" si="42"/>
        <v>-3.050741532936042E-5</v>
      </c>
      <c r="AR101">
        <f t="shared" si="42"/>
        <v>-2.1349102188484442E-5</v>
      </c>
      <c r="AS101">
        <f t="shared" si="42"/>
        <v>-1.0803368273154849E-5</v>
      </c>
      <c r="AT101">
        <f t="shared" si="42"/>
        <v>-1.8223458902096233E-5</v>
      </c>
      <c r="AU101">
        <f t="shared" si="42"/>
        <v>-1.8954510596651204E-5</v>
      </c>
      <c r="AV101">
        <f t="shared" si="42"/>
        <v>-1.9957483109214321E-5</v>
      </c>
      <c r="AW101">
        <f t="shared" si="42"/>
        <v>4.4355789927336343E-6</v>
      </c>
      <c r="AZ101">
        <f t="shared" si="45"/>
        <v>2.670257348069057E-4</v>
      </c>
      <c r="BA101">
        <f t="shared" si="43"/>
        <v>1.5597921868042405E-4</v>
      </c>
      <c r="BB101">
        <f t="shared" si="43"/>
        <v>2.2623125780142265E-4</v>
      </c>
      <c r="BC101">
        <f t="shared" si="43"/>
        <v>2.4378073217018676E-4</v>
      </c>
      <c r="BD101">
        <f t="shared" si="43"/>
        <v>2.1083166993797586E-4</v>
      </c>
      <c r="BE101">
        <f t="shared" si="43"/>
        <v>1.5299562839616454E-4</v>
      </c>
      <c r="BF101">
        <f t="shared" si="43"/>
        <v>2.2600852348155287E-4</v>
      </c>
      <c r="BG101">
        <f t="shared" si="43"/>
        <v>2.3756640099745582E-4</v>
      </c>
      <c r="BH101">
        <f t="shared" si="43"/>
        <v>1.8926072457742745E-4</v>
      </c>
      <c r="BI101">
        <f t="shared" si="43"/>
        <v>3.3023665604113686E-4</v>
      </c>
    </row>
    <row r="102" spans="3:61">
      <c r="C102">
        <f t="shared" si="41"/>
        <v>0.125</v>
      </c>
      <c r="D102" s="63">
        <f>'Ac227 Dose 1 nCi R power'!E478/'Ac225 Dose 200 nCi R power'!E478</f>
        <v>1.0718416238572097E-4</v>
      </c>
      <c r="E102" s="63">
        <f>'Ac227 Dose 1 nCi R power'!F478/'Ac225 Dose 200 nCi R power'!F478</f>
        <v>5.3767849911361608E-5</v>
      </c>
      <c r="F102" s="63">
        <f>'Ac227 Dose 1 nCi R power'!G478/'Ac225 Dose 200 nCi R power'!G478</f>
        <v>8.9115482475777134E-5</v>
      </c>
      <c r="G102" s="63">
        <f>'Ac227 Dose 1 nCi R power'!H478/'Ac225 Dose 200 nCi R power'!H478</f>
        <v>9.8440694856644865E-5</v>
      </c>
      <c r="H102" s="63">
        <f>'Ac227 Dose 1 nCi R power'!I478/'Ac225 Dose 200 nCi R power'!I478</f>
        <v>8.6328330251476005E-5</v>
      </c>
      <c r="I102" s="63">
        <f>'Ac227 Dose 1 nCi R power'!J478/'Ac225 Dose 200 nCi R power'!J478</f>
        <v>5.6789309026923274E-5</v>
      </c>
      <c r="J102" s="63">
        <f>'Ac227 Dose 1 nCi R power'!K478/'Ac225 Dose 200 nCi R power'!K478</f>
        <v>8.8034403953533957E-5</v>
      </c>
      <c r="K102" s="63">
        <f>'Ac227 Dose 1 nCi R power'!L478/'Ac225 Dose 200 nCi R power'!L478</f>
        <v>9.5291511510220363E-5</v>
      </c>
      <c r="L102" s="63">
        <f>'Ac227 Dose 1 nCi R power'!M478/'Ac225 Dose 200 nCi R power'!M478</f>
        <v>7.8759605208340917E-5</v>
      </c>
      <c r="M102" s="63">
        <f>'Ac227 Dose 1 nCi R power'!N478/'Ac225 Dose 200 nCi R power'!N478</f>
        <v>1.2679096782342226E-4</v>
      </c>
      <c r="P102" s="64">
        <f>((('Ac225 Dose 200 nCi R power'!Q478/'Ac225 Dose 200 nCi R power'!E478)^2+('Ac227 Dose 1 nCi R power'!Q478/'Ac227 Dose 1 nCi R power'!E478)^2)^0.5)*D102</f>
        <v>1.3938372704715732E-4</v>
      </c>
      <c r="Q102" s="64">
        <f>((('Ac225 Dose 200 nCi R power'!R478/'Ac225 Dose 200 nCi R power'!F478)^2+('Ac227 Dose 1 nCi R power'!R478/'Ac227 Dose 1 nCi R power'!F478)^2)^0.5)*E102</f>
        <v>4.8444521954979671E-5</v>
      </c>
      <c r="R102" s="64">
        <f>((('Ac225 Dose 200 nCi R power'!S478/'Ac225 Dose 200 nCi R power'!G478)^2+('Ac227 Dose 1 nCi R power'!S478/'Ac227 Dose 1 nCi R power'!G478)^2)^0.5)*F102</f>
        <v>1.0386588958453051E-4</v>
      </c>
      <c r="S102" s="64">
        <f>((('Ac225 Dose 200 nCi R power'!T478/'Ac225 Dose 200 nCi R power'!H478)^2+('Ac227 Dose 1 nCi R power'!T478/'Ac227 Dose 1 nCi R power'!H478)^2)^0.5)*G102</f>
        <v>1.2703257439715756E-4</v>
      </c>
      <c r="T102" s="64">
        <f>((('Ac225 Dose 200 nCi R power'!U478/'Ac225 Dose 200 nCi R power'!I478)^2+('Ac227 Dose 1 nCi R power'!U478/'Ac227 Dose 1 nCi R power'!I478)^2)^0.5)*H102</f>
        <v>1.077091218767583E-4</v>
      </c>
      <c r="U102" s="64">
        <f>((('Ac225 Dose 200 nCi R power'!V478/'Ac225 Dose 200 nCi R power'!J478)^2+('Ac227 Dose 1 nCi R power'!V478/'Ac227 Dose 1 nCi R power'!J478)^2)^0.5)*I102</f>
        <v>6.624948334317013E-5</v>
      </c>
      <c r="V102" s="64">
        <f>((('Ac225 Dose 200 nCi R power'!W478/'Ac225 Dose 200 nCi R power'!K478)^2+('Ac227 Dose 1 nCi R power'!W478/'Ac227 Dose 1 nCi R power'!K478)^2)^0.5)*J102</f>
        <v>1.0340357186961637E-4</v>
      </c>
      <c r="W102" s="64">
        <f>((('Ac225 Dose 200 nCi R power'!X478/'Ac225 Dose 200 nCi R power'!L478)^2+('Ac227 Dose 1 nCi R power'!X478/'Ac227 Dose 1 nCi R power'!L478)^2)^0.5)*K102</f>
        <v>1.1655657988339154E-4</v>
      </c>
      <c r="X102" s="64">
        <f>((('Ac225 Dose 200 nCi R power'!Y478/'Ac225 Dose 200 nCi R power'!M478)^2+('Ac227 Dose 1 nCi R power'!Y478/'Ac227 Dose 1 nCi R power'!M478)^2)^0.5)*L102</f>
        <v>1.009979389876602E-4</v>
      </c>
      <c r="Y102" s="64">
        <f>((('Ac225 Dose 200 nCi R power'!Z478/'Ac225 Dose 200 nCi R power'!N478)^2+('Ac227 Dose 1 nCi R power'!Z478/'Ac227 Dose 1 nCi R power'!N478)^2)^0.5)*M102</f>
        <v>1.1995958595708001E-4</v>
      </c>
      <c r="Z102" s="64"/>
      <c r="AA102" s="64"/>
      <c r="AB102" s="64">
        <f>((('Ac225 Dose 200 nCi R power'!AC478/'Ac225 Dose 200 nCi R power'!E478)^2+('Ac227 Dose 1 nCi R power'!AC478/'Ac227 Dose 1 nCi R power'!E478)^2)^0.5)*D102</f>
        <v>1.6276369438416696E-4</v>
      </c>
      <c r="AC102" s="64">
        <f>((('Ac225 Dose 200 nCi R power'!AD478/'Ac225 Dose 200 nCi R power'!F478)^2+('Ac227 Dose 1 nCi R power'!AD478/'Ac227 Dose 1 nCi R power'!F478)^2)^0.5)*E102</f>
        <v>1.0611743015836764E-4</v>
      </c>
      <c r="AD102" s="64">
        <f>((('Ac225 Dose 200 nCi R power'!AE478/'Ac225 Dose 200 nCi R power'!G478)^2+('Ac227 Dose 1 nCi R power'!AE478/'Ac227 Dose 1 nCi R power'!G478)^2)^0.5)*F102</f>
        <v>1.4798517170273192E-4</v>
      </c>
      <c r="AE102" s="64">
        <f>((('Ac225 Dose 200 nCi R power'!AF478/'Ac225 Dose 200 nCi R power'!H478)^2+('Ac227 Dose 1 nCi R power'!AF478/'Ac227 Dose 1 nCi R power'!H478)^2)^0.5)*G102</f>
        <v>1.5164960081141395E-4</v>
      </c>
      <c r="AF102" s="64">
        <f>((('Ac225 Dose 200 nCi R power'!AG478/'Ac225 Dose 200 nCi R power'!I478)^2+('Ac227 Dose 1 nCi R power'!AG478/'Ac227 Dose 1 nCi R power'!I478)^2)^0.5)*H102</f>
        <v>1.3629945788028999E-4</v>
      </c>
      <c r="AG102" s="64">
        <f>((('Ac225 Dose 200 nCi R power'!AH478/'Ac225 Dose 200 nCi R power'!J478)^2+('Ac227 Dose 1 nCi R power'!AH478/'Ac227 Dose 1 nCi R power'!J478)^2)^0.5)*I102</f>
        <v>9.4524116303239288E-5</v>
      </c>
      <c r="AH102" s="64">
        <f>((('Ac225 Dose 200 nCi R power'!AI478/'Ac225 Dose 200 nCi R power'!K478)^2+('Ac227 Dose 1 nCi R power'!AI478/'Ac227 Dose 1 nCi R power'!K478)^2)^0.5)*J102</f>
        <v>1.4613638951031688E-4</v>
      </c>
      <c r="AI102" s="64">
        <f>((('Ac225 Dose 200 nCi R power'!AJ478/'Ac225 Dose 200 nCi R power'!L478)^2+('Ac227 Dose 1 nCi R power'!AJ478/'Ac227 Dose 1 nCi R power'!L478)^2)^0.5)*K102</f>
        <v>1.5315238467238559E-4</v>
      </c>
      <c r="AJ102" s="64">
        <f>((('Ac225 Dose 200 nCi R power'!AK478/'Ac225 Dose 200 nCi R power'!M478)^2+('Ac227 Dose 1 nCi R power'!AK478/'Ac227 Dose 1 nCi R power'!M478)^2)^0.5)*L102</f>
        <v>1.2184555979352726E-4</v>
      </c>
      <c r="AK102" s="64">
        <f>((('Ac225 Dose 200 nCi R power'!AL478/'Ac225 Dose 200 nCi R power'!N478)^2+('Ac227 Dose 1 nCi R power'!AL478/'Ac227 Dose 1 nCi R power'!N478)^2)^0.5)*M102</f>
        <v>2.5954113566063443E-4</v>
      </c>
      <c r="AL102" s="64"/>
      <c r="AM102" s="64"/>
      <c r="AN102">
        <f t="shared" si="44"/>
        <v>-3.219956466143635E-5</v>
      </c>
      <c r="AO102">
        <f t="shared" si="42"/>
        <v>5.323327956381937E-6</v>
      </c>
      <c r="AP102">
        <f t="shared" si="42"/>
        <v>-1.4750407108753372E-5</v>
      </c>
      <c r="AQ102">
        <f t="shared" si="42"/>
        <v>-2.8591879540512699E-5</v>
      </c>
      <c r="AR102">
        <f t="shared" si="42"/>
        <v>-2.1380791625282296E-5</v>
      </c>
      <c r="AS102">
        <f t="shared" si="42"/>
        <v>-9.460174316246856E-6</v>
      </c>
      <c r="AT102">
        <f t="shared" si="42"/>
        <v>-1.5369167916082414E-5</v>
      </c>
      <c r="AU102">
        <f t="shared" si="42"/>
        <v>-2.1265068373171173E-5</v>
      </c>
      <c r="AV102">
        <f t="shared" si="42"/>
        <v>-2.2238333779319287E-5</v>
      </c>
      <c r="AW102">
        <f t="shared" si="42"/>
        <v>6.8313818663422475E-6</v>
      </c>
      <c r="AZ102">
        <f t="shared" si="45"/>
        <v>2.6994785676988793E-4</v>
      </c>
      <c r="BA102">
        <f t="shared" si="43"/>
        <v>1.5988528006972925E-4</v>
      </c>
      <c r="BB102">
        <f t="shared" si="43"/>
        <v>2.3710065417850907E-4</v>
      </c>
      <c r="BC102">
        <f t="shared" si="43"/>
        <v>2.5009029566805884E-4</v>
      </c>
      <c r="BD102">
        <f t="shared" si="43"/>
        <v>2.2262778813176599E-4</v>
      </c>
      <c r="BE102">
        <f t="shared" si="43"/>
        <v>1.5131342533016256E-4</v>
      </c>
      <c r="BF102">
        <f t="shared" si="43"/>
        <v>2.3417079346385085E-4</v>
      </c>
      <c r="BG102">
        <f t="shared" si="43"/>
        <v>2.4844389618260598E-4</v>
      </c>
      <c r="BH102">
        <f t="shared" si="43"/>
        <v>2.0060516500186817E-4</v>
      </c>
      <c r="BI102">
        <f t="shared" si="43"/>
        <v>3.8633210348405669E-4</v>
      </c>
    </row>
    <row r="103" spans="3:61">
      <c r="C103">
        <f t="shared" si="41"/>
        <v>0.25</v>
      </c>
      <c r="D103" s="63">
        <f>'Ac227 Dose 1 nCi R power'!E479/'Ac225 Dose 200 nCi R power'!E479</f>
        <v>1.1082337241961918E-4</v>
      </c>
      <c r="E103" s="63">
        <f>'Ac227 Dose 1 nCi R power'!F479/'Ac225 Dose 200 nCi R power'!F479</f>
        <v>6.2918358061842583E-5</v>
      </c>
      <c r="F103" s="63">
        <f>'Ac227 Dose 1 nCi R power'!G479/'Ac225 Dose 200 nCi R power'!G479</f>
        <v>1.0525186894303108E-4</v>
      </c>
      <c r="G103" s="63">
        <f>'Ac227 Dose 1 nCi R power'!H479/'Ac225 Dose 200 nCi R power'!H479</f>
        <v>1.0721251831302952E-4</v>
      </c>
      <c r="H103" s="63">
        <f>'Ac227 Dose 1 nCi R power'!I479/'Ac225 Dose 200 nCi R power'!I479</f>
        <v>1.0305007097709968E-4</v>
      </c>
      <c r="I103" s="63">
        <f>'Ac227 Dose 1 nCi R power'!J479/'Ac225 Dose 200 nCi R power'!J479</f>
        <v>5.7438393626972049E-5</v>
      </c>
      <c r="J103" s="63">
        <f>'Ac227 Dose 1 nCi R power'!K479/'Ac225 Dose 200 nCi R power'!K479</f>
        <v>1.0054754699953795E-4</v>
      </c>
      <c r="K103" s="63">
        <f>'Ac227 Dose 1 nCi R power'!L479/'Ac225 Dose 200 nCi R power'!L479</f>
        <v>1.1581104582710186E-4</v>
      </c>
      <c r="L103" s="63">
        <f>'Ac227 Dose 1 nCi R power'!M479/'Ac225 Dose 200 nCi R power'!M479</f>
        <v>1.0041818836588998E-4</v>
      </c>
      <c r="M103" s="63">
        <f>'Ac227 Dose 1 nCi R power'!N479/'Ac225 Dose 200 nCi R power'!N479</f>
        <v>1.8187871159443811E-4</v>
      </c>
      <c r="P103" s="64">
        <f>((('Ac225 Dose 200 nCi R power'!Q479/'Ac225 Dose 200 nCi R power'!E479)^2+('Ac227 Dose 1 nCi R power'!Q479/'Ac227 Dose 1 nCi R power'!E479)^2)^0.5)*D103</f>
        <v>1.3519321636412692E-4</v>
      </c>
      <c r="Q103" s="64">
        <f>((('Ac225 Dose 200 nCi R power'!R479/'Ac225 Dose 200 nCi R power'!F479)^2+('Ac227 Dose 1 nCi R power'!R479/'Ac227 Dose 1 nCi R power'!F479)^2)^0.5)*E103</f>
        <v>5.5165485410441671E-5</v>
      </c>
      <c r="R103" s="64">
        <f>((('Ac225 Dose 200 nCi R power'!S479/'Ac225 Dose 200 nCi R power'!G479)^2+('Ac227 Dose 1 nCi R power'!S479/'Ac227 Dose 1 nCi R power'!G479)^2)^0.5)*F103</f>
        <v>1.1578761438636749E-4</v>
      </c>
      <c r="S103" s="64">
        <f>((('Ac225 Dose 200 nCi R power'!T479/'Ac225 Dose 200 nCi R power'!H479)^2+('Ac227 Dose 1 nCi R power'!T479/'Ac227 Dose 1 nCi R power'!H479)^2)^0.5)*G103</f>
        <v>1.291224051541199E-4</v>
      </c>
      <c r="T103" s="64">
        <f>((('Ac225 Dose 200 nCi R power'!U479/'Ac225 Dose 200 nCi R power'!I479)^2+('Ac227 Dose 1 nCi R power'!U479/'Ac227 Dose 1 nCi R power'!I479)^2)^0.5)*H103</f>
        <v>1.2452961951652344E-4</v>
      </c>
      <c r="U103" s="64">
        <f>((('Ac225 Dose 200 nCi R power'!V479/'Ac225 Dose 200 nCi R power'!J479)^2+('Ac227 Dose 1 nCi R power'!V479/'Ac227 Dose 1 nCi R power'!J479)^2)^0.5)*I103</f>
        <v>6.3733929457699832E-5</v>
      </c>
      <c r="V103" s="64">
        <f>((('Ac225 Dose 200 nCi R power'!W479/'Ac225 Dose 200 nCi R power'!K479)^2+('Ac227 Dose 1 nCi R power'!W479/'Ac227 Dose 1 nCi R power'!K479)^2)^0.5)*J103</f>
        <v>1.0776484415238048E-4</v>
      </c>
      <c r="W103" s="64">
        <f>((('Ac225 Dose 200 nCi R power'!X479/'Ac225 Dose 200 nCi R power'!L479)^2+('Ac227 Dose 1 nCi R power'!X479/'Ac227 Dose 1 nCi R power'!L479)^2)^0.5)*K103</f>
        <v>1.4496214777514225E-4</v>
      </c>
      <c r="X103" s="64">
        <f>((('Ac225 Dose 200 nCi R power'!Y479/'Ac225 Dose 200 nCi R power'!M479)^2+('Ac227 Dose 1 nCi R power'!Y479/'Ac227 Dose 1 nCi R power'!M479)^2)^0.5)*L103</f>
        <v>1.3157318928288034E-4</v>
      </c>
      <c r="Y103" s="64">
        <f>((('Ac225 Dose 200 nCi R power'!Z479/'Ac225 Dose 200 nCi R power'!N479)^2+('Ac227 Dose 1 nCi R power'!Z479/'Ac227 Dose 1 nCi R power'!N479)^2)^0.5)*M103</f>
        <v>1.6748603239222473E-4</v>
      </c>
      <c r="Z103" s="64"/>
      <c r="AA103" s="64"/>
      <c r="AB103" s="64">
        <f>((('Ac225 Dose 200 nCi R power'!AC479/'Ac225 Dose 200 nCi R power'!E479)^2+('Ac227 Dose 1 nCi R power'!AC479/'Ac227 Dose 1 nCi R power'!E479)^2)^0.5)*D103</f>
        <v>1.8147297902480501E-4</v>
      </c>
      <c r="AC103" s="64">
        <f>((('Ac225 Dose 200 nCi R power'!AD479/'Ac225 Dose 200 nCi R power'!F479)^2+('Ac227 Dose 1 nCi R power'!AD479/'Ac227 Dose 1 nCi R power'!F479)^2)^0.5)*E103</f>
        <v>1.2984506576259645E-4</v>
      </c>
      <c r="AD103" s="64">
        <f>((('Ac225 Dose 200 nCi R power'!AE479/'Ac225 Dose 200 nCi R power'!G479)^2+('Ac227 Dose 1 nCi R power'!AE479/'Ac227 Dose 1 nCi R power'!G479)^2)^0.5)*F103</f>
        <v>1.8273192016362956E-4</v>
      </c>
      <c r="AE103" s="64">
        <f>((('Ac225 Dose 200 nCi R power'!AF479/'Ac225 Dose 200 nCi R power'!H479)^2+('Ac227 Dose 1 nCi R power'!AF479/'Ac227 Dose 1 nCi R power'!H479)^2)^0.5)*G103</f>
        <v>1.7490955721140514E-4</v>
      </c>
      <c r="AF103" s="64">
        <f>((('Ac225 Dose 200 nCi R power'!AG479/'Ac225 Dose 200 nCi R power'!I479)^2+('Ac227 Dose 1 nCi R power'!AG479/'Ac227 Dose 1 nCi R power'!I479)^2)^0.5)*H103</f>
        <v>1.6745720744172819E-4</v>
      </c>
      <c r="AG103" s="64">
        <f>((('Ac225 Dose 200 nCi R power'!AH479/'Ac225 Dose 200 nCi R power'!J479)^2+('Ac227 Dose 1 nCi R power'!AH479/'Ac227 Dose 1 nCi R power'!J479)^2)^0.5)*I103</f>
        <v>9.9261796631354874E-5</v>
      </c>
      <c r="AH103" s="64">
        <f>((('Ac225 Dose 200 nCi R power'!AI479/'Ac225 Dose 200 nCi R power'!K479)^2+('Ac227 Dose 1 nCi R power'!AI479/'Ac227 Dose 1 nCi R power'!K479)^2)^0.5)*J103</f>
        <v>1.7644852751292768E-4</v>
      </c>
      <c r="AI103" s="64">
        <f>((('Ac225 Dose 200 nCi R power'!AJ479/'Ac225 Dose 200 nCi R power'!L479)^2+('Ac227 Dose 1 nCi R power'!AJ479/'Ac227 Dose 1 nCi R power'!L479)^2)^0.5)*K103</f>
        <v>1.8261656680186293E-4</v>
      </c>
      <c r="AJ103" s="64">
        <f>((('Ac225 Dose 200 nCi R power'!AK479/'Ac225 Dose 200 nCi R power'!M479)^2+('Ac227 Dose 1 nCi R power'!AK479/'Ac227 Dose 1 nCi R power'!M479)^2)^0.5)*L103</f>
        <v>1.5250683950408E-4</v>
      </c>
      <c r="AK103" s="64">
        <f>((('Ac225 Dose 200 nCi R power'!AL479/'Ac225 Dose 200 nCi R power'!N479)^2+('Ac227 Dose 1 nCi R power'!AL479/'Ac227 Dose 1 nCi R power'!N479)^2)^0.5)*M103</f>
        <v>3.717120097812071E-4</v>
      </c>
      <c r="AL103" s="64"/>
      <c r="AM103" s="64"/>
      <c r="AN103">
        <f t="shared" si="44"/>
        <v>-2.436984394450774E-5</v>
      </c>
      <c r="AO103">
        <f t="shared" si="42"/>
        <v>7.7528726514009116E-6</v>
      </c>
      <c r="AP103">
        <f t="shared" si="42"/>
        <v>-1.0535745443336405E-5</v>
      </c>
      <c r="AQ103">
        <f t="shared" si="42"/>
        <v>-2.1909886841090388E-5</v>
      </c>
      <c r="AR103">
        <f t="shared" si="42"/>
        <v>-2.1479548539423752E-5</v>
      </c>
      <c r="AS103">
        <f t="shared" si="42"/>
        <v>-6.2955358307277833E-6</v>
      </c>
      <c r="AT103">
        <f t="shared" si="42"/>
        <v>-7.2172971528425294E-6</v>
      </c>
      <c r="AU103">
        <f t="shared" si="42"/>
        <v>-2.9151101948040388E-5</v>
      </c>
      <c r="AV103">
        <f t="shared" si="42"/>
        <v>-3.1155000916990356E-5</v>
      </c>
      <c r="AW103">
        <f t="shared" si="42"/>
        <v>1.4392679202213386E-5</v>
      </c>
      <c r="AZ103">
        <f t="shared" si="45"/>
        <v>2.9229635144442418E-4</v>
      </c>
      <c r="BA103">
        <f t="shared" si="43"/>
        <v>1.9276342382443902E-4</v>
      </c>
      <c r="BB103">
        <f t="shared" si="43"/>
        <v>2.8798378910666067E-4</v>
      </c>
      <c r="BC103">
        <f t="shared" si="43"/>
        <v>2.8212207552443468E-4</v>
      </c>
      <c r="BD103">
        <f t="shared" si="43"/>
        <v>2.7050727841882789E-4</v>
      </c>
      <c r="BE103">
        <f t="shared" si="43"/>
        <v>1.5670019025832693E-4</v>
      </c>
      <c r="BF103">
        <f t="shared" si="43"/>
        <v>2.7699607451246564E-4</v>
      </c>
      <c r="BG103">
        <f t="shared" si="43"/>
        <v>2.9842761262896479E-4</v>
      </c>
      <c r="BH103">
        <f t="shared" si="43"/>
        <v>2.5292502786996999E-4</v>
      </c>
      <c r="BI103">
        <f t="shared" si="43"/>
        <v>5.5359072137564527E-4</v>
      </c>
    </row>
    <row r="104" spans="3:61">
      <c r="C104">
        <f t="shared" si="41"/>
        <v>0.375</v>
      </c>
      <c r="D104" s="63">
        <f>'Ac227 Dose 1 nCi R power'!E480/'Ac225 Dose 200 nCi R power'!E480</f>
        <v>1.1803986022445424E-4</v>
      </c>
      <c r="E104" s="63">
        <f>'Ac227 Dose 1 nCi R power'!F480/'Ac225 Dose 200 nCi R power'!F480</f>
        <v>7.9335525753479772E-5</v>
      </c>
      <c r="F104" s="63">
        <f>'Ac227 Dose 1 nCi R power'!G480/'Ac225 Dose 200 nCi R power'!G480</f>
        <v>1.2203161106774995E-4</v>
      </c>
      <c r="G104" s="63">
        <f>'Ac227 Dose 1 nCi R power'!H480/'Ac225 Dose 200 nCi R power'!H480</f>
        <v>1.1798028270218247E-4</v>
      </c>
      <c r="H104" s="63">
        <f>'Ac227 Dose 1 nCi R power'!I480/'Ac225 Dose 200 nCi R power'!I480</f>
        <v>1.1611439602848302E-4</v>
      </c>
      <c r="I104" s="63">
        <f>'Ac227 Dose 1 nCi R power'!J480/'Ac225 Dose 200 nCi R power'!J480</f>
        <v>6.2490602905310671E-5</v>
      </c>
      <c r="J104" s="63">
        <f>'Ac227 Dose 1 nCi R power'!K480/'Ac225 Dose 200 nCi R power'!K480</f>
        <v>1.1610244818703473E-4</v>
      </c>
      <c r="K104" s="63">
        <f>'Ac227 Dose 1 nCi R power'!L480/'Ac225 Dose 200 nCi R power'!L480</f>
        <v>1.3371442157786732E-4</v>
      </c>
      <c r="L104" s="63">
        <f>'Ac227 Dose 1 nCi R power'!M480/'Ac225 Dose 200 nCi R power'!M480</f>
        <v>1.203573244091424E-4</v>
      </c>
      <c r="M104" s="63">
        <f>'Ac227 Dose 1 nCi R power'!N480/'Ac225 Dose 200 nCi R power'!N480</f>
        <v>2.1859407362245209E-4</v>
      </c>
      <c r="P104" s="64">
        <f>((('Ac225 Dose 200 nCi R power'!Q480/'Ac225 Dose 200 nCi R power'!E480)^2+('Ac227 Dose 1 nCi R power'!Q480/'Ac227 Dose 1 nCi R power'!E480)^2)^0.5)*D104</f>
        <v>1.4014749668105764E-4</v>
      </c>
      <c r="Q104" s="64">
        <f>((('Ac225 Dose 200 nCi R power'!R480/'Ac225 Dose 200 nCi R power'!F480)^2+('Ac227 Dose 1 nCi R power'!R480/'Ac227 Dose 1 nCi R power'!F480)^2)^0.5)*E104</f>
        <v>6.9010963063044343E-5</v>
      </c>
      <c r="R104" s="64">
        <f>((('Ac225 Dose 200 nCi R power'!S480/'Ac225 Dose 200 nCi R power'!G480)^2+('Ac227 Dose 1 nCi R power'!S480/'Ac227 Dose 1 nCi R power'!G480)^2)^0.5)*F104</f>
        <v>1.3264155902410253E-4</v>
      </c>
      <c r="S104" s="64">
        <f>((('Ac225 Dose 200 nCi R power'!T480/'Ac225 Dose 200 nCi R power'!H480)^2+('Ac227 Dose 1 nCi R power'!T480/'Ac227 Dose 1 nCi R power'!H480)^2)^0.5)*G104</f>
        <v>1.352249525809845E-4</v>
      </c>
      <c r="T104" s="64">
        <f>((('Ac225 Dose 200 nCi R power'!U480/'Ac225 Dose 200 nCi R power'!I480)^2+('Ac227 Dose 1 nCi R power'!U480/'Ac227 Dose 1 nCi R power'!I480)^2)^0.5)*H104</f>
        <v>1.3768247325929634E-4</v>
      </c>
      <c r="U104" s="64">
        <f>((('Ac225 Dose 200 nCi R power'!V480/'Ac225 Dose 200 nCi R power'!J480)^2+('Ac227 Dose 1 nCi R power'!V480/'Ac227 Dose 1 nCi R power'!J480)^2)^0.5)*I104</f>
        <v>6.7211156296420228E-5</v>
      </c>
      <c r="V104" s="64">
        <f>((('Ac225 Dose 200 nCi R power'!W480/'Ac225 Dose 200 nCi R power'!K480)^2+('Ac227 Dose 1 nCi R power'!W480/'Ac227 Dose 1 nCi R power'!K480)^2)^0.5)*J104</f>
        <v>1.1983730888322614E-4</v>
      </c>
      <c r="W104" s="64">
        <f>((('Ac225 Dose 200 nCi R power'!X480/'Ac225 Dose 200 nCi R power'!L480)^2+('Ac227 Dose 1 nCi R power'!X480/'Ac227 Dose 1 nCi R power'!L480)^2)^0.5)*K104</f>
        <v>1.6815114144657836E-4</v>
      </c>
      <c r="X104" s="64">
        <f>((('Ac225 Dose 200 nCi R power'!Y480/'Ac225 Dose 200 nCi R power'!M480)^2+('Ac227 Dose 1 nCi R power'!Y480/'Ac227 Dose 1 nCi R power'!M480)^2)^0.5)*L104</f>
        <v>1.5827720097912575E-4</v>
      </c>
      <c r="Y104" s="64">
        <f>((('Ac225 Dose 200 nCi R power'!Z480/'Ac225 Dose 200 nCi R power'!N480)^2+('Ac227 Dose 1 nCi R power'!Z480/'Ac227 Dose 1 nCi R power'!N480)^2)^0.5)*M104</f>
        <v>1.9926367801899363E-4</v>
      </c>
      <c r="Z104" s="64"/>
      <c r="AA104" s="64"/>
      <c r="AB104" s="64">
        <f>((('Ac225 Dose 200 nCi R power'!AC480/'Ac225 Dose 200 nCi R power'!E480)^2+('Ac227 Dose 1 nCi R power'!AC480/'Ac227 Dose 1 nCi R power'!E480)^2)^0.5)*D104</f>
        <v>2.0564146091073921E-4</v>
      </c>
      <c r="AC104" s="64">
        <f>((('Ac225 Dose 200 nCi R power'!AD480/'Ac225 Dose 200 nCi R power'!F480)^2+('Ac227 Dose 1 nCi R power'!AD480/'Ac227 Dose 1 nCi R power'!F480)^2)^0.5)*E104</f>
        <v>1.6991049978964799E-4</v>
      </c>
      <c r="AD104" s="64">
        <f>((('Ac225 Dose 200 nCi R power'!AE480/'Ac225 Dose 200 nCi R power'!G480)^2+('Ac227 Dose 1 nCi R power'!AE480/'Ac227 Dose 1 nCi R power'!G480)^2)^0.5)*F104</f>
        <v>2.1595711663117799E-4</v>
      </c>
      <c r="AE104" s="64">
        <f>((('Ac225 Dose 200 nCi R power'!AF480/'Ac225 Dose 200 nCi R power'!H480)^2+('Ac227 Dose 1 nCi R power'!AF480/'Ac227 Dose 1 nCi R power'!H480)^2)^0.5)*G104</f>
        <v>1.9944064761260531E-4</v>
      </c>
      <c r="AF104" s="64">
        <f>((('Ac225 Dose 200 nCi R power'!AG480/'Ac225 Dose 200 nCi R power'!I480)^2+('Ac227 Dose 1 nCi R power'!AG480/'Ac227 Dose 1 nCi R power'!I480)^2)^0.5)*H104</f>
        <v>1.9275718064189584E-4</v>
      </c>
      <c r="AG104" s="64">
        <f>((('Ac225 Dose 200 nCi R power'!AH480/'Ac225 Dose 200 nCi R power'!J480)^2+('Ac227 Dose 1 nCi R power'!AH480/'Ac227 Dose 1 nCi R power'!J480)^2)^0.5)*I104</f>
        <v>1.1047484761968001E-4</v>
      </c>
      <c r="AH104" s="64">
        <f>((('Ac225 Dose 200 nCi R power'!AI480/'Ac225 Dose 200 nCi R power'!K480)^2+('Ac227 Dose 1 nCi R power'!AI480/'Ac227 Dose 1 nCi R power'!K480)^2)^0.5)*J104</f>
        <v>2.0647914699811163E-4</v>
      </c>
      <c r="AI104" s="64">
        <f>((('Ac225 Dose 200 nCi R power'!AJ480/'Ac225 Dose 200 nCi R power'!L480)^2+('Ac227 Dose 1 nCi R power'!AJ480/'Ac227 Dose 1 nCi R power'!L480)^2)^0.5)*K104</f>
        <v>2.0990237367523793E-4</v>
      </c>
      <c r="AJ104" s="64">
        <f>((('Ac225 Dose 200 nCi R power'!AK480/'Ac225 Dose 200 nCi R power'!M480)^2+('Ac227 Dose 1 nCi R power'!AK480/'Ac227 Dose 1 nCi R power'!M480)^2)^0.5)*L104</f>
        <v>1.8210204362854513E-4</v>
      </c>
      <c r="AK104" s="64">
        <f>((('Ac225 Dose 200 nCi R power'!AL480/'Ac225 Dose 200 nCi R power'!N480)^2+('Ac227 Dose 1 nCi R power'!AL480/'Ac227 Dose 1 nCi R power'!N480)^2)^0.5)*M104</f>
        <v>4.4826413090008399E-4</v>
      </c>
      <c r="AL104" s="64"/>
      <c r="AM104" s="64"/>
      <c r="AN104">
        <f t="shared" si="44"/>
        <v>-2.21076364566034E-5</v>
      </c>
      <c r="AO104">
        <f t="shared" si="42"/>
        <v>1.0324562690435429E-5</v>
      </c>
      <c r="AP104">
        <f t="shared" si="42"/>
        <v>-1.0609947956352581E-5</v>
      </c>
      <c r="AQ104">
        <f t="shared" si="42"/>
        <v>-1.7244669878802032E-5</v>
      </c>
      <c r="AR104">
        <f t="shared" si="42"/>
        <v>-2.1568077230813318E-5</v>
      </c>
      <c r="AS104">
        <f t="shared" si="42"/>
        <v>-4.7205533911095571E-6</v>
      </c>
      <c r="AT104">
        <f t="shared" si="42"/>
        <v>-3.7348606961914034E-6</v>
      </c>
      <c r="AU104">
        <f t="shared" si="42"/>
        <v>-3.4436719868711048E-5</v>
      </c>
      <c r="AV104">
        <f t="shared" si="42"/>
        <v>-3.7919876569983348E-5</v>
      </c>
      <c r="AW104">
        <f t="shared" si="42"/>
        <v>1.9330395603458459E-5</v>
      </c>
      <c r="AZ104">
        <f t="shared" si="45"/>
        <v>3.2368132113519345E-4</v>
      </c>
      <c r="BA104">
        <f t="shared" si="43"/>
        <v>2.4924602554312779E-4</v>
      </c>
      <c r="BB104">
        <f t="shared" si="43"/>
        <v>3.3798872769892792E-4</v>
      </c>
      <c r="BC104">
        <f t="shared" si="43"/>
        <v>3.1742093031478778E-4</v>
      </c>
      <c r="BD104">
        <f t="shared" si="43"/>
        <v>3.0887157667037883E-4</v>
      </c>
      <c r="BE104">
        <f t="shared" si="43"/>
        <v>1.7296545052499068E-4</v>
      </c>
      <c r="BF104">
        <f t="shared" si="43"/>
        <v>3.2258159518514635E-4</v>
      </c>
      <c r="BG104">
        <f t="shared" si="43"/>
        <v>3.4361679525310527E-4</v>
      </c>
      <c r="BH104">
        <f t="shared" si="43"/>
        <v>3.024593680376875E-4</v>
      </c>
      <c r="BI104">
        <f t="shared" si="43"/>
        <v>6.6685820452253605E-4</v>
      </c>
    </row>
    <row r="105" spans="3:61">
      <c r="C105">
        <f t="shared" si="41"/>
        <v>0.5</v>
      </c>
      <c r="D105" s="63">
        <f>'Ac227 Dose 1 nCi R power'!E481/'Ac225 Dose 200 nCi R power'!E481</f>
        <v>1.2510983537742409E-4</v>
      </c>
      <c r="E105" s="63">
        <f>'Ac227 Dose 1 nCi R power'!F481/'Ac225 Dose 200 nCi R power'!F481</f>
        <v>1.0393763458352859E-4</v>
      </c>
      <c r="F105" s="63">
        <f>'Ac227 Dose 1 nCi R power'!G481/'Ac225 Dose 200 nCi R power'!G481</f>
        <v>1.3896305337336118E-4</v>
      </c>
      <c r="G105" s="63">
        <f>'Ac227 Dose 1 nCi R power'!H481/'Ac225 Dose 200 nCi R power'!H481</f>
        <v>1.2929661535395181E-4</v>
      </c>
      <c r="H105" s="63">
        <f>'Ac227 Dose 1 nCi R power'!I481/'Ac225 Dose 200 nCi R power'!I481</f>
        <v>1.2685116623708078E-4</v>
      </c>
      <c r="I105" s="63">
        <f>'Ac227 Dose 1 nCi R power'!J481/'Ac225 Dose 200 nCi R power'!J481</f>
        <v>6.979352774443893E-5</v>
      </c>
      <c r="J105" s="63">
        <f>'Ac227 Dose 1 nCi R power'!K481/'Ac225 Dose 200 nCi R power'!K481</f>
        <v>1.3369275765494484E-4</v>
      </c>
      <c r="K105" s="63">
        <f>'Ac227 Dose 1 nCi R power'!L481/'Ac225 Dose 200 nCi R power'!L481</f>
        <v>1.501049369277428E-4</v>
      </c>
      <c r="L105" s="63">
        <f>'Ac227 Dose 1 nCi R power'!M481/'Ac225 Dose 200 nCi R power'!M481</f>
        <v>1.3946719829151195E-4</v>
      </c>
      <c r="M105" s="63">
        <f>'Ac227 Dose 1 nCi R power'!N481/'Ac225 Dose 200 nCi R power'!N481</f>
        <v>2.5045358269215764E-4</v>
      </c>
      <c r="P105" s="64">
        <f>((('Ac225 Dose 200 nCi R power'!Q481/'Ac225 Dose 200 nCi R power'!E481)^2+('Ac227 Dose 1 nCi R power'!Q481/'Ac227 Dose 1 nCi R power'!E481)^2)^0.5)*D105</f>
        <v>1.4661744504432142E-4</v>
      </c>
      <c r="Q105" s="64">
        <f>((('Ac225 Dose 200 nCi R power'!R481/'Ac225 Dose 200 nCi R power'!F481)^2+('Ac227 Dose 1 nCi R power'!R481/'Ac227 Dose 1 nCi R power'!F481)^2)^0.5)*E105</f>
        <v>8.9876730557060001E-5</v>
      </c>
      <c r="R105" s="64">
        <f>((('Ac225 Dose 200 nCi R power'!S481/'Ac225 Dose 200 nCi R power'!G481)^2+('Ac227 Dose 1 nCi R power'!S481/'Ac227 Dose 1 nCi R power'!G481)^2)^0.5)*F105</f>
        <v>1.5189997995051086E-4</v>
      </c>
      <c r="S105" s="64">
        <f>((('Ac225 Dose 200 nCi R power'!T481/'Ac225 Dose 200 nCi R power'!H481)^2+('Ac227 Dose 1 nCi R power'!T481/'Ac227 Dose 1 nCi R power'!H481)^2)^0.5)*G105</f>
        <v>1.4217067955320497E-4</v>
      </c>
      <c r="T105" s="64">
        <f>((('Ac225 Dose 200 nCi R power'!U481/'Ac225 Dose 200 nCi R power'!I481)^2+('Ac227 Dose 1 nCi R power'!U481/'Ac227 Dose 1 nCi R power'!I481)^2)^0.5)*H105</f>
        <v>1.4820472360826527E-4</v>
      </c>
      <c r="U105" s="64">
        <f>((('Ac225 Dose 200 nCi R power'!V481/'Ac225 Dose 200 nCi R power'!J481)^2+('Ac227 Dose 1 nCi R power'!V481/'Ac227 Dose 1 nCi R power'!J481)^2)^0.5)*I105</f>
        <v>7.296751569953743E-5</v>
      </c>
      <c r="V105" s="64">
        <f>((('Ac225 Dose 200 nCi R power'!W481/'Ac225 Dose 200 nCi R power'!K481)^2+('Ac227 Dose 1 nCi R power'!W481/'Ac227 Dose 1 nCi R power'!K481)^2)^0.5)*J105</f>
        <v>1.3705955893981596E-4</v>
      </c>
      <c r="W105" s="64">
        <f>((('Ac225 Dose 200 nCi R power'!X481/'Ac225 Dose 200 nCi R power'!L481)^2+('Ac227 Dose 1 nCi R power'!X481/'Ac227 Dose 1 nCi R power'!L481)^2)^0.5)*K105</f>
        <v>1.8836032649032191E-4</v>
      </c>
      <c r="X105" s="64">
        <f>((('Ac225 Dose 200 nCi R power'!Y481/'Ac225 Dose 200 nCi R power'!M481)^2+('Ac227 Dose 1 nCi R power'!Y481/'Ac227 Dose 1 nCi R power'!M481)^2)^0.5)*L105</f>
        <v>1.8303834774449488E-4</v>
      </c>
      <c r="Y105" s="64">
        <f>((('Ac225 Dose 200 nCi R power'!Z481/'Ac225 Dose 200 nCi R power'!N481)^2+('Ac227 Dose 1 nCi R power'!Z481/'Ac227 Dose 1 nCi R power'!N481)^2)^0.5)*M105</f>
        <v>2.2681822066039666E-4</v>
      </c>
      <c r="Z105" s="64"/>
      <c r="AA105" s="64"/>
      <c r="AB105" s="64">
        <f>((('Ac225 Dose 200 nCi R power'!AC481/'Ac225 Dose 200 nCi R power'!E481)^2+('Ac227 Dose 1 nCi R power'!AC481/'Ac227 Dose 1 nCi R power'!E481)^2)^0.5)*D105</f>
        <v>2.2839303718825936E-4</v>
      </c>
      <c r="AC105" s="64">
        <f>((('Ac225 Dose 200 nCi R power'!AD481/'Ac225 Dose 200 nCi R power'!F481)^2+('Ac227 Dose 1 nCi R power'!AD481/'Ac227 Dose 1 nCi R power'!F481)^2)^0.5)*E105</f>
        <v>2.2851925280700341E-4</v>
      </c>
      <c r="AD105" s="64">
        <f>((('Ac225 Dose 200 nCi R power'!AE481/'Ac225 Dose 200 nCi R power'!G481)^2+('Ac227 Dose 1 nCi R power'!AE481/'Ac227 Dose 1 nCi R power'!G481)^2)^0.5)*F105</f>
        <v>2.4716977756023472E-4</v>
      </c>
      <c r="AE105" s="64">
        <f>((('Ac225 Dose 200 nCi R power'!AF481/'Ac225 Dose 200 nCi R power'!H481)^2+('Ac227 Dose 1 nCi R power'!AF481/'Ac227 Dose 1 nCi R power'!H481)^2)^0.5)*G105</f>
        <v>2.2427505190232382E-4</v>
      </c>
      <c r="AF105" s="64">
        <f>((('Ac225 Dose 200 nCi R power'!AG481/'Ac225 Dose 200 nCi R power'!I481)^2+('Ac227 Dose 1 nCi R power'!AG481/'Ac227 Dose 1 nCi R power'!I481)^2)^0.5)*H105</f>
        <v>2.1408693442159411E-4</v>
      </c>
      <c r="AG105" s="64">
        <f>((('Ac225 Dose 200 nCi R power'!AH481/'Ac225 Dose 200 nCi R power'!J481)^2+('Ac227 Dose 1 nCi R power'!AH481/'Ac227 Dose 1 nCi R power'!J481)^2)^0.5)*I105</f>
        <v>1.2573645956142349E-4</v>
      </c>
      <c r="AH105" s="64">
        <f>((('Ac225 Dose 200 nCi R power'!AI481/'Ac225 Dose 200 nCi R power'!K481)^2+('Ac227 Dose 1 nCi R power'!AI481/'Ac227 Dose 1 nCi R power'!K481)^2)^0.5)*J105</f>
        <v>2.3720307255093969E-4</v>
      </c>
      <c r="AI105" s="64">
        <f>((('Ac225 Dose 200 nCi R power'!AJ481/'Ac225 Dose 200 nCi R power'!L481)^2+('Ac227 Dose 1 nCi R power'!AJ481/'Ac227 Dose 1 nCi R power'!L481)^2)^0.5)*K105</f>
        <v>2.3575763062792511E-4</v>
      </c>
      <c r="AJ105" s="64">
        <f>((('Ac225 Dose 200 nCi R power'!AK481/'Ac225 Dose 200 nCi R power'!M481)^2+('Ac227 Dose 1 nCi R power'!AK481/'Ac227 Dose 1 nCi R power'!M481)^2)^0.5)*L105</f>
        <v>2.1134653876570461E-4</v>
      </c>
      <c r="AK105" s="64">
        <f>((('Ac225 Dose 200 nCi R power'!AL481/'Ac225 Dose 200 nCi R power'!N481)^2+('Ac227 Dose 1 nCi R power'!AL481/'Ac227 Dose 1 nCi R power'!N481)^2)^0.5)*M105</f>
        <v>5.155617988122068E-4</v>
      </c>
      <c r="AL105" s="64"/>
      <c r="AM105" s="64"/>
      <c r="AN105">
        <f t="shared" si="44"/>
        <v>-2.1507609666897325E-5</v>
      </c>
      <c r="AO105">
        <f t="shared" si="42"/>
        <v>1.4060904026468591E-5</v>
      </c>
      <c r="AP105">
        <f t="shared" si="42"/>
        <v>-1.2936926577149682E-5</v>
      </c>
      <c r="AQ105">
        <f t="shared" si="42"/>
        <v>-1.2874064199253158E-5</v>
      </c>
      <c r="AR105">
        <f t="shared" si="42"/>
        <v>-2.1353557371184495E-5</v>
      </c>
      <c r="AS105">
        <f t="shared" si="42"/>
        <v>-3.1739879550984998E-6</v>
      </c>
      <c r="AT105">
        <f t="shared" si="42"/>
        <v>-3.366801284871118E-6</v>
      </c>
      <c r="AU105">
        <f t="shared" si="42"/>
        <v>-3.8255389562579114E-5</v>
      </c>
      <c r="AV105">
        <f t="shared" si="42"/>
        <v>-4.3571149452982928E-5</v>
      </c>
      <c r="AW105">
        <f t="shared" si="42"/>
        <v>2.3635362031760974E-5</v>
      </c>
      <c r="AZ105">
        <f t="shared" si="45"/>
        <v>3.5350287256568345E-4</v>
      </c>
      <c r="BA105">
        <f t="shared" si="43"/>
        <v>3.32456887390532E-4</v>
      </c>
      <c r="BB105">
        <f t="shared" si="43"/>
        <v>3.8613283093359588E-4</v>
      </c>
      <c r="BC105">
        <f t="shared" si="43"/>
        <v>3.5357166725627563E-4</v>
      </c>
      <c r="BD105">
        <f t="shared" si="43"/>
        <v>3.4093810065867491E-4</v>
      </c>
      <c r="BE105">
        <f t="shared" si="43"/>
        <v>1.9552998730586242E-4</v>
      </c>
      <c r="BF105">
        <f t="shared" si="43"/>
        <v>3.708958302058845E-4</v>
      </c>
      <c r="BG105">
        <f t="shared" si="43"/>
        <v>3.8586256755566788E-4</v>
      </c>
      <c r="BH105">
        <f t="shared" si="43"/>
        <v>3.5081373705721653E-4</v>
      </c>
      <c r="BI105">
        <f t="shared" si="43"/>
        <v>7.6601538150436444E-4</v>
      </c>
    </row>
    <row r="106" spans="3:61">
      <c r="C106">
        <f t="shared" si="41"/>
        <v>0.625</v>
      </c>
      <c r="D106" s="63">
        <f>'Ac227 Dose 1 nCi R power'!E482/'Ac225 Dose 200 nCi R power'!E482</f>
        <v>1.3070788084125609E-4</v>
      </c>
      <c r="E106" s="63">
        <f>'Ac227 Dose 1 nCi R power'!F482/'Ac225 Dose 200 nCi R power'!F482</f>
        <v>1.378515248238034E-4</v>
      </c>
      <c r="F106" s="63">
        <f>'Ac227 Dose 1 nCi R power'!G482/'Ac225 Dose 200 nCi R power'!G482</f>
        <v>1.5602142178575284E-4</v>
      </c>
      <c r="G106" s="63">
        <f>'Ac227 Dose 1 nCi R power'!H482/'Ac225 Dose 200 nCi R power'!H482</f>
        <v>1.4068551999913854E-4</v>
      </c>
      <c r="H106" s="63">
        <f>'Ac227 Dose 1 nCi R power'!I482/'Ac225 Dose 200 nCi R power'!I482</f>
        <v>1.3618611854433087E-4</v>
      </c>
      <c r="I106" s="63">
        <f>'Ac227 Dose 1 nCi R power'!J482/'Ac225 Dose 200 nCi R power'!J482</f>
        <v>7.8675527143761599E-5</v>
      </c>
      <c r="J106" s="63">
        <f>'Ac227 Dose 1 nCi R power'!K482/'Ac225 Dose 200 nCi R power'!K482</f>
        <v>1.5286456742165592E-4</v>
      </c>
      <c r="K106" s="63">
        <f>'Ac227 Dose 1 nCi R power'!L482/'Ac225 Dose 200 nCi R power'!L482</f>
        <v>1.6539937976112624E-4</v>
      </c>
      <c r="L106" s="63">
        <f>'Ac227 Dose 1 nCi R power'!M482/'Ac225 Dose 200 nCi R power'!M482</f>
        <v>1.5814445081680509E-4</v>
      </c>
      <c r="M106" s="63">
        <f>'Ac227 Dose 1 nCi R power'!N482/'Ac225 Dose 200 nCi R power'!N482</f>
        <v>2.8038803250925236E-4</v>
      </c>
      <c r="P106" s="64">
        <f>((('Ac225 Dose 200 nCi R power'!Q482/'Ac225 Dose 200 nCi R power'!E482)^2+('Ac227 Dose 1 nCi R power'!Q482/'Ac227 Dose 1 nCi R power'!E482)^2)^0.5)*D106</f>
        <v>1.5202067105958602E-4</v>
      </c>
      <c r="Q106" s="64">
        <f>((('Ac225 Dose 200 nCi R power'!R482/'Ac225 Dose 200 nCi R power'!F482)^2+('Ac227 Dose 1 nCi R power'!R482/'Ac227 Dose 1 nCi R power'!F482)^2)^0.5)*E106</f>
        <v>1.1861988102623002E-4</v>
      </c>
      <c r="R106" s="64">
        <f>((('Ac225 Dose 200 nCi R power'!S482/'Ac225 Dose 200 nCi R power'!G482)^2+('Ac227 Dose 1 nCi R power'!S482/'Ac227 Dose 1 nCi R power'!G482)^2)^0.5)*F106</f>
        <v>1.7258514198987496E-4</v>
      </c>
      <c r="S106" s="64">
        <f>((('Ac225 Dose 200 nCi R power'!T482/'Ac225 Dose 200 nCi R power'!H482)^2+('Ac227 Dose 1 nCi R power'!T482/'Ac227 Dose 1 nCi R power'!H482)^2)^0.5)*G106</f>
        <v>1.4904163268918705E-4</v>
      </c>
      <c r="T106" s="64">
        <f>((('Ac225 Dose 200 nCi R power'!U482/'Ac225 Dose 200 nCi R power'!I482)^2+('Ac227 Dose 1 nCi R power'!U482/'Ac227 Dose 1 nCi R power'!I482)^2)^0.5)*H106</f>
        <v>1.5701169940312909E-4</v>
      </c>
      <c r="U106" s="64">
        <f>((('Ac225 Dose 200 nCi R power'!V482/'Ac225 Dose 200 nCi R power'!J482)^2+('Ac227 Dose 1 nCi R power'!V482/'Ac227 Dose 1 nCi R power'!J482)^2)^0.5)*I106</f>
        <v>7.9969636876942195E-5</v>
      </c>
      <c r="V106" s="64">
        <f>((('Ac225 Dose 200 nCi R power'!W482/'Ac225 Dose 200 nCi R power'!K482)^2+('Ac227 Dose 1 nCi R power'!W482/'Ac227 Dose 1 nCi R power'!K482)^2)^0.5)*J106</f>
        <v>1.5855717800316308E-4</v>
      </c>
      <c r="W106" s="64">
        <f>((('Ac225 Dose 200 nCi R power'!X482/'Ac225 Dose 200 nCi R power'!L482)^2+('Ac227 Dose 1 nCi R power'!X482/'Ac227 Dose 1 nCi R power'!L482)^2)^0.5)*K106</f>
        <v>2.0639066977493303E-4</v>
      </c>
      <c r="X106" s="64">
        <f>((('Ac225 Dose 200 nCi R power'!Y482/'Ac225 Dose 200 nCi R power'!M482)^2+('Ac227 Dose 1 nCi R power'!Y482/'Ac227 Dose 1 nCi R power'!M482)^2)^0.5)*L106</f>
        <v>2.0674002912218211E-4</v>
      </c>
      <c r="Y106" s="64">
        <f>((('Ac225 Dose 200 nCi R power'!Z482/'Ac225 Dose 200 nCi R power'!N482)^2+('Ac227 Dose 1 nCi R power'!Z482/'Ac227 Dose 1 nCi R power'!N482)^2)^0.5)*M106</f>
        <v>2.5251955991896475E-4</v>
      </c>
      <c r="Z106" s="64"/>
      <c r="AA106" s="64"/>
      <c r="AB106" s="64">
        <f>((('Ac225 Dose 200 nCi R power'!AC482/'Ac225 Dose 200 nCi R power'!E482)^2+('Ac227 Dose 1 nCi R power'!AC482/'Ac227 Dose 1 nCi R power'!E482)^2)^0.5)*D106</f>
        <v>2.464072308947762E-4</v>
      </c>
      <c r="AC106" s="64">
        <f>((('Ac225 Dose 200 nCi R power'!AD482/'Ac225 Dose 200 nCi R power'!F482)^2+('Ac227 Dose 1 nCi R power'!AD482/'Ac227 Dose 1 nCi R power'!F482)^2)^0.5)*E106</f>
        <v>3.0758636350715585E-4</v>
      </c>
      <c r="AD106" s="64">
        <f>((('Ac225 Dose 200 nCi R power'!AE482/'Ac225 Dose 200 nCi R power'!G482)^2+('Ac227 Dose 1 nCi R power'!AE482/'Ac227 Dose 1 nCi R power'!G482)^2)^0.5)*F106</f>
        <v>2.7646819337826862E-4</v>
      </c>
      <c r="AE106" s="64">
        <f>((('Ac225 Dose 200 nCi R power'!AF482/'Ac225 Dose 200 nCi R power'!H482)^2+('Ac227 Dose 1 nCi R power'!AF482/'Ac227 Dose 1 nCi R power'!H482)^2)^0.5)*G106</f>
        <v>2.4910495102015162E-4</v>
      </c>
      <c r="AF106" s="64">
        <f>((('Ac225 Dose 200 nCi R power'!AG482/'Ac225 Dose 200 nCi R power'!I482)^2+('Ac227 Dose 1 nCi R power'!AG482/'Ac227 Dose 1 nCi R power'!I482)^2)^0.5)*H106</f>
        <v>2.3270401696830857E-4</v>
      </c>
      <c r="AG106" s="64">
        <f>((('Ac225 Dose 200 nCi R power'!AH482/'Ac225 Dose 200 nCi R power'!J482)^2+('Ac227 Dose 1 nCi R power'!AH482/'Ac227 Dose 1 nCi R power'!J482)^2)^0.5)*I106</f>
        <v>1.4416787414948194E-4</v>
      </c>
      <c r="AH106" s="64">
        <f>((('Ac225 Dose 200 nCi R power'!AI482/'Ac225 Dose 200 nCi R power'!K482)^2+('Ac227 Dose 1 nCi R power'!AI482/'Ac227 Dose 1 nCi R power'!K482)^2)^0.5)*J106</f>
        <v>2.6860485456189513E-4</v>
      </c>
      <c r="AI106" s="64">
        <f>((('Ac225 Dose 200 nCi R power'!AJ482/'Ac225 Dose 200 nCi R power'!L482)^2+('Ac227 Dose 1 nCi R power'!AJ482/'Ac227 Dose 1 nCi R power'!L482)^2)^0.5)*K106</f>
        <v>2.6060133227186292E-4</v>
      </c>
      <c r="AJ106" s="64">
        <f>((('Ac225 Dose 200 nCi R power'!AK482/'Ac225 Dose 200 nCi R power'!M482)^2+('Ac227 Dose 1 nCi R power'!AK482/'Ac227 Dose 1 nCi R power'!M482)^2)^0.5)*L106</f>
        <v>2.4052388707507656E-4</v>
      </c>
      <c r="AK106" s="64">
        <f>((('Ac225 Dose 200 nCi R power'!AL482/'Ac225 Dose 200 nCi R power'!N482)^2+('Ac227 Dose 1 nCi R power'!AL482/'Ac227 Dose 1 nCi R power'!N482)^2)^0.5)*M106</f>
        <v>5.7938154002883959E-4</v>
      </c>
      <c r="AL106" s="64"/>
      <c r="AM106" s="64"/>
      <c r="AN106">
        <f t="shared" si="44"/>
        <v>-2.1312790218329928E-5</v>
      </c>
      <c r="AO106">
        <f t="shared" si="42"/>
        <v>1.9231643797573377E-5</v>
      </c>
      <c r="AP106">
        <f t="shared" si="42"/>
        <v>-1.6563720204122126E-5</v>
      </c>
      <c r="AQ106">
        <f t="shared" si="42"/>
        <v>-8.3561126900485083E-6</v>
      </c>
      <c r="AR106">
        <f t="shared" si="42"/>
        <v>-2.0825580858798212E-5</v>
      </c>
      <c r="AS106">
        <f t="shared" si="42"/>
        <v>-1.2941097331805955E-6</v>
      </c>
      <c r="AT106">
        <f t="shared" si="42"/>
        <v>-5.6926105815071606E-6</v>
      </c>
      <c r="AU106">
        <f t="shared" si="42"/>
        <v>-4.0991290013806794E-5</v>
      </c>
      <c r="AV106">
        <f t="shared" si="42"/>
        <v>-4.859557830537702E-5</v>
      </c>
      <c r="AW106">
        <f t="shared" si="42"/>
        <v>2.7868472590287607E-5</v>
      </c>
      <c r="AZ106">
        <f t="shared" si="45"/>
        <v>3.7711511173603229E-4</v>
      </c>
      <c r="BA106">
        <f t="shared" si="43"/>
        <v>4.4543788833095927E-4</v>
      </c>
      <c r="BB106">
        <f t="shared" si="43"/>
        <v>4.3248961516402149E-4</v>
      </c>
      <c r="BC106">
        <f t="shared" si="43"/>
        <v>3.8979047101929019E-4</v>
      </c>
      <c r="BD106">
        <f t="shared" si="43"/>
        <v>3.6889013551263944E-4</v>
      </c>
      <c r="BE106">
        <f t="shared" si="43"/>
        <v>2.2284340129324356E-4</v>
      </c>
      <c r="BF106">
        <f t="shared" si="43"/>
        <v>4.2146942198355102E-4</v>
      </c>
      <c r="BG106">
        <f t="shared" si="43"/>
        <v>4.2600071203298916E-4</v>
      </c>
      <c r="BH106">
        <f t="shared" si="43"/>
        <v>3.9866833789188166E-4</v>
      </c>
      <c r="BI106">
        <f t="shared" si="43"/>
        <v>8.5976957253809194E-4</v>
      </c>
    </row>
    <row r="107" spans="3:61">
      <c r="C107">
        <f t="shared" si="41"/>
        <v>0.75</v>
      </c>
      <c r="D107" s="63">
        <f>'Ac227 Dose 1 nCi R power'!E483/'Ac225 Dose 200 nCi R power'!E483</f>
        <v>1.3447159503898198E-4</v>
      </c>
      <c r="E107" s="63">
        <f>'Ac227 Dose 1 nCi R power'!F483/'Ac225 Dose 200 nCi R power'!F483</f>
        <v>1.8175120843547823E-4</v>
      </c>
      <c r="F107" s="63">
        <f>'Ac227 Dose 1 nCi R power'!G483/'Ac225 Dose 200 nCi R power'!G483</f>
        <v>1.7318618765912425E-4</v>
      </c>
      <c r="G107" s="63">
        <f>'Ac227 Dose 1 nCi R power'!H483/'Ac225 Dose 200 nCi R power'!H483</f>
        <v>1.5201217137689524E-4</v>
      </c>
      <c r="H107" s="63">
        <f>'Ac227 Dose 1 nCi R power'!I483/'Ac225 Dose 200 nCi R power'!I483</f>
        <v>1.4463111036779457E-4</v>
      </c>
      <c r="I107" s="63">
        <f>'Ac227 Dose 1 nCi R power'!J483/'Ac225 Dose 200 nCi R power'!J483</f>
        <v>8.876195322430274E-5</v>
      </c>
      <c r="J107" s="63">
        <f>'Ac227 Dose 1 nCi R power'!K483/'Ac225 Dose 200 nCi R power'!K483</f>
        <v>1.732602976693995E-4</v>
      </c>
      <c r="K107" s="63">
        <f>'Ac227 Dose 1 nCi R power'!L483/'Ac225 Dose 200 nCi R power'!L483</f>
        <v>1.7978686808073395E-4</v>
      </c>
      <c r="L107" s="63">
        <f>'Ac227 Dose 1 nCi R power'!M483/'Ac225 Dose 200 nCi R power'!M483</f>
        <v>1.7651203065802517E-4</v>
      </c>
      <c r="M107" s="63">
        <f>'Ac227 Dose 1 nCi R power'!N483/'Ac225 Dose 200 nCi R power'!N483</f>
        <v>3.0920941512065629E-4</v>
      </c>
      <c r="P107" s="64">
        <f>((('Ac225 Dose 200 nCi R power'!Q483/'Ac225 Dose 200 nCi R power'!E483)^2+('Ac227 Dose 1 nCi R power'!Q483/'Ac227 Dose 1 nCi R power'!E483)^2)^0.5)*D107</f>
        <v>1.5561865315160886E-4</v>
      </c>
      <c r="Q107" s="64">
        <f>((('Ac225 Dose 200 nCi R power'!R483/'Ac225 Dose 200 nCi R power'!F483)^2+('Ac227 Dose 1 nCi R power'!R483/'Ac227 Dose 1 nCi R power'!F483)^2)^0.5)*E107</f>
        <v>1.5601696251334743E-4</v>
      </c>
      <c r="R107" s="64">
        <f>((('Ac225 Dose 200 nCi R power'!S483/'Ac225 Dose 200 nCi R power'!G483)^2+('Ac227 Dose 1 nCi R power'!S483/'Ac227 Dose 1 nCi R power'!G483)^2)^0.5)*F107</f>
        <v>1.9427551214370816E-4</v>
      </c>
      <c r="S107" s="64">
        <f>((('Ac225 Dose 200 nCi R power'!T483/'Ac225 Dose 200 nCi R power'!H483)^2+('Ac227 Dose 1 nCi R power'!T483/'Ac227 Dose 1 nCi R power'!H483)^2)^0.5)*G107</f>
        <v>1.5572642754914764E-4</v>
      </c>
      <c r="T107" s="64">
        <f>((('Ac225 Dose 200 nCi R power'!U483/'Ac225 Dose 200 nCi R power'!I483)^2+('Ac227 Dose 1 nCi R power'!U483/'Ac227 Dose 1 nCi R power'!I483)^2)^0.5)*H107</f>
        <v>1.6472056340267177E-4</v>
      </c>
      <c r="U107" s="64">
        <f>((('Ac225 Dose 200 nCi R power'!V483/'Ac225 Dose 200 nCi R power'!J483)^2+('Ac227 Dose 1 nCi R power'!V483/'Ac227 Dose 1 nCi R power'!J483)^2)^0.5)*I107</f>
        <v>8.7802530293030445E-5</v>
      </c>
      <c r="V107" s="64">
        <f>((('Ac225 Dose 200 nCi R power'!W483/'Ac225 Dose 200 nCi R power'!K483)^2+('Ac227 Dose 1 nCi R power'!W483/'Ac227 Dose 1 nCi R power'!K483)^2)^0.5)*J107</f>
        <v>1.8365675158824835E-4</v>
      </c>
      <c r="W107" s="64">
        <f>((('Ac225 Dose 200 nCi R power'!X483/'Ac225 Dose 200 nCi R power'!L483)^2+('Ac227 Dose 1 nCi R power'!X483/'Ac227 Dose 1 nCi R power'!L483)^2)^0.5)*K107</f>
        <v>2.2265994341742144E-4</v>
      </c>
      <c r="X107" s="64">
        <f>((('Ac225 Dose 200 nCi R power'!Y483/'Ac225 Dose 200 nCi R power'!M483)^2+('Ac227 Dose 1 nCi R power'!Y483/'Ac227 Dose 1 nCi R power'!M483)^2)^0.5)*L107</f>
        <v>2.2969723163741596E-4</v>
      </c>
      <c r="Y107" s="64">
        <f>((('Ac225 Dose 200 nCi R power'!Z483/'Ac225 Dose 200 nCi R power'!N483)^2+('Ac227 Dose 1 nCi R power'!Z483/'Ac227 Dose 1 nCi R power'!N483)^2)^0.5)*M107</f>
        <v>2.7700752237208045E-4</v>
      </c>
      <c r="Z107" s="64"/>
      <c r="AA107" s="64"/>
      <c r="AB107" s="64">
        <f>((('Ac225 Dose 200 nCi R power'!AC483/'Ac225 Dose 200 nCi R power'!E483)^2+('Ac227 Dose 1 nCi R power'!AC483/'Ac227 Dose 1 nCi R power'!E483)^2)^0.5)*D107</f>
        <v>2.5823352532523337E-4</v>
      </c>
      <c r="AC107" s="64">
        <f>((('Ac225 Dose 200 nCi R power'!AD483/'Ac225 Dose 200 nCi R power'!F483)^2+('Ac227 Dose 1 nCi R power'!AD483/'Ac227 Dose 1 nCi R power'!F483)^2)^0.5)*E107</f>
        <v>4.0711480264167511E-4</v>
      </c>
      <c r="AD107" s="64">
        <f>((('Ac225 Dose 200 nCi R power'!AE483/'Ac225 Dose 200 nCi R power'!G483)^2+('Ac227 Dose 1 nCi R power'!AE483/'Ac227 Dose 1 nCi R power'!G483)^2)^0.5)*F107</f>
        <v>3.0392319383543126E-4</v>
      </c>
      <c r="AE107" s="64">
        <f>((('Ac225 Dose 200 nCi R power'!AF483/'Ac225 Dose 200 nCi R power'!H483)^2+('Ac227 Dose 1 nCi R power'!AF483/'Ac227 Dose 1 nCi R power'!H483)^2)^0.5)*G107</f>
        <v>2.7383819136551202E-4</v>
      </c>
      <c r="AF107" s="64">
        <f>((('Ac225 Dose 200 nCi R power'!AG483/'Ac225 Dose 200 nCi R power'!I483)^2+('Ac227 Dose 1 nCi R power'!AG483/'Ac227 Dose 1 nCi R power'!I483)^2)^0.5)*H107</f>
        <v>2.4928369938157733E-4</v>
      </c>
      <c r="AG107" s="64">
        <f>((('Ac225 Dose 200 nCi R power'!AH483/'Ac225 Dose 200 nCi R power'!J483)^2+('Ac227 Dose 1 nCi R power'!AH483/'Ac227 Dose 1 nCi R power'!J483)^2)^0.5)*I107</f>
        <v>1.6512052720979377E-4</v>
      </c>
      <c r="AH107" s="64">
        <f>((('Ac225 Dose 200 nCi R power'!AI483/'Ac225 Dose 200 nCi R power'!K483)^2+('Ac227 Dose 1 nCi R power'!AI483/'Ac227 Dose 1 nCi R power'!K483)^2)^0.5)*J107</f>
        <v>3.0044578328259405E-4</v>
      </c>
      <c r="AI107" s="64">
        <f>((('Ac225 Dose 200 nCi R power'!AJ483/'Ac225 Dose 200 nCi R power'!L483)^2+('Ac227 Dose 1 nCi R power'!AJ483/'Ac227 Dose 1 nCi R power'!L483)^2)^0.5)*K107</f>
        <v>2.8465753916507951E-4</v>
      </c>
      <c r="AJ107" s="64">
        <f>((('Ac225 Dose 200 nCi R power'!AK483/'Ac225 Dose 200 nCi R power'!M483)^2+('Ac227 Dose 1 nCi R power'!AK483/'Ac227 Dose 1 nCi R power'!M483)^2)^0.5)*L107</f>
        <v>2.6965501557713696E-4</v>
      </c>
      <c r="AK107" s="64">
        <f>((('Ac225 Dose 200 nCi R power'!AL483/'Ac225 Dose 200 nCi R power'!N483)^2+('Ac227 Dose 1 nCi R power'!AL483/'Ac227 Dose 1 nCi R power'!N483)^2)^0.5)*M107</f>
        <v>6.4130654626358386E-4</v>
      </c>
      <c r="AL107" s="64"/>
      <c r="AM107" s="64"/>
      <c r="AN107">
        <f t="shared" si="44"/>
        <v>-2.1147058112626886E-5</v>
      </c>
      <c r="AO107">
        <f t="shared" si="42"/>
        <v>2.5734245922130798E-5</v>
      </c>
      <c r="AP107">
        <f t="shared" si="42"/>
        <v>-2.1089324484583911E-5</v>
      </c>
      <c r="AQ107">
        <f t="shared" si="42"/>
        <v>-3.7142561722523955E-6</v>
      </c>
      <c r="AR107">
        <f t="shared" si="42"/>
        <v>-2.0089453034877208E-5</v>
      </c>
      <c r="AS107">
        <f t="shared" si="42"/>
        <v>9.5942293127229477E-7</v>
      </c>
      <c r="AT107">
        <f t="shared" si="42"/>
        <v>-1.0396453918848852E-5</v>
      </c>
      <c r="AU107">
        <f t="shared" si="42"/>
        <v>-4.2873075336687485E-5</v>
      </c>
      <c r="AV107">
        <f t="shared" si="42"/>
        <v>-5.318520097939079E-5</v>
      </c>
      <c r="AW107">
        <f t="shared" si="42"/>
        <v>3.2201892748575842E-5</v>
      </c>
      <c r="AZ107">
        <f t="shared" si="45"/>
        <v>3.9270512036421537E-4</v>
      </c>
      <c r="BA107">
        <f t="shared" si="43"/>
        <v>5.8886601107715336E-4</v>
      </c>
      <c r="BB107">
        <f t="shared" si="43"/>
        <v>4.7710938149455554E-4</v>
      </c>
      <c r="BC107">
        <f t="shared" si="43"/>
        <v>4.2585036274240726E-4</v>
      </c>
      <c r="BD107">
        <f t="shared" si="43"/>
        <v>3.9391480974937192E-4</v>
      </c>
      <c r="BE107">
        <f t="shared" si="43"/>
        <v>2.5388248043409651E-4</v>
      </c>
      <c r="BF107">
        <f t="shared" si="43"/>
        <v>4.7370608095199354E-4</v>
      </c>
      <c r="BG107">
        <f t="shared" si="43"/>
        <v>4.6444440724581346E-4</v>
      </c>
      <c r="BH107">
        <f t="shared" si="43"/>
        <v>4.461670462351621E-4</v>
      </c>
      <c r="BI107">
        <f t="shared" si="43"/>
        <v>9.505159613842401E-4</v>
      </c>
    </row>
    <row r="108" spans="3:61">
      <c r="C108">
        <f t="shared" si="41"/>
        <v>0.875</v>
      </c>
      <c r="D108" s="63">
        <f>'Ac227 Dose 1 nCi R power'!E484/'Ac225 Dose 200 nCi R power'!E484</f>
        <v>1.3666215256187536E-4</v>
      </c>
      <c r="E108" s="63">
        <f>'Ac227 Dose 1 nCi R power'!F484/'Ac225 Dose 200 nCi R power'!F484</f>
        <v>2.3481515319817884E-4</v>
      </c>
      <c r="F108" s="63">
        <f>'Ac227 Dose 1 nCi R power'!G484/'Ac225 Dose 200 nCi R power'!G484</f>
        <v>1.9043101284234301E-4</v>
      </c>
      <c r="G108" s="63">
        <f>'Ac227 Dose 1 nCi R power'!H484/'Ac225 Dose 200 nCi R power'!H484</f>
        <v>1.6319605383538301E-4</v>
      </c>
      <c r="H108" s="63">
        <f>'Ac227 Dose 1 nCi R power'!I484/'Ac225 Dose 200 nCi R power'!I484</f>
        <v>1.5258100761280345E-4</v>
      </c>
      <c r="I108" s="63">
        <f>'Ac227 Dose 1 nCi R power'!J484/'Ac225 Dose 200 nCi R power'!J484</f>
        <v>9.9575415528646181E-5</v>
      </c>
      <c r="J108" s="63">
        <f>'Ac227 Dose 1 nCi R power'!K484/'Ac225 Dose 200 nCi R power'!K484</f>
        <v>1.943625369350535E-4</v>
      </c>
      <c r="K108" s="63">
        <f>'Ac227 Dose 1 nCi R power'!L484/'Ac225 Dose 200 nCi R power'!L484</f>
        <v>1.9346801030532818E-4</v>
      </c>
      <c r="L108" s="63">
        <f>'Ac227 Dose 1 nCi R power'!M484/'Ac225 Dose 200 nCi R power'!M484</f>
        <v>1.9463717190988086E-4</v>
      </c>
      <c r="M108" s="63">
        <f>'Ac227 Dose 1 nCi R power'!N484/'Ac225 Dose 200 nCi R power'!N484</f>
        <v>3.3726206752060153E-4</v>
      </c>
      <c r="P108" s="64">
        <f>((('Ac225 Dose 200 nCi R power'!Q484/'Ac225 Dose 200 nCi R power'!E484)^2+('Ac227 Dose 1 nCi R power'!Q484/'Ac227 Dose 1 nCi R power'!E484)^2)^0.5)*D108</f>
        <v>1.5757152374374267E-4</v>
      </c>
      <c r="Q108" s="64">
        <f>((('Ac225 Dose 200 nCi R power'!R484/'Ac225 Dose 200 nCi R power'!F484)^2+('Ac227 Dose 1 nCi R power'!R484/'Ac227 Dose 1 nCi R power'!F484)^2)^0.5)*E108</f>
        <v>2.0173978121166934E-4</v>
      </c>
      <c r="R108" s="64">
        <f>((('Ac225 Dose 200 nCi R power'!S484/'Ac225 Dose 200 nCi R power'!G484)^2+('Ac227 Dose 1 nCi R power'!S484/'Ac227 Dose 1 nCi R power'!G484)^2)^0.5)*F108</f>
        <v>2.1665206466608158E-4</v>
      </c>
      <c r="S108" s="64">
        <f>((('Ac225 Dose 200 nCi R power'!T484/'Ac225 Dose 200 nCi R power'!H484)^2+('Ac227 Dose 1 nCi R power'!T484/'Ac227 Dose 1 nCi R power'!H484)^2)^0.5)*G108</f>
        <v>1.6231305369062069E-4</v>
      </c>
      <c r="T108" s="64">
        <f>((('Ac225 Dose 200 nCi R power'!U484/'Ac225 Dose 200 nCi R power'!I484)^2+('Ac227 Dose 1 nCi R power'!U484/'Ac227 Dose 1 nCi R power'!I484)^2)^0.5)*H108</f>
        <v>1.7187285285299314E-4</v>
      </c>
      <c r="U108" s="64">
        <f>((('Ac225 Dose 200 nCi R power'!V484/'Ac225 Dose 200 nCi R power'!J484)^2+('Ac227 Dose 1 nCi R power'!V484/'Ac227 Dose 1 nCi R power'!J484)^2)^0.5)*I108</f>
        <v>9.6099015968288936E-5</v>
      </c>
      <c r="V108" s="64">
        <f>((('Ac225 Dose 200 nCi R power'!W484/'Ac225 Dose 200 nCi R power'!K484)^2+('Ac227 Dose 1 nCi R power'!W484/'Ac227 Dose 1 nCi R power'!K484)^2)^0.5)*J108</f>
        <v>2.1124113659623493E-4</v>
      </c>
      <c r="W108" s="64">
        <f>((('Ac225 Dose 200 nCi R power'!X484/'Ac225 Dose 200 nCi R power'!L484)^2+('Ac227 Dose 1 nCi R power'!X484/'Ac227 Dose 1 nCi R power'!L484)^2)^0.5)*K108</f>
        <v>2.3766178504427065E-4</v>
      </c>
      <c r="X108" s="64">
        <f>((('Ac225 Dose 200 nCi R power'!Y484/'Ac225 Dose 200 nCi R power'!M484)^2+('Ac227 Dose 1 nCi R power'!Y484/'Ac227 Dose 1 nCi R power'!M484)^2)^0.5)*L108</f>
        <v>2.5211176454861519E-4</v>
      </c>
      <c r="Y108" s="64">
        <f>((('Ac225 Dose 200 nCi R power'!Z484/'Ac225 Dose 200 nCi R power'!N484)^2+('Ac227 Dose 1 nCi R power'!Z484/'Ac227 Dose 1 nCi R power'!N484)^2)^0.5)*M108</f>
        <v>3.0054724656002117E-4</v>
      </c>
      <c r="Z108" s="64"/>
      <c r="AA108" s="64"/>
      <c r="AB108" s="64">
        <f>((('Ac225 Dose 200 nCi R power'!AC484/'Ac225 Dose 200 nCi R power'!E484)^2+('Ac227 Dose 1 nCi R power'!AC484/'Ac227 Dose 1 nCi R power'!E484)^2)^0.5)*D108</f>
        <v>2.6431279595545335E-4</v>
      </c>
      <c r="AC108" s="64">
        <f>((('Ac225 Dose 200 nCi R power'!AD484/'Ac225 Dose 200 nCi R power'!F484)^2+('Ac227 Dose 1 nCi R power'!AD484/'Ac227 Dose 1 nCi R power'!F484)^2)^0.5)*E108</f>
        <v>5.2340758269457058E-4</v>
      </c>
      <c r="AD108" s="64">
        <f>((('Ac225 Dose 200 nCi R power'!AE484/'Ac225 Dose 200 nCi R power'!G484)^2+('Ac227 Dose 1 nCi R power'!AE484/'Ac227 Dose 1 nCi R power'!G484)^2)^0.5)*F108</f>
        <v>3.2995232678970294E-4</v>
      </c>
      <c r="AE108" s="64">
        <f>((('Ac225 Dose 200 nCi R power'!AF484/'Ac225 Dose 200 nCi R power'!H484)^2+('Ac227 Dose 1 nCi R power'!AF484/'Ac227 Dose 1 nCi R power'!H484)^2)^0.5)*G108</f>
        <v>2.9841548121579308E-4</v>
      </c>
      <c r="AF108" s="64">
        <f>((('Ac225 Dose 200 nCi R power'!AG484/'Ac225 Dose 200 nCi R power'!I484)^2+('Ac227 Dose 1 nCi R power'!AG484/'Ac227 Dose 1 nCi R power'!I484)^2)^0.5)*H108</f>
        <v>2.6446141258452076E-4</v>
      </c>
      <c r="AG108" s="64">
        <f>((('Ac225 Dose 200 nCi R power'!AH484/'Ac225 Dose 200 nCi R power'!J484)^2+('Ac227 Dose 1 nCi R power'!AH484/'Ac227 Dose 1 nCi R power'!J484)^2)^0.5)*I108</f>
        <v>1.8760530555649125E-4</v>
      </c>
      <c r="AH108" s="64">
        <f>((('Ac225 Dose 200 nCi R power'!AI484/'Ac225 Dose 200 nCi R power'!K484)^2+('Ac227 Dose 1 nCi R power'!AI484/'Ac227 Dose 1 nCi R power'!K484)^2)^0.5)*J108</f>
        <v>3.3231700580181302E-4</v>
      </c>
      <c r="AI108" s="64">
        <f>((('Ac225 Dose 200 nCi R power'!AJ484/'Ac225 Dose 200 nCi R power'!L484)^2+('Ac227 Dose 1 nCi R power'!AJ484/'Ac227 Dose 1 nCi R power'!L484)^2)^0.5)*K108</f>
        <v>3.0815551475613041E-4</v>
      </c>
      <c r="AJ108" s="64">
        <f>((('Ac225 Dose 200 nCi R power'!AK484/'Ac225 Dose 200 nCi R power'!M484)^2+('Ac227 Dose 1 nCi R power'!AK484/'Ac227 Dose 1 nCi R power'!M484)^2)^0.5)*L108</f>
        <v>2.9866853608344053E-4</v>
      </c>
      <c r="AK108" s="64">
        <f>((('Ac225 Dose 200 nCi R power'!AL484/'Ac225 Dose 200 nCi R power'!N484)^2+('Ac227 Dose 1 nCi R power'!AL484/'Ac227 Dose 1 nCi R power'!N484)^2)^0.5)*M108</f>
        <v>7.01993909867655E-4</v>
      </c>
      <c r="AL108" s="64"/>
      <c r="AM108" s="64"/>
      <c r="AN108">
        <f t="shared" si="44"/>
        <v>-2.0909371181867305E-5</v>
      </c>
      <c r="AO108">
        <f t="shared" si="42"/>
        <v>3.3075371986509498E-5</v>
      </c>
      <c r="AP108">
        <f t="shared" si="42"/>
        <v>-2.622105182373857E-5</v>
      </c>
      <c r="AQ108">
        <f t="shared" si="42"/>
        <v>8.8300014476231986E-7</v>
      </c>
      <c r="AR108">
        <f t="shared" si="42"/>
        <v>-1.9291845240189691E-5</v>
      </c>
      <c r="AS108">
        <f t="shared" si="42"/>
        <v>3.476399560357245E-6</v>
      </c>
      <c r="AT108">
        <f t="shared" si="42"/>
        <v>-1.6878599661181425E-5</v>
      </c>
      <c r="AU108">
        <f t="shared" si="42"/>
        <v>-4.4193774738942476E-5</v>
      </c>
      <c r="AV108">
        <f t="shared" si="42"/>
        <v>-5.7474592638734323E-5</v>
      </c>
      <c r="AW108">
        <f t="shared" si="42"/>
        <v>3.6714820960580361E-5</v>
      </c>
      <c r="AZ108">
        <f t="shared" si="45"/>
        <v>4.0097494851732871E-4</v>
      </c>
      <c r="BA108">
        <f t="shared" si="43"/>
        <v>7.5822273589274943E-4</v>
      </c>
      <c r="BB108">
        <f t="shared" si="43"/>
        <v>5.2038333963204592E-4</v>
      </c>
      <c r="BC108">
        <f t="shared" si="43"/>
        <v>4.6161153505117612E-4</v>
      </c>
      <c r="BD108">
        <f t="shared" si="43"/>
        <v>4.1704242019732421E-4</v>
      </c>
      <c r="BE108">
        <f t="shared" si="43"/>
        <v>2.871807210851374E-4</v>
      </c>
      <c r="BF108">
        <f t="shared" si="43"/>
        <v>5.2667954273686647E-4</v>
      </c>
      <c r="BG108">
        <f t="shared" si="43"/>
        <v>5.0162352506145859E-4</v>
      </c>
      <c r="BH108">
        <f t="shared" si="43"/>
        <v>4.9330570799332139E-4</v>
      </c>
      <c r="BI108">
        <f t="shared" si="43"/>
        <v>1.0392559773882565E-3</v>
      </c>
    </row>
    <row r="109" spans="3:61">
      <c r="C109">
        <f t="shared" si="41"/>
        <v>1</v>
      </c>
      <c r="D109" s="63">
        <f>'Ac227 Dose 1 nCi R power'!E485/'Ac225 Dose 200 nCi R power'!E485</f>
        <v>1.3800714676732317E-4</v>
      </c>
      <c r="E109" s="63">
        <f>'Ac227 Dose 1 nCi R power'!F485/'Ac225 Dose 200 nCi R power'!F485</f>
        <v>2.9411015517712125E-4</v>
      </c>
      <c r="F109" s="63">
        <f>'Ac227 Dose 1 nCi R power'!G485/'Ac225 Dose 200 nCi R power'!G485</f>
        <v>2.0764406996098036E-4</v>
      </c>
      <c r="G109" s="63">
        <f>'Ac227 Dose 1 nCi R power'!H485/'Ac225 Dose 200 nCi R power'!H485</f>
        <v>1.7409139933634678E-4</v>
      </c>
      <c r="H109" s="63">
        <f>'Ac227 Dose 1 nCi R power'!I485/'Ac225 Dose 200 nCi R power'!I485</f>
        <v>1.6032222033605456E-4</v>
      </c>
      <c r="I109" s="63">
        <f>'Ac227 Dose 1 nCi R power'!J485/'Ac225 Dose 200 nCi R power'!J485</f>
        <v>1.1049111361425868E-4</v>
      </c>
      <c r="J109" s="63">
        <f>'Ac227 Dose 1 nCi R power'!K485/'Ac225 Dose 200 nCi R power'!K485</f>
        <v>2.1550769669731874E-4</v>
      </c>
      <c r="K109" s="63">
        <f>'Ac227 Dose 1 nCi R power'!L485/'Ac225 Dose 200 nCi R power'!L485</f>
        <v>2.0666126528589527E-4</v>
      </c>
      <c r="L109" s="63">
        <f>'Ac227 Dose 1 nCi R power'!M485/'Ac225 Dose 200 nCi R power'!M485</f>
        <v>2.1258319960149031E-4</v>
      </c>
      <c r="M109" s="63">
        <f>'Ac227 Dose 1 nCi R power'!N485/'Ac225 Dose 200 nCi R power'!N485</f>
        <v>3.6471233420162184E-4</v>
      </c>
      <c r="P109" s="64">
        <f>((('Ac225 Dose 200 nCi R power'!Q485/'Ac225 Dose 200 nCi R power'!E485)^2+('Ac227 Dose 1 nCi R power'!Q485/'Ac227 Dose 1 nCi R power'!E485)^2)^0.5)*D109</f>
        <v>1.5863540978936042E-4</v>
      </c>
      <c r="Q109" s="64">
        <f>((('Ac225 Dose 200 nCi R power'!R485/'Ac225 Dose 200 nCi R power'!F485)^2+('Ac227 Dose 1 nCi R power'!R485/'Ac227 Dose 1 nCi R power'!F485)^2)^0.5)*E109</f>
        <v>2.5364495765457931E-4</v>
      </c>
      <c r="R109" s="64">
        <f>((('Ac225 Dose 200 nCi R power'!S485/'Ac225 Dose 200 nCi R power'!G485)^2+('Ac227 Dose 1 nCi R power'!S485/'Ac227 Dose 1 nCi R power'!G485)^2)^0.5)*F109</f>
        <v>2.3933842365625005E-4</v>
      </c>
      <c r="S109" s="64">
        <f>((('Ac225 Dose 200 nCi R power'!T485/'Ac225 Dose 200 nCi R power'!H485)^2+('Ac227 Dose 1 nCi R power'!T485/'Ac227 Dose 1 nCi R power'!H485)^2)^0.5)*G109</f>
        <v>1.6886695660492246E-4</v>
      </c>
      <c r="T109" s="64">
        <f>((('Ac225 Dose 200 nCi R power'!U485/'Ac225 Dose 200 nCi R power'!I485)^2+('Ac227 Dose 1 nCi R power'!U485/'Ac227 Dose 1 nCi R power'!I485)^2)^0.5)*H109</f>
        <v>1.7890756232476047E-4</v>
      </c>
      <c r="U109" s="64">
        <f>((('Ac225 Dose 200 nCi R power'!V485/'Ac225 Dose 200 nCi R power'!J485)^2+('Ac227 Dose 1 nCi R power'!V485/'Ac227 Dose 1 nCi R power'!J485)^2)^0.5)*I109</f>
        <v>1.0444337288263291E-4</v>
      </c>
      <c r="V109" s="64">
        <f>((('Ac225 Dose 200 nCi R power'!W485/'Ac225 Dose 200 nCi R power'!K485)^2+('Ac227 Dose 1 nCi R power'!W485/'Ac227 Dose 1 nCi R power'!K485)^2)^0.5)*J109</f>
        <v>2.3965774733631406E-4</v>
      </c>
      <c r="W109" s="64">
        <f>((('Ac225 Dose 200 nCi R power'!X485/'Ac225 Dose 200 nCi R power'!L485)^2+('Ac227 Dose 1 nCi R power'!X485/'Ac227 Dose 1 nCi R power'!L485)^2)^0.5)*K109</f>
        <v>2.5197749702382126E-4</v>
      </c>
      <c r="X109" s="64">
        <f>((('Ac225 Dose 200 nCi R power'!Y485/'Ac225 Dose 200 nCi R power'!M485)^2+('Ac227 Dose 1 nCi R power'!Y485/'Ac227 Dose 1 nCi R power'!M485)^2)^0.5)*L109</f>
        <v>2.7416193291452708E-4</v>
      </c>
      <c r="Y109" s="64">
        <f>((('Ac225 Dose 200 nCi R power'!Z485/'Ac225 Dose 200 nCi R power'!N485)^2+('Ac227 Dose 1 nCi R power'!Z485/'Ac227 Dose 1 nCi R power'!N485)^2)^0.5)*M109</f>
        <v>3.2326354726732609E-4</v>
      </c>
      <c r="Z109" s="64"/>
      <c r="AA109" s="64"/>
      <c r="AB109" s="64">
        <f>((('Ac225 Dose 200 nCi R power'!AC485/'Ac225 Dose 200 nCi R power'!E485)^2+('Ac227 Dose 1 nCi R power'!AC485/'Ac227 Dose 1 nCi R power'!E485)^2)^0.5)*D109</f>
        <v>2.6698843512115911E-4</v>
      </c>
      <c r="AC109" s="64">
        <f>((('Ac225 Dose 200 nCi R power'!AD485/'Ac225 Dose 200 nCi R power'!F485)^2+('Ac227 Dose 1 nCi R power'!AD485/'Ac227 Dose 1 nCi R power'!F485)^2)^0.5)*E109</f>
        <v>6.4923972465304452E-4</v>
      </c>
      <c r="AD109" s="64">
        <f>((('Ac225 Dose 200 nCi R power'!AE485/'Ac225 Dose 200 nCi R power'!G485)^2+('Ac227 Dose 1 nCi R power'!AE485/'Ac227 Dose 1 nCi R power'!G485)^2)^0.5)*F109</f>
        <v>3.5525858190821503E-4</v>
      </c>
      <c r="AE109" s="64">
        <f>((('Ac225 Dose 200 nCi R power'!AF485/'Ac225 Dose 200 nCi R power'!H485)^2+('Ac227 Dose 1 nCi R power'!AF485/'Ac227 Dose 1 nCi R power'!H485)^2)^0.5)*G109</f>
        <v>3.2269498234861765E-4</v>
      </c>
      <c r="AF109" s="64">
        <f>((('Ac225 Dose 200 nCi R power'!AG485/'Ac225 Dose 200 nCi R power'!I485)^2+('Ac227 Dose 1 nCi R power'!AG485/'Ac227 Dose 1 nCi R power'!I485)^2)^0.5)*H109</f>
        <v>2.7884087440378541E-4</v>
      </c>
      <c r="AG109" s="64">
        <f>((('Ac225 Dose 200 nCi R power'!AH485/'Ac225 Dose 200 nCi R power'!J485)^2+('Ac227 Dose 1 nCi R power'!AH485/'Ac227 Dose 1 nCi R power'!J485)^2)^0.5)*I109</f>
        <v>2.1025751041108342E-4</v>
      </c>
      <c r="AH109" s="64">
        <f>((('Ac225 Dose 200 nCi R power'!AI485/'Ac225 Dose 200 nCi R power'!K485)^2+('Ac227 Dose 1 nCi R power'!AI485/'Ac227 Dose 1 nCi R power'!K485)^2)^0.5)*J109</f>
        <v>3.6375118815814661E-4</v>
      </c>
      <c r="AI109" s="64">
        <f>((('Ac225 Dose 200 nCi R power'!AJ485/'Ac225 Dose 200 nCi R power'!L485)^2+('Ac227 Dose 1 nCi R power'!AJ485/'Ac227 Dose 1 nCi R power'!L485)^2)^0.5)*K109</f>
        <v>3.3132457580482036E-4</v>
      </c>
      <c r="AJ109" s="64">
        <f>((('Ac225 Dose 200 nCi R power'!AK485/'Ac225 Dose 200 nCi R power'!M485)^2+('Ac227 Dose 1 nCi R power'!AK485/'Ac227 Dose 1 nCi R power'!M485)^2)^0.5)*L109</f>
        <v>3.2745999397302796E-4</v>
      </c>
      <c r="AK109" s="64">
        <f>((('Ac225 Dose 200 nCi R power'!AL485/'Ac225 Dose 200 nCi R power'!N485)^2+('Ac227 Dose 1 nCi R power'!AL485/'Ac227 Dose 1 nCi R power'!N485)^2)^0.5)*M109</f>
        <v>7.6174488334718789E-4</v>
      </c>
      <c r="AL109" s="64"/>
      <c r="AM109" s="64"/>
      <c r="AN109">
        <f t="shared" si="44"/>
        <v>-2.0628263022037249E-5</v>
      </c>
      <c r="AO109">
        <f t="shared" si="42"/>
        <v>4.0465197522541942E-5</v>
      </c>
      <c r="AP109">
        <f t="shared" si="42"/>
        <v>-3.1694353695269686E-5</v>
      </c>
      <c r="AQ109">
        <f t="shared" si="42"/>
        <v>5.224442731424319E-6</v>
      </c>
      <c r="AR109">
        <f t="shared" si="42"/>
        <v>-1.8585341988705908E-5</v>
      </c>
      <c r="AS109">
        <f t="shared" si="42"/>
        <v>6.0477407316257678E-6</v>
      </c>
      <c r="AT109">
        <f t="shared" si="42"/>
        <v>-2.4150050638995321E-5</v>
      </c>
      <c r="AU109">
        <f t="shared" si="42"/>
        <v>-4.5316231737925993E-5</v>
      </c>
      <c r="AV109">
        <f t="shared" si="42"/>
        <v>-6.1578733313036771E-5</v>
      </c>
      <c r="AW109">
        <f t="shared" si="42"/>
        <v>4.1448786934295749E-5</v>
      </c>
      <c r="AZ109">
        <f t="shared" si="45"/>
        <v>4.0499558188848228E-4</v>
      </c>
      <c r="BA109">
        <f t="shared" si="43"/>
        <v>9.4334987983016576E-4</v>
      </c>
      <c r="BB109">
        <f t="shared" si="43"/>
        <v>5.6290265186919545E-4</v>
      </c>
      <c r="BC109">
        <f t="shared" si="43"/>
        <v>4.9678638168496438E-4</v>
      </c>
      <c r="BD109">
        <f t="shared" si="43"/>
        <v>4.3916309473984001E-4</v>
      </c>
      <c r="BE109">
        <f t="shared" si="43"/>
        <v>3.2074862402534207E-4</v>
      </c>
      <c r="BF109">
        <f t="shared" si="43"/>
        <v>5.7925888485546541E-4</v>
      </c>
      <c r="BG109">
        <f t="shared" si="43"/>
        <v>5.3798584109071568E-4</v>
      </c>
      <c r="BH109">
        <f t="shared" si="43"/>
        <v>5.4004319357451821E-4</v>
      </c>
      <c r="BI109">
        <f t="shared" si="43"/>
        <v>1.1264572175488097E-3</v>
      </c>
    </row>
    <row r="110" spans="3:61">
      <c r="C110">
        <f t="shared" si="41"/>
        <v>1.125</v>
      </c>
      <c r="D110" s="63">
        <f>'Ac227 Dose 1 nCi R power'!E486/'Ac225 Dose 200 nCi R power'!E486</f>
        <v>1.3936136042714113E-4</v>
      </c>
      <c r="E110" s="63">
        <f>'Ac227 Dose 1 nCi R power'!F486/'Ac225 Dose 200 nCi R power'!F486</f>
        <v>3.5587698510999068E-4</v>
      </c>
      <c r="F110" s="63">
        <f>'Ac227 Dose 1 nCi R power'!G486/'Ac225 Dose 200 nCi R power'!G486</f>
        <v>2.2470621252233006E-4</v>
      </c>
      <c r="G110" s="63">
        <f>'Ac227 Dose 1 nCi R power'!H486/'Ac225 Dose 200 nCi R power'!H486</f>
        <v>1.8456917970940476E-4</v>
      </c>
      <c r="H110" s="63">
        <f>'Ac227 Dose 1 nCi R power'!I486/'Ac225 Dose 200 nCi R power'!I486</f>
        <v>1.6802162861127463E-4</v>
      </c>
      <c r="I110" s="63">
        <f>'Ac227 Dose 1 nCi R power'!J486/'Ac225 Dose 200 nCi R power'!J486</f>
        <v>1.2099095560932975E-4</v>
      </c>
      <c r="J110" s="63">
        <f>'Ac227 Dose 1 nCi R power'!K486/'Ac225 Dose 200 nCi R power'!K486</f>
        <v>2.3616500269983901E-4</v>
      </c>
      <c r="K110" s="63">
        <f>'Ac227 Dose 1 nCi R power'!L486/'Ac225 Dose 200 nCi R power'!L486</f>
        <v>2.1956323143097262E-4</v>
      </c>
      <c r="L110" s="63">
        <f>'Ac227 Dose 1 nCi R power'!M486/'Ac225 Dose 200 nCi R power'!M486</f>
        <v>2.3041454709550266E-4</v>
      </c>
      <c r="M110" s="63">
        <f>'Ac227 Dose 1 nCi R power'!N486/'Ac225 Dose 200 nCi R power'!N486</f>
        <v>3.9165078175477041E-4</v>
      </c>
      <c r="P110" s="64">
        <f>((('Ac225 Dose 200 nCi R power'!Q486/'Ac225 Dose 200 nCi R power'!E486)^2+('Ac227 Dose 1 nCi R power'!Q486/'Ac227 Dose 1 nCi R power'!E486)^2)^0.5)*D110</f>
        <v>1.5974742003838885E-4</v>
      </c>
      <c r="Q110" s="64">
        <f>((('Ac225 Dose 200 nCi R power'!R486/'Ac225 Dose 200 nCi R power'!F486)^2+('Ac227 Dose 1 nCi R power'!R486/'Ac227 Dose 1 nCi R power'!F486)^2)^0.5)*E110</f>
        <v>3.0866238266478161E-4</v>
      </c>
      <c r="R110" s="64">
        <f>((('Ac225 Dose 200 nCi R power'!S486/'Ac225 Dose 200 nCi R power'!G486)^2+('Ac227 Dose 1 nCi R power'!S486/'Ac227 Dose 1 nCi R power'!G486)^2)^0.5)*F110</f>
        <v>2.620134940049091E-4</v>
      </c>
      <c r="S110" s="64">
        <f>((('Ac225 Dose 200 nCi R power'!T486/'Ac225 Dose 200 nCi R power'!H486)^2+('Ac227 Dose 1 nCi R power'!T486/'Ac227 Dose 1 nCi R power'!H486)^2)^0.5)*G110</f>
        <v>1.7539999626321376E-4</v>
      </c>
      <c r="T110" s="64">
        <f>((('Ac225 Dose 200 nCi R power'!U486/'Ac225 Dose 200 nCi R power'!I486)^2+('Ac227 Dose 1 nCi R power'!U486/'Ac227 Dose 1 nCi R power'!I486)^2)^0.5)*H110</f>
        <v>1.8609151986620796E-4</v>
      </c>
      <c r="U110" s="64">
        <f>((('Ac225 Dose 200 nCi R power'!V486/'Ac225 Dose 200 nCi R power'!J486)^2+('Ac227 Dose 1 nCi R power'!V486/'Ac227 Dose 1 nCi R power'!J486)^2)^0.5)*I110</f>
        <v>1.1250846752400921E-4</v>
      </c>
      <c r="V110" s="64">
        <f>((('Ac225 Dose 200 nCi R power'!W486/'Ac225 Dose 200 nCi R power'!K486)^2+('Ac227 Dose 1 nCi R power'!W486/'Ac227 Dose 1 nCi R power'!K486)^2)^0.5)*J110</f>
        <v>2.674374488505722E-4</v>
      </c>
      <c r="W110" s="64">
        <f>((('Ac225 Dose 200 nCi R power'!X486/'Ac225 Dose 200 nCi R power'!L486)^2+('Ac227 Dose 1 nCi R power'!X486/'Ac227 Dose 1 nCi R power'!L486)^2)^0.5)*K110</f>
        <v>2.6609890856527275E-4</v>
      </c>
      <c r="X110" s="64">
        <f>((('Ac225 Dose 200 nCi R power'!Y486/'Ac225 Dose 200 nCi R power'!M486)^2+('Ac227 Dose 1 nCi R power'!Y486/'Ac227 Dose 1 nCi R power'!M486)^2)^0.5)*L110</f>
        <v>2.9600290947502016E-4</v>
      </c>
      <c r="Y110" s="64">
        <f>((('Ac225 Dose 200 nCi R power'!Z486/'Ac225 Dose 200 nCi R power'!N486)^2+('Ac227 Dose 1 nCi R power'!Z486/'Ac227 Dose 1 nCi R power'!N486)^2)^0.5)*M110</f>
        <v>3.4522137071392694E-4</v>
      </c>
      <c r="Z110" s="64"/>
      <c r="AA110" s="64"/>
      <c r="AB110" s="64">
        <f>((('Ac225 Dose 200 nCi R power'!AC486/'Ac225 Dose 200 nCi R power'!E486)^2+('Ac227 Dose 1 nCi R power'!AC486/'Ac227 Dose 1 nCi R power'!E486)^2)^0.5)*D110</f>
        <v>2.691878631475234E-4</v>
      </c>
      <c r="AC110" s="64">
        <f>((('Ac225 Dose 200 nCi R power'!AD486/'Ac225 Dose 200 nCi R power'!F486)^2+('Ac227 Dose 1 nCi R power'!AD486/'Ac227 Dose 1 nCi R power'!F486)^2)^0.5)*E110</f>
        <v>7.7740777268208957E-4</v>
      </c>
      <c r="AD110" s="64">
        <f>((('Ac225 Dose 200 nCi R power'!AE486/'Ac225 Dose 200 nCi R power'!G486)^2+('Ac227 Dose 1 nCi R power'!AE486/'Ac227 Dose 1 nCi R power'!G486)^2)^0.5)*F110</f>
        <v>3.805399524600074E-4</v>
      </c>
      <c r="AE110" s="64">
        <f>((('Ac225 Dose 200 nCi R power'!AF486/'Ac225 Dose 200 nCi R power'!H486)^2+('Ac227 Dose 1 nCi R power'!AF486/'Ac227 Dose 1 nCi R power'!H486)^2)^0.5)*G110</f>
        <v>3.4654090950722794E-4</v>
      </c>
      <c r="AF110" s="64">
        <f>((('Ac225 Dose 200 nCi R power'!AG486/'Ac225 Dose 200 nCi R power'!I486)^2+('Ac227 Dose 1 nCi R power'!AG486/'Ac227 Dose 1 nCi R power'!I486)^2)^0.5)*H110</f>
        <v>2.9288307113078325E-4</v>
      </c>
      <c r="AG110" s="64">
        <f>((('Ac225 Dose 200 nCi R power'!AH486/'Ac225 Dose 200 nCi R power'!J486)^2+('Ac227 Dose 1 nCi R power'!AH486/'Ac227 Dose 1 nCi R power'!J486)^2)^0.5)*I110</f>
        <v>2.3193027341247298E-4</v>
      </c>
      <c r="AH110" s="64">
        <f>((('Ac225 Dose 200 nCi R power'!AI486/'Ac225 Dose 200 nCi R power'!K486)^2+('Ac227 Dose 1 nCi R power'!AI486/'Ac227 Dose 1 nCi R power'!K486)^2)^0.5)*J110</f>
        <v>3.944318239442222E-4</v>
      </c>
      <c r="AI110" s="64">
        <f>((('Ac225 Dose 200 nCi R power'!AJ486/'Ac225 Dose 200 nCi R power'!L486)^2+('Ac227 Dose 1 nCi R power'!AJ486/'Ac227 Dose 1 nCi R power'!L486)^2)^0.5)*K110</f>
        <v>3.5434780127857341E-4</v>
      </c>
      <c r="AJ110" s="64">
        <f>((('Ac225 Dose 200 nCi R power'!AK486/'Ac225 Dose 200 nCi R power'!M486)^2+('Ac227 Dose 1 nCi R power'!AK486/'Ac227 Dose 1 nCi R power'!M486)^2)^0.5)*L110</f>
        <v>3.5596800958035736E-4</v>
      </c>
      <c r="AK110" s="64">
        <f>((('Ac225 Dose 200 nCi R power'!AL486/'Ac225 Dose 200 nCi R power'!N486)^2+('Ac227 Dose 1 nCi R power'!AL486/'Ac227 Dose 1 nCi R power'!N486)^2)^0.5)*M110</f>
        <v>8.2071144796881472E-4</v>
      </c>
      <c r="AL110" s="64"/>
      <c r="AM110" s="64"/>
      <c r="AN110">
        <f t="shared" si="44"/>
        <v>-2.0386059611247719E-5</v>
      </c>
      <c r="AO110">
        <f t="shared" si="42"/>
        <v>4.7214602445209075E-5</v>
      </c>
      <c r="AP110">
        <f t="shared" si="42"/>
        <v>-3.730728148257904E-5</v>
      </c>
      <c r="AQ110">
        <f t="shared" si="42"/>
        <v>9.1691834461909971E-6</v>
      </c>
      <c r="AR110">
        <f t="shared" si="42"/>
        <v>-1.8069891254933332E-5</v>
      </c>
      <c r="AS110">
        <f t="shared" si="42"/>
        <v>8.4824880853205371E-6</v>
      </c>
      <c r="AT110">
        <f t="shared" si="42"/>
        <v>-3.1272446150733187E-5</v>
      </c>
      <c r="AU110">
        <f t="shared" si="42"/>
        <v>-4.6535677134300129E-5</v>
      </c>
      <c r="AV110">
        <f t="shared" si="42"/>
        <v>-6.5588362379517503E-5</v>
      </c>
      <c r="AW110">
        <f t="shared" si="42"/>
        <v>4.6429411040843464E-5</v>
      </c>
      <c r="AZ110">
        <f t="shared" si="45"/>
        <v>4.0854922357466455E-4</v>
      </c>
      <c r="BA110">
        <f t="shared" si="43"/>
        <v>1.1332847577920802E-3</v>
      </c>
      <c r="BB110">
        <f t="shared" si="43"/>
        <v>6.0524616498233751E-4</v>
      </c>
      <c r="BC110">
        <f t="shared" si="43"/>
        <v>5.3111008921663267E-4</v>
      </c>
      <c r="BD110">
        <f t="shared" si="43"/>
        <v>4.6090469974205785E-4</v>
      </c>
      <c r="BE110">
        <f t="shared" si="43"/>
        <v>3.5292122902180273E-4</v>
      </c>
      <c r="BF110">
        <f t="shared" si="43"/>
        <v>6.3059682664406123E-4</v>
      </c>
      <c r="BG110">
        <f t="shared" si="43"/>
        <v>5.7391103270954609E-4</v>
      </c>
      <c r="BH110">
        <f t="shared" si="43"/>
        <v>5.8638255667586001E-4</v>
      </c>
      <c r="BI110">
        <f t="shared" si="43"/>
        <v>1.212362229723585E-3</v>
      </c>
    </row>
    <row r="111" spans="3:61">
      <c r="C111">
        <f t="shared" si="41"/>
        <v>1.325</v>
      </c>
      <c r="D111" s="63">
        <f>'Ac227 Dose 1 nCi R power'!E487/'Ac225 Dose 200 nCi R power'!E487</f>
        <v>1.4216080427273371E-4</v>
      </c>
      <c r="E111" s="63">
        <f>'Ac227 Dose 1 nCi R power'!F487/'Ac225 Dose 200 nCi R power'!F487</f>
        <v>4.5617939797609893E-4</v>
      </c>
      <c r="F111" s="63">
        <f>'Ac227 Dose 1 nCi R power'!G487/'Ac225 Dose 200 nCi R power'!G487</f>
        <v>2.5161620276723911E-4</v>
      </c>
      <c r="G111" s="63">
        <f>'Ac227 Dose 1 nCi R power'!H487/'Ac225 Dose 200 nCi R power'!H487</f>
        <v>2.0046346915344855E-4</v>
      </c>
      <c r="H111" s="63">
        <f>'Ac227 Dose 1 nCi R power'!I487/'Ac225 Dose 200 nCi R power'!I487</f>
        <v>1.8034030693100879E-4</v>
      </c>
      <c r="I111" s="63">
        <f>'Ac227 Dose 1 nCi R power'!J487/'Ac225 Dose 200 nCi R power'!J487</f>
        <v>1.3687267376696522E-4</v>
      </c>
      <c r="J111" s="63">
        <f>'Ac227 Dose 1 nCi R power'!K487/'Ac225 Dose 200 nCi R power'!K487</f>
        <v>2.6825952663858579E-4</v>
      </c>
      <c r="K111" s="63">
        <f>'Ac227 Dose 1 nCi R power'!L487/'Ac225 Dose 200 nCi R power'!L487</f>
        <v>2.3985256467719496E-4</v>
      </c>
      <c r="L111" s="63">
        <f>'Ac227 Dose 1 nCi R power'!M487/'Ac225 Dose 200 nCi R power'!M487</f>
        <v>2.5893743512914533E-4</v>
      </c>
      <c r="M111" s="63">
        <f>'Ac227 Dose 1 nCi R power'!N487/'Ac225 Dose 200 nCi R power'!N487</f>
        <v>4.3396378225962453E-4</v>
      </c>
      <c r="P111" s="64">
        <f>((('Ac225 Dose 200 nCi R power'!Q487/'Ac225 Dose 200 nCi R power'!E487)^2+('Ac227 Dose 1 nCi R power'!Q487/'Ac227 Dose 1 nCi R power'!E487)^2)^0.5)*D111</f>
        <v>1.622974630581393E-4</v>
      </c>
      <c r="Q111" s="64">
        <f>((('Ac225 Dose 200 nCi R power'!R487/'Ac225 Dose 200 nCi R power'!F487)^2+('Ac227 Dose 1 nCi R power'!R487/'Ac227 Dose 1 nCi R power'!F487)^2)^0.5)*E111</f>
        <v>3.9987853526319856E-4</v>
      </c>
      <c r="R111" s="64">
        <f>((('Ac225 Dose 200 nCi R power'!S487/'Ac225 Dose 200 nCi R power'!G487)^2+('Ac227 Dose 1 nCi R power'!S487/'Ac227 Dose 1 nCi R power'!G487)^2)^0.5)*F111</f>
        <v>2.9805760238058612E-4</v>
      </c>
      <c r="S111" s="64">
        <f>((('Ac225 Dose 200 nCi R power'!T487/'Ac225 Dose 200 nCi R power'!H487)^2+('Ac227 Dose 1 nCi R power'!T487/'Ac227 Dose 1 nCi R power'!H487)^2)^0.5)*G111</f>
        <v>1.8572929381501107E-4</v>
      </c>
      <c r="T111" s="64">
        <f>((('Ac225 Dose 200 nCi R power'!U487/'Ac225 Dose 200 nCi R power'!I487)^2+('Ac227 Dose 1 nCi R power'!U487/'Ac227 Dose 1 nCi R power'!I487)^2)^0.5)*H111</f>
        <v>1.9797684954143084E-4</v>
      </c>
      <c r="U111" s="64">
        <f>((('Ac225 Dose 200 nCi R power'!V487/'Ac225 Dose 200 nCi R power'!J487)^2+('Ac227 Dose 1 nCi R power'!V487/'Ac227 Dose 1 nCi R power'!J487)^2)^0.5)*I111</f>
        <v>1.2483290510407731E-4</v>
      </c>
      <c r="V111" s="64">
        <f>((('Ac225 Dose 200 nCi R power'!W487/'Ac225 Dose 200 nCi R power'!K487)^2+('Ac227 Dose 1 nCi R power'!W487/'Ac227 Dose 1 nCi R power'!K487)^2)^0.5)*J111</f>
        <v>3.1012714511071521E-4</v>
      </c>
      <c r="W111" s="64">
        <f>((('Ac225 Dose 200 nCi R power'!X487/'Ac225 Dose 200 nCi R power'!L487)^2+('Ac227 Dose 1 nCi R power'!X487/'Ac227 Dose 1 nCi R power'!L487)^2)^0.5)*K111</f>
        <v>2.8864218724508633E-4</v>
      </c>
      <c r="X111" s="64">
        <f>((('Ac225 Dose 200 nCi R power'!Y487/'Ac225 Dose 200 nCi R power'!M487)^2+('Ac227 Dose 1 nCi R power'!Y487/'Ac227 Dose 1 nCi R power'!M487)^2)^0.5)*L111</f>
        <v>3.3085258287744588E-4</v>
      </c>
      <c r="Y111" s="64">
        <f>((('Ac225 Dose 200 nCi R power'!Z487/'Ac225 Dose 200 nCi R power'!N487)^2+('Ac227 Dose 1 nCi R power'!Z487/'Ac227 Dose 1 nCi R power'!N487)^2)^0.5)*M111</f>
        <v>3.7899838541849895E-4</v>
      </c>
      <c r="Z111" s="64"/>
      <c r="AA111" s="64"/>
      <c r="AB111" s="64">
        <f>((('Ac225 Dose 200 nCi R power'!AC487/'Ac225 Dose 200 nCi R power'!E487)^2+('Ac227 Dose 1 nCi R power'!AC487/'Ac227 Dose 1 nCi R power'!E487)^2)^0.5)*D111</f>
        <v>2.7400567666879165E-4</v>
      </c>
      <c r="AC111" s="64">
        <f>((('Ac225 Dose 200 nCi R power'!AD487/'Ac225 Dose 200 nCi R power'!F487)^2+('Ac227 Dose 1 nCi R power'!AD487/'Ac227 Dose 1 nCi R power'!F487)^2)^0.5)*E111</f>
        <v>9.8161661358180607E-4</v>
      </c>
      <c r="AD111" s="64">
        <f>((('Ac225 Dose 200 nCi R power'!AE487/'Ac225 Dose 200 nCi R power'!G487)^2+('Ac227 Dose 1 nCi R power'!AE487/'Ac227 Dose 1 nCi R power'!G487)^2)^0.5)*F111</f>
        <v>4.2135893056040406E-4</v>
      </c>
      <c r="AE111" s="64">
        <f>((('Ac225 Dose 200 nCi R power'!AF487/'Ac225 Dose 200 nCi R power'!H487)^2+('Ac227 Dose 1 nCi R power'!AF487/'Ac227 Dose 1 nCi R power'!H487)^2)^0.5)*G111</f>
        <v>3.8378474526195726E-4</v>
      </c>
      <c r="AF111" s="64">
        <f>((('Ac225 Dose 200 nCi R power'!AG487/'Ac225 Dose 200 nCi R power'!I487)^2+('Ac227 Dose 1 nCi R power'!AG487/'Ac227 Dose 1 nCi R power'!I487)^2)^0.5)*H111</f>
        <v>3.1499660565436857E-4</v>
      </c>
      <c r="AG111" s="64">
        <f>((('Ac225 Dose 200 nCi R power'!AH487/'Ac225 Dose 200 nCi R power'!J487)^2+('Ac227 Dose 1 nCi R power'!AH487/'Ac227 Dose 1 nCi R power'!J487)^2)^0.5)*I111</f>
        <v>2.6444285027445581E-4</v>
      </c>
      <c r="AH111" s="64">
        <f>((('Ac225 Dose 200 nCi R power'!AI487/'Ac225 Dose 200 nCi R power'!K487)^2+('Ac227 Dose 1 nCi R power'!AI487/'Ac227 Dose 1 nCi R power'!K487)^2)^0.5)*J111</f>
        <v>4.4233237749879815E-4</v>
      </c>
      <c r="AI111" s="64">
        <f>((('Ac225 Dose 200 nCi R power'!AJ487/'Ac225 Dose 200 nCi R power'!L487)^2+('Ac227 Dose 1 nCi R power'!AJ487/'Ac227 Dose 1 nCi R power'!L487)^2)^0.5)*K111</f>
        <v>3.9113707963654671E-4</v>
      </c>
      <c r="AJ111" s="64">
        <f>((('Ac225 Dose 200 nCi R power'!AK487/'Ac225 Dose 200 nCi R power'!M487)^2+('Ac227 Dose 1 nCi R power'!AK487/'Ac227 Dose 1 nCi R power'!M487)^2)^0.5)*L111</f>
        <v>4.0130725192344353E-4</v>
      </c>
      <c r="AK111" s="64">
        <f>((('Ac225 Dose 200 nCi R power'!AL487/'Ac225 Dose 200 nCi R power'!N487)^2+('Ac227 Dose 1 nCi R power'!AL487/'Ac227 Dose 1 nCi R power'!N487)^2)^0.5)*M111</f>
        <v>9.1390481597733062E-4</v>
      </c>
      <c r="AL111" s="64"/>
      <c r="AM111" s="64"/>
      <c r="AN111">
        <f t="shared" si="44"/>
        <v>-2.0136658785405593E-5</v>
      </c>
      <c r="AO111">
        <f t="shared" si="42"/>
        <v>5.6300862712900372E-5</v>
      </c>
      <c r="AP111">
        <f t="shared" si="42"/>
        <v>-4.6441399613347009E-5</v>
      </c>
      <c r="AQ111">
        <f t="shared" si="42"/>
        <v>1.4734175338437479E-5</v>
      </c>
      <c r="AR111">
        <f t="shared" si="42"/>
        <v>-1.7636542610422053E-5</v>
      </c>
      <c r="AS111">
        <f t="shared" si="42"/>
        <v>1.2039768662887909E-5</v>
      </c>
      <c r="AT111">
        <f t="shared" si="42"/>
        <v>-4.1867618472129424E-5</v>
      </c>
      <c r="AU111">
        <f t="shared" si="42"/>
        <v>-4.8789622567891374E-5</v>
      </c>
      <c r="AV111">
        <f t="shared" si="42"/>
        <v>-7.1915147748300551E-5</v>
      </c>
      <c r="AW111">
        <f t="shared" si="42"/>
        <v>5.496539684112558E-5</v>
      </c>
      <c r="AZ111">
        <f t="shared" si="45"/>
        <v>4.1616648094152536E-4</v>
      </c>
      <c r="BA111">
        <f t="shared" si="43"/>
        <v>1.4377960115579051E-3</v>
      </c>
      <c r="BB111">
        <f t="shared" si="43"/>
        <v>6.7297513332764312E-4</v>
      </c>
      <c r="BC111">
        <f t="shared" si="43"/>
        <v>5.8424821441540578E-4</v>
      </c>
      <c r="BD111">
        <f t="shared" si="43"/>
        <v>4.9533691258537736E-4</v>
      </c>
      <c r="BE111">
        <f t="shared" si="43"/>
        <v>4.01315524041421E-4</v>
      </c>
      <c r="BF111">
        <f t="shared" si="43"/>
        <v>7.1059190413738389E-4</v>
      </c>
      <c r="BG111">
        <f t="shared" si="43"/>
        <v>6.3098964431374167E-4</v>
      </c>
      <c r="BH111">
        <f t="shared" si="43"/>
        <v>6.602446870525888E-4</v>
      </c>
      <c r="BI111">
        <f t="shared" si="43"/>
        <v>1.3478685982369551E-3</v>
      </c>
    </row>
    <row r="112" spans="3:61">
      <c r="C112">
        <f t="shared" si="41"/>
        <v>1.5249999999999999</v>
      </c>
      <c r="D112" s="63">
        <f>'Ac227 Dose 1 nCi R power'!E488/'Ac225 Dose 200 nCi R power'!E488</f>
        <v>1.4557543994395773E-4</v>
      </c>
      <c r="E112" s="63">
        <f>'Ac227 Dose 1 nCi R power'!F488/'Ac225 Dose 200 nCi R power'!F488</f>
        <v>5.5736749422776312E-4</v>
      </c>
      <c r="F112" s="63">
        <f>'Ac227 Dose 1 nCi R power'!G488/'Ac225 Dose 200 nCi R power'!G488</f>
        <v>2.7809816189941472E-4</v>
      </c>
      <c r="G112" s="63">
        <f>'Ac227 Dose 1 nCi R power'!H488/'Ac225 Dose 200 nCi R power'!H488</f>
        <v>2.1546566595433418E-4</v>
      </c>
      <c r="H112" s="63">
        <f>'Ac227 Dose 1 nCi R power'!I488/'Ac225 Dose 200 nCi R power'!I488</f>
        <v>1.9263481592690366E-4</v>
      </c>
      <c r="I112" s="63">
        <f>'Ac227 Dose 1 nCi R power'!J488/'Ac225 Dose 200 nCi R power'!J488</f>
        <v>1.5197933421308733E-4</v>
      </c>
      <c r="J112" s="63">
        <f>'Ac227 Dose 1 nCi R power'!K488/'Ac225 Dose 200 nCi R power'!K488</f>
        <v>2.996277512617735E-4</v>
      </c>
      <c r="K112" s="63">
        <f>'Ac227 Dose 1 nCi R power'!L488/'Ac225 Dose 200 nCi R power'!L488</f>
        <v>2.5981243431618317E-4</v>
      </c>
      <c r="L112" s="63">
        <f>'Ac227 Dose 1 nCi R power'!M488/'Ac225 Dose 200 nCi R power'!M488</f>
        <v>2.8757084037894483E-4</v>
      </c>
      <c r="M112" s="63">
        <f>'Ac227 Dose 1 nCi R power'!N488/'Ac225 Dose 200 nCi R power'!N488</f>
        <v>4.7543048090656494E-4</v>
      </c>
      <c r="P112" s="64">
        <f>((('Ac225 Dose 200 nCi R power'!Q488/'Ac225 Dose 200 nCi R power'!E488)^2+('Ac227 Dose 1 nCi R power'!Q488/'Ac227 Dose 1 nCi R power'!E488)^2)^0.5)*D112</f>
        <v>1.6559767838311533E-4</v>
      </c>
      <c r="Q112" s="64">
        <f>((('Ac225 Dose 200 nCi R power'!R488/'Ac225 Dose 200 nCi R power'!F488)^2+('Ac227 Dose 1 nCi R power'!R488/'Ac227 Dose 1 nCi R power'!F488)^2)^0.5)*E112</f>
        <v>4.939366463145951E-4</v>
      </c>
      <c r="R112" s="64">
        <f>((('Ac225 Dose 200 nCi R power'!S488/'Ac225 Dose 200 nCi R power'!G488)^2+('Ac227 Dose 1 nCi R power'!S488/'Ac227 Dose 1 nCi R power'!G488)^2)^0.5)*F112</f>
        <v>3.3382041670228029E-4</v>
      </c>
      <c r="S112" s="64">
        <f>((('Ac225 Dose 200 nCi R power'!T488/'Ac225 Dose 200 nCi R power'!H488)^2+('Ac227 Dose 1 nCi R power'!T488/'Ac227 Dose 1 nCi R power'!H488)^2)^0.5)*G112</f>
        <v>1.9583152990315005E-4</v>
      </c>
      <c r="T112" s="64">
        <f>((('Ac225 Dose 200 nCi R power'!U488/'Ac225 Dose 200 nCi R power'!I488)^2+('Ac227 Dose 1 nCi R power'!U488/'Ac227 Dose 1 nCi R power'!I488)^2)^0.5)*H112</f>
        <v>2.1020502153871849E-4</v>
      </c>
      <c r="U112" s="64">
        <f>((('Ac225 Dose 200 nCi R power'!V488/'Ac225 Dose 200 nCi R power'!J488)^2+('Ac227 Dose 1 nCi R power'!V488/'Ac227 Dose 1 nCi R power'!J488)^2)^0.5)*I112</f>
        <v>1.3667460735757719E-4</v>
      </c>
      <c r="V112" s="64">
        <f>((('Ac225 Dose 200 nCi R power'!W488/'Ac225 Dose 200 nCi R power'!K488)^2+('Ac227 Dose 1 nCi R power'!W488/'Ac227 Dose 1 nCi R power'!K488)^2)^0.5)*J112</f>
        <v>3.5143687420755883E-4</v>
      </c>
      <c r="W112" s="64">
        <f>((('Ac225 Dose 200 nCi R power'!X488/'Ac225 Dose 200 nCi R power'!L488)^2+('Ac227 Dose 1 nCi R power'!X488/'Ac227 Dose 1 nCi R power'!L488)^2)^0.5)*K112</f>
        <v>3.1107575714341438E-4</v>
      </c>
      <c r="X112" s="64">
        <f>((('Ac225 Dose 200 nCi R power'!Y488/'Ac225 Dose 200 nCi R power'!M488)^2+('Ac227 Dose 1 nCi R power'!Y488/'Ac227 Dose 1 nCi R power'!M488)^2)^0.5)*L112</f>
        <v>3.6575753540922144E-4</v>
      </c>
      <c r="Y112" s="64">
        <f>((('Ac225 Dose 200 nCi R power'!Z488/'Ac225 Dose 200 nCi R power'!N488)^2+('Ac227 Dose 1 nCi R power'!Z488/'Ac227 Dose 1 nCi R power'!N488)^2)^0.5)*M112</f>
        <v>4.1120048394827774E-4</v>
      </c>
      <c r="Z112" s="64"/>
      <c r="AA112" s="64"/>
      <c r="AB112" s="64">
        <f>((('Ac225 Dose 200 nCi R power'!AC488/'Ac225 Dose 200 nCi R power'!E488)^2+('Ac227 Dose 1 nCi R power'!AC488/'Ac227 Dose 1 nCi R power'!E488)^2)^0.5)*D112</f>
        <v>2.8008073205739077E-4</v>
      </c>
      <c r="AC112" s="64">
        <f>((('Ac225 Dose 200 nCi R power'!AD488/'Ac225 Dose 200 nCi R power'!F488)^2+('Ac227 Dose 1 nCi R power'!AD488/'Ac227 Dose 1 nCi R power'!F488)^2)^0.5)*E112</f>
        <v>1.1836420430449816E-3</v>
      </c>
      <c r="AD112" s="64">
        <f>((('Ac225 Dose 200 nCi R power'!AE488/'Ac225 Dose 200 nCi R power'!G488)^2+('Ac227 Dose 1 nCi R power'!AE488/'Ac227 Dose 1 nCi R power'!G488)^2)^0.5)*F112</f>
        <v>4.6247183843969386E-4</v>
      </c>
      <c r="AE112" s="64">
        <f>((('Ac225 Dose 200 nCi R power'!AF488/'Ac225 Dose 200 nCi R power'!H488)^2+('Ac227 Dose 1 nCi R power'!AF488/'Ac227 Dose 1 nCi R power'!H488)^2)^0.5)*G112</f>
        <v>4.2006099153442974E-4</v>
      </c>
      <c r="AF112" s="64">
        <f>((('Ac225 Dose 200 nCi R power'!AG488/'Ac225 Dose 200 nCi R power'!I488)^2+('Ac227 Dose 1 nCi R power'!AG488/'Ac227 Dose 1 nCi R power'!I488)^2)^0.5)*H112</f>
        <v>3.3671763915956322E-4</v>
      </c>
      <c r="AG112" s="64">
        <f>((('Ac225 Dose 200 nCi R power'!AH488/'Ac225 Dose 200 nCi R power'!J488)^2+('Ac227 Dose 1 nCi R power'!AH488/'Ac227 Dose 1 nCi R power'!J488)^2)^0.5)*I112</f>
        <v>2.951125506887891E-4</v>
      </c>
      <c r="AH112" s="64">
        <f>((('Ac225 Dose 200 nCi R power'!AI488/'Ac225 Dose 200 nCi R power'!K488)^2+('Ac227 Dose 1 nCi R power'!AI488/'Ac227 Dose 1 nCi R power'!K488)^2)^0.5)*J112</f>
        <v>4.8931616230226316E-4</v>
      </c>
      <c r="AI112" s="64">
        <f>((('Ac225 Dose 200 nCi R power'!AJ488/'Ac225 Dose 200 nCi R power'!L488)^2+('Ac227 Dose 1 nCi R power'!AJ488/'Ac227 Dose 1 nCi R power'!L488)^2)^0.5)*K112</f>
        <v>4.2790579003553961E-4</v>
      </c>
      <c r="AJ112" s="64">
        <f>((('Ac225 Dose 200 nCi R power'!AK488/'Ac225 Dose 200 nCi R power'!M488)^2+('Ac227 Dose 1 nCi R power'!AK488/'Ac227 Dose 1 nCi R power'!M488)^2)^0.5)*L112</f>
        <v>4.4659417680632932E-4</v>
      </c>
      <c r="AK112" s="64">
        <f>((('Ac225 Dose 200 nCi R power'!AL488/'Ac225 Dose 200 nCi R power'!N488)^2+('Ac227 Dose 1 nCi R power'!AL488/'Ac227 Dose 1 nCi R power'!N488)^2)^0.5)*M112</f>
        <v>1.0058579411888796E-3</v>
      </c>
      <c r="AL112" s="64"/>
      <c r="AM112" s="64"/>
      <c r="AN112">
        <f t="shared" si="44"/>
        <v>-2.0022238439157598E-5</v>
      </c>
      <c r="AO112">
        <f t="shared" si="42"/>
        <v>6.3430847913168017E-5</v>
      </c>
      <c r="AP112">
        <f t="shared" si="42"/>
        <v>-5.5722254802865567E-5</v>
      </c>
      <c r="AQ112">
        <f t="shared" si="42"/>
        <v>1.9634136051184135E-5</v>
      </c>
      <c r="AR112">
        <f t="shared" si="42"/>
        <v>-1.7570205611814829E-5</v>
      </c>
      <c r="AS112">
        <f t="shared" si="42"/>
        <v>1.5304726855510135E-5</v>
      </c>
      <c r="AT112">
        <f t="shared" si="42"/>
        <v>-5.1809122945785325E-5</v>
      </c>
      <c r="AU112">
        <f t="shared" si="42"/>
        <v>-5.1263322827231215E-5</v>
      </c>
      <c r="AV112">
        <f t="shared" si="42"/>
        <v>-7.8186695030276604E-5</v>
      </c>
      <c r="AW112">
        <f t="shared" si="42"/>
        <v>6.4229996958287204E-5</v>
      </c>
      <c r="AZ112">
        <f t="shared" si="45"/>
        <v>4.256561720013485E-4</v>
      </c>
      <c r="BA112">
        <f t="shared" si="43"/>
        <v>1.7410095372727447E-3</v>
      </c>
      <c r="BB112">
        <f t="shared" si="43"/>
        <v>7.4057000033910859E-4</v>
      </c>
      <c r="BC112">
        <f t="shared" si="43"/>
        <v>6.3552665748876393E-4</v>
      </c>
      <c r="BD112">
        <f t="shared" si="43"/>
        <v>5.2935245508646685E-4</v>
      </c>
      <c r="BE112">
        <f t="shared" si="43"/>
        <v>4.4709188490187643E-4</v>
      </c>
      <c r="BF112">
        <f t="shared" si="43"/>
        <v>7.8894391356403666E-4</v>
      </c>
      <c r="BG112">
        <f t="shared" si="43"/>
        <v>6.8771822435172278E-4</v>
      </c>
      <c r="BH112">
        <f t="shared" si="43"/>
        <v>7.341650171852742E-4</v>
      </c>
      <c r="BI112">
        <f t="shared" si="43"/>
        <v>1.4812884220954446E-3</v>
      </c>
    </row>
    <row r="113" spans="3:61">
      <c r="C113">
        <f t="shared" si="41"/>
        <v>1.7249999999999999</v>
      </c>
      <c r="D113" s="63">
        <f>'Ac227 Dose 1 nCi R power'!E489/'Ac225 Dose 200 nCi R power'!E489</f>
        <v>1.494091510239314E-4</v>
      </c>
      <c r="E113" s="63">
        <f>'Ac227 Dose 1 nCi R power'!F489/'Ac225 Dose 200 nCi R power'!F489</f>
        <v>6.577478604894054E-4</v>
      </c>
      <c r="F113" s="63">
        <f>'Ac227 Dose 1 nCi R power'!G489/'Ac225 Dose 200 nCi R power'!G489</f>
        <v>3.0394850403676053E-4</v>
      </c>
      <c r="G113" s="63">
        <f>'Ac227 Dose 1 nCi R power'!H489/'Ac225 Dose 200 nCi R power'!H489</f>
        <v>2.2953709175024042E-4</v>
      </c>
      <c r="H113" s="63">
        <f>'Ac227 Dose 1 nCi R power'!I489/'Ac225 Dose 200 nCi R power'!I489</f>
        <v>2.0477648558159958E-4</v>
      </c>
      <c r="I113" s="63">
        <f>'Ac227 Dose 1 nCi R power'!J489/'Ac225 Dose 200 nCi R power'!J489</f>
        <v>1.6642919457815573E-4</v>
      </c>
      <c r="J113" s="63">
        <f>'Ac227 Dose 1 nCi R power'!K489/'Ac225 Dose 200 nCi R power'!K489</f>
        <v>3.3027038521999498E-4</v>
      </c>
      <c r="K113" s="63">
        <f>'Ac227 Dose 1 nCi R power'!L489/'Ac225 Dose 200 nCi R power'!L489</f>
        <v>2.7932308471192155E-4</v>
      </c>
      <c r="L113" s="63">
        <f>'Ac227 Dose 1 nCi R power'!M489/'Ac225 Dose 200 nCi R power'!M489</f>
        <v>3.1615489623233728E-4</v>
      </c>
      <c r="M113" s="63">
        <f>'Ac227 Dose 1 nCi R power'!N489/'Ac225 Dose 200 nCi R power'!N489</f>
        <v>5.1570570108471696E-4</v>
      </c>
      <c r="P113" s="64">
        <f>((('Ac225 Dose 200 nCi R power'!Q489/'Ac225 Dose 200 nCi R power'!E489)^2+('Ac227 Dose 1 nCi R power'!Q489/'Ac227 Dose 1 nCi R power'!E489)^2)^0.5)*D113</f>
        <v>1.6941693810873054E-4</v>
      </c>
      <c r="Q113" s="64">
        <f>((('Ac225 Dose 200 nCi R power'!R489/'Ac225 Dose 200 nCi R power'!F489)^2+('Ac227 Dose 1 nCi R power'!R489/'Ac227 Dose 1 nCi R power'!F489)^2)^0.5)*E113</f>
        <v>5.8903364264120954E-4</v>
      </c>
      <c r="R113" s="64">
        <f>((('Ac225 Dose 200 nCi R power'!S489/'Ac225 Dose 200 nCi R power'!G489)^2+('Ac227 Dose 1 nCi R power'!S489/'Ac227 Dose 1 nCi R power'!G489)^2)^0.5)*F113</f>
        <v>3.6897037962783545E-4</v>
      </c>
      <c r="S113" s="64">
        <f>((('Ac225 Dose 200 nCi R power'!T489/'Ac225 Dose 200 nCi R power'!H489)^2+('Ac227 Dose 1 nCi R power'!T489/'Ac227 Dose 1 nCi R power'!H489)^2)^0.5)*G113</f>
        <v>2.0553093849260827E-4</v>
      </c>
      <c r="T113" s="64">
        <f>((('Ac225 Dose 200 nCi R power'!U489/'Ac225 Dose 200 nCi R power'!I489)^2+('Ac227 Dose 1 nCi R power'!U489/'Ac227 Dose 1 nCi R power'!I489)^2)^0.5)*H113</f>
        <v>2.2257423654050286E-4</v>
      </c>
      <c r="U113" s="64">
        <f>((('Ac225 Dose 200 nCi R power'!V489/'Ac225 Dose 200 nCi R power'!J489)^2+('Ac227 Dose 1 nCi R power'!V489/'Ac227 Dose 1 nCi R power'!J489)^2)^0.5)*I113</f>
        <v>1.480925382659234E-4</v>
      </c>
      <c r="V113" s="64">
        <f>((('Ac225 Dose 200 nCi R power'!W489/'Ac225 Dose 200 nCi R power'!K489)^2+('Ac227 Dose 1 nCi R power'!W489/'Ac227 Dose 1 nCi R power'!K489)^2)^0.5)*J113</f>
        <v>3.9154232385729454E-4</v>
      </c>
      <c r="W113" s="64">
        <f>((('Ac225 Dose 200 nCi R power'!X489/'Ac225 Dose 200 nCi R power'!L489)^2+('Ac227 Dose 1 nCi R power'!X489/'Ac227 Dose 1 nCi R power'!L489)^2)^0.5)*K113</f>
        <v>3.3315252896224849E-4</v>
      </c>
      <c r="X113" s="64">
        <f>((('Ac225 Dose 200 nCi R power'!Y489/'Ac225 Dose 200 nCi R power'!M489)^2+('Ac227 Dose 1 nCi R power'!Y489/'Ac227 Dose 1 nCi R power'!M489)^2)^0.5)*L113</f>
        <v>4.0054836474495817E-4</v>
      </c>
      <c r="Y113" s="64">
        <f>((('Ac225 Dose 200 nCi R power'!Z489/'Ac225 Dose 200 nCi R power'!N489)^2+('Ac227 Dose 1 nCi R power'!Z489/'Ac227 Dose 1 nCi R power'!N489)^2)^0.5)*M113</f>
        <v>4.4152853545177862E-4</v>
      </c>
      <c r="Z113" s="64"/>
      <c r="AA113" s="64"/>
      <c r="AB113" s="64">
        <f>((('Ac225 Dose 200 nCi R power'!AC489/'Ac225 Dose 200 nCi R power'!E489)^2+('Ac227 Dose 1 nCi R power'!AC489/'Ac227 Dose 1 nCi R power'!E489)^2)^0.5)*D113</f>
        <v>2.8701366971055922E-4</v>
      </c>
      <c r="AC113" s="64">
        <f>((('Ac225 Dose 200 nCi R power'!AD489/'Ac225 Dose 200 nCi R power'!F489)^2+('Ac227 Dose 1 nCi R power'!AD489/'Ac227 Dose 1 nCi R power'!F489)^2)^0.5)*E113</f>
        <v>1.3807246255519762E-3</v>
      </c>
      <c r="AD113" s="64">
        <f>((('Ac225 Dose 200 nCi R power'!AE489/'Ac225 Dose 200 nCi R power'!G489)^2+('Ac227 Dose 1 nCi R power'!AE489/'Ac227 Dose 1 nCi R power'!G489)^2)^0.5)*F113</f>
        <v>5.0338865193333925E-4</v>
      </c>
      <c r="AE113" s="64">
        <f>((('Ac225 Dose 200 nCi R power'!AF489/'Ac225 Dose 200 nCi R power'!H489)^2+('Ac227 Dose 1 nCi R power'!AF489/'Ac227 Dose 1 nCi R power'!H489)^2)^0.5)*G113</f>
        <v>4.5509533889545703E-4</v>
      </c>
      <c r="AF113" s="64">
        <f>((('Ac225 Dose 200 nCi R power'!AG489/'Ac225 Dose 200 nCi R power'!I489)^2+('Ac227 Dose 1 nCi R power'!AG489/'Ac227 Dose 1 nCi R power'!I489)^2)^0.5)*H113</f>
        <v>3.5786955392573013E-4</v>
      </c>
      <c r="AG113" s="64">
        <f>((('Ac225 Dose 200 nCi R power'!AH489/'Ac225 Dose 200 nCi R power'!J489)^2+('Ac227 Dose 1 nCi R power'!AH489/'Ac227 Dose 1 nCi R power'!J489)^2)^0.5)*I113</f>
        <v>3.2426051836605086E-4</v>
      </c>
      <c r="AH113" s="64">
        <f>((('Ac225 Dose 200 nCi R power'!AI489/'Ac225 Dose 200 nCi R power'!K489)^2+('Ac227 Dose 1 nCi R power'!AI489/'Ac227 Dose 1 nCi R power'!K489)^2)^0.5)*J113</f>
        <v>5.352711573127063E-4</v>
      </c>
      <c r="AI113" s="64">
        <f>((('Ac225 Dose 200 nCi R power'!AJ489/'Ac225 Dose 200 nCi R power'!L489)^2+('Ac227 Dose 1 nCi R power'!AJ489/'Ac227 Dose 1 nCi R power'!L489)^2)^0.5)*K113</f>
        <v>4.6432488564939107E-4</v>
      </c>
      <c r="AJ113" s="64">
        <f>((('Ac225 Dose 200 nCi R power'!AK489/'Ac225 Dose 200 nCi R power'!M489)^2+('Ac227 Dose 1 nCi R power'!AK489/'Ac227 Dose 1 nCi R power'!M489)^2)^0.5)*L113</f>
        <v>4.9163991080051356E-4</v>
      </c>
      <c r="AK113" s="64">
        <f>((('Ac225 Dose 200 nCi R power'!AL489/'Ac225 Dose 200 nCi R power'!N489)^2+('Ac227 Dose 1 nCi R power'!AL489/'Ac227 Dose 1 nCi R power'!N489)^2)^0.5)*M113</f>
        <v>1.095730469218785E-3</v>
      </c>
      <c r="AL113" s="64"/>
      <c r="AM113" s="64"/>
      <c r="AN113">
        <f t="shared" si="44"/>
        <v>-2.0007787084799138E-5</v>
      </c>
      <c r="AO113">
        <f t="shared" si="42"/>
        <v>6.8714217848195856E-5</v>
      </c>
      <c r="AP113">
        <f t="shared" si="42"/>
        <v>-6.5021875591074918E-5</v>
      </c>
      <c r="AQ113">
        <f t="shared" si="42"/>
        <v>2.4006153257632144E-5</v>
      </c>
      <c r="AR113">
        <f t="shared" si="42"/>
        <v>-1.7797750958903276E-5</v>
      </c>
      <c r="AS113">
        <f t="shared" si="42"/>
        <v>1.8336656312232326E-5</v>
      </c>
      <c r="AT113">
        <f t="shared" si="42"/>
        <v>-6.1271938637299562E-5</v>
      </c>
      <c r="AU113">
        <f t="shared" si="42"/>
        <v>-5.382944425032693E-5</v>
      </c>
      <c r="AV113">
        <f t="shared" si="42"/>
        <v>-8.4393468512620887E-5</v>
      </c>
      <c r="AW113">
        <f t="shared" si="42"/>
        <v>7.4177165632938332E-5</v>
      </c>
      <c r="AZ113">
        <f t="shared" si="45"/>
        <v>4.3642282073449063E-4</v>
      </c>
      <c r="BA113">
        <f t="shared" si="43"/>
        <v>2.0384724860413816E-3</v>
      </c>
      <c r="BB113">
        <f t="shared" si="43"/>
        <v>8.0733715597009978E-4</v>
      </c>
      <c r="BC113">
        <f t="shared" si="43"/>
        <v>6.8463243064569739E-4</v>
      </c>
      <c r="BD113">
        <f t="shared" si="43"/>
        <v>5.6264603950732968E-4</v>
      </c>
      <c r="BE113">
        <f t="shared" si="43"/>
        <v>4.9068971294420659E-4</v>
      </c>
      <c r="BF113">
        <f t="shared" si="43"/>
        <v>8.6554154253270133E-4</v>
      </c>
      <c r="BG113">
        <f t="shared" si="43"/>
        <v>7.4364797036131263E-4</v>
      </c>
      <c r="BH113">
        <f t="shared" si="43"/>
        <v>8.0779480703285084E-4</v>
      </c>
      <c r="BI113">
        <f t="shared" si="43"/>
        <v>1.6114361703035019E-3</v>
      </c>
    </row>
    <row r="114" spans="3:61">
      <c r="C114">
        <f t="shared" si="41"/>
        <v>2</v>
      </c>
      <c r="D114" s="63">
        <f>'Ac227 Dose 1 nCi R power'!E490/'Ac225 Dose 200 nCi R power'!E490</f>
        <v>1.5510172245693311E-4</v>
      </c>
      <c r="E114" s="63">
        <f>'Ac227 Dose 1 nCi R power'!F490/'Ac225 Dose 200 nCi R power'!F490</f>
        <v>7.9186448907818559E-4</v>
      </c>
      <c r="F114" s="63">
        <f>'Ac227 Dose 1 nCi R power'!G490/'Ac225 Dose 200 nCi R power'!G490</f>
        <v>3.3833588528844394E-4</v>
      </c>
      <c r="G114" s="63">
        <f>'Ac227 Dose 1 nCi R power'!H490/'Ac225 Dose 200 nCi R power'!H490</f>
        <v>2.4746511107589847E-4</v>
      </c>
      <c r="H114" s="63">
        <f>'Ac227 Dose 1 nCi R power'!I490/'Ac225 Dose 200 nCi R power'!I490</f>
        <v>2.2124904104503862E-4</v>
      </c>
      <c r="I114" s="63">
        <f>'Ac227 Dose 1 nCi R power'!J490/'Ac225 Dose 200 nCi R power'!J490</f>
        <v>1.8545945562592033E-4</v>
      </c>
      <c r="J114" s="63">
        <f>'Ac227 Dose 1 nCi R power'!K490/'Ac225 Dose 200 nCi R power'!K490</f>
        <v>3.71320604212918E-4</v>
      </c>
      <c r="K114" s="63">
        <f>'Ac227 Dose 1 nCi R power'!L490/'Ac225 Dose 200 nCi R power'!L490</f>
        <v>3.054661563880998E-4</v>
      </c>
      <c r="L114" s="63">
        <f>'Ac227 Dose 1 nCi R power'!M490/'Ac225 Dose 200 nCi R power'!M490</f>
        <v>3.5534613758255308E-4</v>
      </c>
      <c r="M114" s="63">
        <f>'Ac227 Dose 1 nCi R power'!N490/'Ac225 Dose 200 nCi R power'!N490</f>
        <v>5.6898373251904391E-4</v>
      </c>
      <c r="P114" s="64">
        <f>((('Ac225 Dose 200 nCi R power'!Q490/'Ac225 Dose 200 nCi R power'!E490)^2+('Ac227 Dose 1 nCi R power'!Q490/'Ac227 Dose 1 nCi R power'!E490)^2)^0.5)*D114</f>
        <v>1.7520784548030158E-4</v>
      </c>
      <c r="Q114" s="64">
        <f>((('Ac225 Dose 200 nCi R power'!R490/'Ac225 Dose 200 nCi R power'!F490)^2+('Ac227 Dose 1 nCi R power'!R490/'Ac227 Dose 1 nCi R power'!F490)^2)^0.5)*E114</f>
        <v>7.1858820345955545E-4</v>
      </c>
      <c r="R114" s="64">
        <f>((('Ac225 Dose 200 nCi R power'!S490/'Ac225 Dose 200 nCi R power'!G490)^2+('Ac227 Dose 1 nCi R power'!S490/'Ac227 Dose 1 nCi R power'!G490)^2)^0.5)*F114</f>
        <v>4.1595454848142327E-4</v>
      </c>
      <c r="S114" s="64">
        <f>((('Ac225 Dose 200 nCi R power'!T490/'Ac225 Dose 200 nCi R power'!H490)^2+('Ac227 Dose 1 nCi R power'!T490/'Ac227 Dose 1 nCi R power'!H490)^2)^0.5)*G114</f>
        <v>2.181680740371966E-4</v>
      </c>
      <c r="T114" s="64">
        <f>((('Ac225 Dose 200 nCi R power'!U490/'Ac225 Dose 200 nCi R power'!I490)^2+('Ac227 Dose 1 nCi R power'!U490/'Ac227 Dose 1 nCi R power'!I490)^2)^0.5)*H114</f>
        <v>2.3979224833718034E-4</v>
      </c>
      <c r="U114" s="64">
        <f>((('Ac225 Dose 200 nCi R power'!V490/'Ac225 Dose 200 nCi R power'!J490)^2+('Ac227 Dose 1 nCi R power'!V490/'Ac227 Dose 1 nCi R power'!J490)^2)^0.5)*I114</f>
        <v>1.6327111207731102E-4</v>
      </c>
      <c r="V114" s="64">
        <f>((('Ac225 Dose 200 nCi R power'!W490/'Ac225 Dose 200 nCi R power'!K490)^2+('Ac227 Dose 1 nCi R power'!W490/'Ac227 Dose 1 nCi R power'!K490)^2)^0.5)*J114</f>
        <v>4.4502342018421187E-4</v>
      </c>
      <c r="W114" s="64">
        <f>((('Ac225 Dose 200 nCi R power'!X490/'Ac225 Dose 200 nCi R power'!L490)^2+('Ac227 Dose 1 nCi R power'!X490/'Ac227 Dose 1 nCi R power'!L490)^2)^0.5)*K114</f>
        <v>3.6288512392043323E-4</v>
      </c>
      <c r="X114" s="64">
        <f>((('Ac225 Dose 200 nCi R power'!Y490/'Ac225 Dose 200 nCi R power'!M490)^2+('Ac227 Dose 1 nCi R power'!Y490/'Ac227 Dose 1 nCi R power'!M490)^2)^0.5)*L114</f>
        <v>4.4822837916269121E-4</v>
      </c>
      <c r="Y114" s="64">
        <f>((('Ac225 Dose 200 nCi R power'!Z490/'Ac225 Dose 200 nCi R power'!N490)^2+('Ac227 Dose 1 nCi R power'!Z490/'Ac227 Dose 1 nCi R power'!N490)^2)^0.5)*M114</f>
        <v>4.8008778425252227E-4</v>
      </c>
      <c r="Z114" s="64"/>
      <c r="AA114" s="64"/>
      <c r="AB114" s="64">
        <f>((('Ac225 Dose 200 nCi R power'!AC490/'Ac225 Dose 200 nCi R power'!E490)^2+('Ac227 Dose 1 nCi R power'!AC490/'Ac227 Dose 1 nCi R power'!E490)^2)^0.5)*D114</f>
        <v>2.9741576766513408E-4</v>
      </c>
      <c r="AC114" s="64">
        <f>((('Ac225 Dose 200 nCi R power'!AD490/'Ac225 Dose 200 nCi R power'!F490)^2+('Ac227 Dose 1 nCi R power'!AD490/'Ac227 Dose 1 nCi R power'!F490)^2)^0.5)*E114</f>
        <v>1.63955350731984E-3</v>
      </c>
      <c r="AD114" s="64">
        <f>((('Ac225 Dose 200 nCi R power'!AE490/'Ac225 Dose 200 nCi R power'!G490)^2+('Ac227 Dose 1 nCi R power'!AE490/'Ac227 Dose 1 nCi R power'!G490)^2)^0.5)*F114</f>
        <v>5.5895583116257396E-4</v>
      </c>
      <c r="AE114" s="64">
        <f>((('Ac225 Dose 200 nCi R power'!AF490/'Ac225 Dose 200 nCi R power'!H490)^2+('Ac227 Dose 1 nCi R power'!AF490/'Ac227 Dose 1 nCi R power'!H490)^2)^0.5)*G114</f>
        <v>5.0109192195934736E-4</v>
      </c>
      <c r="AF114" s="64">
        <f>((('Ac225 Dose 200 nCi R power'!AG490/'Ac225 Dose 200 nCi R power'!I490)^2+('Ac227 Dose 1 nCi R power'!AG490/'Ac227 Dose 1 nCi R power'!I490)^2)^0.5)*H114</f>
        <v>3.8611088978201624E-4</v>
      </c>
      <c r="AG114" s="64">
        <f>((('Ac225 Dose 200 nCi R power'!AH490/'Ac225 Dose 200 nCi R power'!J490)^2+('Ac227 Dose 1 nCi R power'!AH490/'Ac227 Dose 1 nCi R power'!J490)^2)^0.5)*I114</f>
        <v>3.6241248775135845E-4</v>
      </c>
      <c r="AH114" s="64">
        <f>((('Ac225 Dose 200 nCi R power'!AI490/'Ac225 Dose 200 nCi R power'!K490)^2+('Ac227 Dose 1 nCi R power'!AI490/'Ac227 Dose 1 nCi R power'!K490)^2)^0.5)*J114</f>
        <v>5.9685234502090609E-4</v>
      </c>
      <c r="AI114" s="64">
        <f>((('Ac225 Dose 200 nCi R power'!AJ490/'Ac225 Dose 200 nCi R power'!L490)^2+('Ac227 Dose 1 nCi R power'!AJ490/'Ac227 Dose 1 nCi R power'!L490)^2)^0.5)*K114</f>
        <v>5.1368993415556248E-4</v>
      </c>
      <c r="AJ114" s="64">
        <f>((('Ac225 Dose 200 nCi R power'!AK490/'Ac225 Dose 200 nCi R power'!M490)^2+('Ac227 Dose 1 nCi R power'!AK490/'Ac227 Dose 1 nCi R power'!M490)^2)^0.5)*L114</f>
        <v>5.5319434555979792E-4</v>
      </c>
      <c r="AK114" s="64">
        <f>((('Ac225 Dose 200 nCi R power'!AL490/'Ac225 Dose 200 nCi R power'!N490)^2+('Ac227 Dose 1 nCi R power'!AL490/'Ac227 Dose 1 nCi R power'!N490)^2)^0.5)*M114</f>
        <v>1.2153547408221505E-3</v>
      </c>
      <c r="AL114" s="64"/>
      <c r="AM114" s="64"/>
      <c r="AN114">
        <f t="shared" si="44"/>
        <v>-2.010612302336847E-5</v>
      </c>
      <c r="AO114">
        <f t="shared" ref="AO114:AO177" si="46">E114-Q114</f>
        <v>7.3276285618630141E-5</v>
      </c>
      <c r="AP114">
        <f t="shared" ref="AP114:AP177" si="47">F114-R114</f>
        <v>-7.7618663192979321E-5</v>
      </c>
      <c r="AQ114">
        <f t="shared" ref="AQ114:AQ177" si="48">G114-S114</f>
        <v>2.9297037038701873E-5</v>
      </c>
      <c r="AR114">
        <f t="shared" ref="AR114:AR177" si="49">H114-T114</f>
        <v>-1.8543207292141719E-5</v>
      </c>
      <c r="AS114">
        <f t="shared" ref="AS114:AS177" si="50">I114-U114</f>
        <v>2.2188343548609318E-5</v>
      </c>
      <c r="AT114">
        <f t="shared" ref="AT114:AT177" si="51">J114-V114</f>
        <v>-7.3702815971293876E-5</v>
      </c>
      <c r="AU114">
        <f t="shared" ref="AU114:AU177" si="52">K114-W114</f>
        <v>-5.7418967532333438E-5</v>
      </c>
      <c r="AV114">
        <f t="shared" ref="AV114:AV177" si="53">L114-X114</f>
        <v>-9.2882241580138133E-5</v>
      </c>
      <c r="AW114">
        <f t="shared" ref="AW114:AW177" si="54">M114-Y114</f>
        <v>8.8895948266521643E-5</v>
      </c>
      <c r="AZ114">
        <f t="shared" si="45"/>
        <v>4.5251749012206722E-4</v>
      </c>
      <c r="BA114">
        <f t="shared" ref="BA114:BA177" si="55">E114+AC114</f>
        <v>2.4314179963980257E-3</v>
      </c>
      <c r="BB114">
        <f t="shared" ref="BB114:BB177" si="56">F114+AD114</f>
        <v>8.9729171645101791E-4</v>
      </c>
      <c r="BC114">
        <f t="shared" ref="BC114:BC177" si="57">G114+AE114</f>
        <v>7.4855703303524583E-4</v>
      </c>
      <c r="BD114">
        <f t="shared" ref="BD114:BD177" si="58">H114+AF114</f>
        <v>6.0735993082705489E-4</v>
      </c>
      <c r="BE114">
        <f t="shared" ref="BE114:BE177" si="59">I114+AG114</f>
        <v>5.4787194337727876E-4</v>
      </c>
      <c r="BF114">
        <f t="shared" ref="BF114:BF177" si="60">J114+AH114</f>
        <v>9.6817294923382414E-4</v>
      </c>
      <c r="BG114">
        <f t="shared" ref="BG114:BG177" si="61">K114+AI114</f>
        <v>8.1915609054366233E-4</v>
      </c>
      <c r="BH114">
        <f t="shared" ref="BH114:BH177" si="62">L114+AJ114</f>
        <v>9.0854048314235099E-4</v>
      </c>
      <c r="BI114">
        <f t="shared" ref="BI114:BI177" si="63">M114+AK114</f>
        <v>1.7843384733411943E-3</v>
      </c>
    </row>
    <row r="115" spans="3:61">
      <c r="C115">
        <f t="shared" si="41"/>
        <v>2.25</v>
      </c>
      <c r="D115" s="63">
        <f>'Ac227 Dose 1 nCi R power'!E491/'Ac225 Dose 200 nCi R power'!E491</f>
        <v>1.6051741576395256E-4</v>
      </c>
      <c r="E115" s="63">
        <f>'Ac227 Dose 1 nCi R power'!F491/'Ac225 Dose 200 nCi R power'!F491</f>
        <v>9.0795739587587042E-4</v>
      </c>
      <c r="F115" s="63">
        <f>'Ac227 Dose 1 nCi R power'!G491/'Ac225 Dose 200 nCi R power'!G491</f>
        <v>3.6850592812033952E-4</v>
      </c>
      <c r="G115" s="63">
        <f>'Ac227 Dose 1 nCi R power'!H491/'Ac225 Dose 200 nCi R power'!H491</f>
        <v>2.6255493087253722E-4</v>
      </c>
      <c r="H115" s="63">
        <f>'Ac227 Dose 1 nCi R power'!I491/'Ac225 Dose 200 nCi R power'!I491</f>
        <v>2.3613659666549985E-4</v>
      </c>
      <c r="I115" s="63">
        <f>'Ac227 Dose 1 nCi R power'!J491/'Ac225 Dose 200 nCi R power'!J491</f>
        <v>2.0211379067841656E-4</v>
      </c>
      <c r="J115" s="63">
        <f>'Ac227 Dose 1 nCi R power'!K491/'Ac225 Dose 200 nCi R power'!K491</f>
        <v>4.0771150541739137E-4</v>
      </c>
      <c r="K115" s="63">
        <f>'Ac227 Dose 1 nCi R power'!L491/'Ac225 Dose 200 nCi R power'!L491</f>
        <v>3.2871669265893076E-4</v>
      </c>
      <c r="L115" s="63">
        <f>'Ac227 Dose 1 nCi R power'!M491/'Ac225 Dose 200 nCi R power'!M491</f>
        <v>3.9093921336323504E-4</v>
      </c>
      <c r="M115" s="63">
        <f>'Ac227 Dose 1 nCi R power'!N491/'Ac225 Dose 200 nCi R power'!N491</f>
        <v>6.1539156892389862E-4</v>
      </c>
      <c r="P115" s="64">
        <f>((('Ac225 Dose 200 nCi R power'!Q491/'Ac225 Dose 200 nCi R power'!E491)^2+('Ac227 Dose 1 nCi R power'!Q491/'Ac227 Dose 1 nCi R power'!E491)^2)^0.5)*D115</f>
        <v>1.8080039505640385E-4</v>
      </c>
      <c r="Q115" s="64">
        <f>((('Ac225 Dose 200 nCi R power'!R491/'Ac225 Dose 200 nCi R power'!F491)^2+('Ac227 Dose 1 nCi R power'!R491/'Ac227 Dose 1 nCi R power'!F491)^2)^0.5)*E115</f>
        <v>8.3283426605755865E-4</v>
      </c>
      <c r="R115" s="64">
        <f>((('Ac225 Dose 200 nCi R power'!S491/'Ac225 Dose 200 nCi R power'!G491)^2+('Ac227 Dose 1 nCi R power'!S491/'Ac227 Dose 1 nCi R power'!G491)^2)^0.5)*F115</f>
        <v>4.5720704474947442E-4</v>
      </c>
      <c r="S115" s="64">
        <f>((('Ac225 Dose 200 nCi R power'!T491/'Ac225 Dose 200 nCi R power'!H491)^2+('Ac227 Dose 1 nCi R power'!T491/'Ac227 Dose 1 nCi R power'!H491)^2)^0.5)*G115</f>
        <v>2.2905694663955689E-4</v>
      </c>
      <c r="T115" s="64">
        <f>((('Ac225 Dose 200 nCi R power'!U491/'Ac225 Dose 200 nCi R power'!I491)^2+('Ac227 Dose 1 nCi R power'!U491/'Ac227 Dose 1 nCi R power'!I491)^2)^0.5)*H115</f>
        <v>2.5576457973359502E-4</v>
      </c>
      <c r="U115" s="64">
        <f>((('Ac225 Dose 200 nCi R power'!V491/'Ac225 Dose 200 nCi R power'!J491)^2+('Ac227 Dose 1 nCi R power'!V491/'Ac227 Dose 1 nCi R power'!J491)^2)^0.5)*I115</f>
        <v>1.7669128728580927E-4</v>
      </c>
      <c r="V115" s="64">
        <f>((('Ac225 Dose 200 nCi R power'!W491/'Ac225 Dose 200 nCi R power'!K491)^2+('Ac227 Dose 1 nCi R power'!W491/'Ac227 Dose 1 nCi R power'!K491)^2)^0.5)*J115</f>
        <v>4.9227982339172804E-4</v>
      </c>
      <c r="W115" s="64">
        <f>((('Ac225 Dose 200 nCi R power'!X491/'Ac225 Dose 200 nCi R power'!L491)^2+('Ac227 Dose 1 nCi R power'!X491/'Ac227 Dose 1 nCi R power'!L491)^2)^0.5)*K115</f>
        <v>3.8943419505695846E-4</v>
      </c>
      <c r="X115" s="64">
        <f>((('Ac225 Dose 200 nCi R power'!Y491/'Ac225 Dose 200 nCi R power'!M491)^2+('Ac227 Dose 1 nCi R power'!Y491/'Ac227 Dose 1 nCi R power'!M491)^2)^0.5)*L115</f>
        <v>4.9157746039410347E-4</v>
      </c>
      <c r="Y115" s="64">
        <f>((('Ac225 Dose 200 nCi R power'!Z491/'Ac225 Dose 200 nCi R power'!N491)^2+('Ac227 Dose 1 nCi R power'!Z491/'Ac227 Dose 1 nCi R power'!N491)^2)^0.5)*M115</f>
        <v>5.1214760082147202E-4</v>
      </c>
      <c r="Z115" s="64"/>
      <c r="AA115" s="64"/>
      <c r="AB115" s="64">
        <f>((('Ac225 Dose 200 nCi R power'!AC491/'Ac225 Dose 200 nCi R power'!E491)^2+('Ac227 Dose 1 nCi R power'!AC491/'Ac227 Dose 1 nCi R power'!E491)^2)^0.5)*D115</f>
        <v>3.0737807390355322E-4</v>
      </c>
      <c r="AC115" s="64">
        <f>((('Ac225 Dose 200 nCi R power'!AD491/'Ac225 Dose 200 nCi R power'!F491)^2+('Ac227 Dose 1 nCi R power'!AD491/'Ac227 Dose 1 nCi R power'!F491)^2)^0.5)*E115</f>
        <v>1.8599052117073112E-3</v>
      </c>
      <c r="AD115" s="64">
        <f>((('Ac225 Dose 200 nCi R power'!AE491/'Ac225 Dose 200 nCi R power'!G491)^2+('Ac227 Dose 1 nCi R power'!AE491/'Ac227 Dose 1 nCi R power'!G491)^2)^0.5)*F115</f>
        <v>6.0876848263488202E-4</v>
      </c>
      <c r="AE115" s="64">
        <f>((('Ac225 Dose 200 nCi R power'!AF491/'Ac225 Dose 200 nCi R power'!H491)^2+('Ac227 Dose 1 nCi R power'!AF491/'Ac227 Dose 1 nCi R power'!H491)^2)^0.5)*G115</f>
        <v>5.408717727620803E-4</v>
      </c>
      <c r="AF115" s="64">
        <f>((('Ac225 Dose 200 nCi R power'!AG491/'Ac225 Dose 200 nCi R power'!I491)^2+('Ac227 Dose 1 nCi R power'!AG491/'Ac227 Dose 1 nCi R power'!I491)^2)^0.5)*H115</f>
        <v>4.1120659378917392E-4</v>
      </c>
      <c r="AG115" s="64">
        <f>((('Ac225 Dose 200 nCi R power'!AH491/'Ac225 Dose 200 nCi R power'!J491)^2+('Ac227 Dose 1 nCi R power'!AH491/'Ac227 Dose 1 nCi R power'!J491)^2)^0.5)*I115</f>
        <v>3.9561780028065085E-4</v>
      </c>
      <c r="AH115" s="64">
        <f>((('Ac225 Dose 200 nCi R power'!AI491/'Ac225 Dose 200 nCi R power'!K491)^2+('Ac227 Dose 1 nCi R power'!AI491/'Ac227 Dose 1 nCi R power'!K491)^2)^0.5)*J115</f>
        <v>6.5143336250629851E-4</v>
      </c>
      <c r="AI115" s="64">
        <f>((('Ac225 Dose 200 nCi R power'!AJ491/'Ac225 Dose 200 nCi R power'!L491)^2+('Ac227 Dose 1 nCi R power'!AJ491/'Ac227 Dose 1 nCi R power'!L491)^2)^0.5)*K115</f>
        <v>5.5794266177770042E-4</v>
      </c>
      <c r="AJ115" s="64">
        <f>((('Ac225 Dose 200 nCi R power'!AK491/'Ac225 Dose 200 nCi R power'!M491)^2+('Ac227 Dose 1 nCi R power'!AK491/'Ac227 Dose 1 nCi R power'!M491)^2)^0.5)*L115</f>
        <v>6.0892440876428322E-4</v>
      </c>
      <c r="AK115" s="64">
        <f>((('Ac225 Dose 200 nCi R power'!AL491/'Ac225 Dose 200 nCi R power'!N491)^2+('Ac227 Dose 1 nCi R power'!AL491/'Ac227 Dose 1 nCi R power'!N491)^2)^0.5)*M115</f>
        <v>1.3201463440883411E-3</v>
      </c>
      <c r="AL115" s="64"/>
      <c r="AM115" s="64"/>
      <c r="AN115">
        <f t="shared" si="44"/>
        <v>-2.0282979292451296E-5</v>
      </c>
      <c r="AO115">
        <f t="shared" si="46"/>
        <v>7.5123129818311773E-5</v>
      </c>
      <c r="AP115">
        <f t="shared" si="47"/>
        <v>-8.8701116629134901E-5</v>
      </c>
      <c r="AQ115">
        <f t="shared" si="48"/>
        <v>3.3497984232980335E-5</v>
      </c>
      <c r="AR115">
        <f t="shared" si="49"/>
        <v>-1.962798306809517E-5</v>
      </c>
      <c r="AS115">
        <f t="shared" si="50"/>
        <v>2.542250339260729E-5</v>
      </c>
      <c r="AT115">
        <f t="shared" si="51"/>
        <v>-8.4568317974336674E-5</v>
      </c>
      <c r="AU115">
        <f t="shared" si="52"/>
        <v>-6.0717502398027702E-5</v>
      </c>
      <c r="AV115">
        <f t="shared" si="53"/>
        <v>-1.0063824703086843E-4</v>
      </c>
      <c r="AW115">
        <f t="shared" si="54"/>
        <v>1.0324396810242661E-4</v>
      </c>
      <c r="AZ115">
        <f t="shared" si="45"/>
        <v>4.6789548966750578E-4</v>
      </c>
      <c r="BA115">
        <f t="shared" si="55"/>
        <v>2.7678626075831815E-3</v>
      </c>
      <c r="BB115">
        <f t="shared" si="56"/>
        <v>9.7727441075522148E-4</v>
      </c>
      <c r="BC115">
        <f t="shared" si="57"/>
        <v>8.0342670363461747E-4</v>
      </c>
      <c r="BD115">
        <f t="shared" si="58"/>
        <v>6.4734319045467383E-4</v>
      </c>
      <c r="BE115">
        <f t="shared" si="59"/>
        <v>5.9773159095906738E-4</v>
      </c>
      <c r="BF115">
        <f t="shared" si="60"/>
        <v>1.0591448679236899E-3</v>
      </c>
      <c r="BG115">
        <f t="shared" si="61"/>
        <v>8.8665935443663123E-4</v>
      </c>
      <c r="BH115">
        <f t="shared" si="62"/>
        <v>9.9986362212751826E-4</v>
      </c>
      <c r="BI115">
        <f t="shared" si="63"/>
        <v>1.9355379130122398E-3</v>
      </c>
    </row>
    <row r="116" spans="3:61">
      <c r="C116">
        <f t="shared" si="41"/>
        <v>2.5</v>
      </c>
      <c r="D116" s="63">
        <f>'Ac227 Dose 1 nCi R power'!E492/'Ac225 Dose 200 nCi R power'!E492</f>
        <v>1.6600838528657634E-4</v>
      </c>
      <c r="E116" s="63">
        <f>'Ac227 Dose 1 nCi R power'!F492/'Ac225 Dose 200 nCi R power'!F492</f>
        <v>1.0165963671345246E-3</v>
      </c>
      <c r="F116" s="63">
        <f>'Ac227 Dose 1 nCi R power'!G492/'Ac225 Dose 200 nCi R power'!G492</f>
        <v>3.9768218103060848E-4</v>
      </c>
      <c r="G116" s="63">
        <f>'Ac227 Dose 1 nCi R power'!H492/'Ac225 Dose 200 nCi R power'!H492</f>
        <v>2.7666030599954121E-4</v>
      </c>
      <c r="H116" s="63">
        <f>'Ac227 Dose 1 nCi R power'!I492/'Ac225 Dose 200 nCi R power'!I492</f>
        <v>2.5109180528107245E-4</v>
      </c>
      <c r="I116" s="63">
        <f>'Ac227 Dose 1 nCi R power'!J492/'Ac225 Dose 200 nCi R power'!J492</f>
        <v>2.1832196399285784E-4</v>
      </c>
      <c r="J116" s="63">
        <f>'Ac227 Dose 1 nCi R power'!K492/'Ac225 Dose 200 nCi R power'!K492</f>
        <v>4.4331618227621888E-4</v>
      </c>
      <c r="K116" s="63">
        <f>'Ac227 Dose 1 nCi R power'!L492/'Ac225 Dose 200 nCi R power'!L492</f>
        <v>3.5163380673917981E-4</v>
      </c>
      <c r="L116" s="63">
        <f>'Ac227 Dose 1 nCi R power'!M492/'Ac225 Dose 200 nCi R power'!M492</f>
        <v>4.2657721407578453E-4</v>
      </c>
      <c r="M116" s="63">
        <f>'Ac227 Dose 1 nCi R power'!N492/'Ac225 Dose 200 nCi R power'!N492</f>
        <v>6.5994722427969912E-4</v>
      </c>
      <c r="P116" s="64">
        <f>((('Ac225 Dose 200 nCi R power'!Q492/'Ac225 Dose 200 nCi R power'!E492)^2+('Ac227 Dose 1 nCi R power'!Q492/'Ac227 Dose 1 nCi R power'!E492)^2)^0.5)*D116</f>
        <v>1.8652678905059427E-4</v>
      </c>
      <c r="Q116" s="64">
        <f>((('Ac225 Dose 200 nCi R power'!R492/'Ac225 Dose 200 nCi R power'!F492)^2+('Ac227 Dose 1 nCi R power'!R492/'Ac227 Dose 1 nCi R power'!F492)^2)^0.5)*E116</f>
        <v>9.4139889046995784E-4</v>
      </c>
      <c r="R116" s="64">
        <f>((('Ac225 Dose 200 nCi R power'!S492/'Ac225 Dose 200 nCi R power'!G492)^2+('Ac227 Dose 1 nCi R power'!S492/'Ac227 Dose 1 nCi R power'!G492)^2)^0.5)*F116</f>
        <v>4.9690635833272946E-4</v>
      </c>
      <c r="S116" s="64">
        <f>((('Ac225 Dose 200 nCi R power'!T492/'Ac225 Dose 200 nCi R power'!H492)^2+('Ac227 Dose 1 nCi R power'!T492/'Ac227 Dose 1 nCi R power'!H492)^2)^0.5)*G116</f>
        <v>2.3947692668988029E-4</v>
      </c>
      <c r="T116" s="64">
        <f>((('Ac225 Dose 200 nCi R power'!U492/'Ac225 Dose 200 nCi R power'!I492)^2+('Ac227 Dose 1 nCi R power'!U492/'Ac227 Dose 1 nCi R power'!I492)^2)^0.5)*H116</f>
        <v>2.7219460959896296E-4</v>
      </c>
      <c r="U116" s="64">
        <f>((('Ac225 Dose 200 nCi R power'!V492/'Ac225 Dose 200 nCi R power'!J492)^2+('Ac227 Dose 1 nCi R power'!V492/'Ac227 Dose 1 nCi R power'!J492)^2)^0.5)*I116</f>
        <v>1.8988723763001318E-4</v>
      </c>
      <c r="V116" s="64">
        <f>((('Ac225 Dose 200 nCi R power'!W492/'Ac225 Dose 200 nCi R power'!K492)^2+('Ac227 Dose 1 nCi R power'!W492/'Ac227 Dose 1 nCi R power'!K492)^2)^0.5)*J116</f>
        <v>5.3843451639536274E-4</v>
      </c>
      <c r="W116" s="64">
        <f>((('Ac225 Dose 200 nCi R power'!X492/'Ac225 Dose 200 nCi R power'!L492)^2+('Ac227 Dose 1 nCi R power'!X492/'Ac227 Dose 1 nCi R power'!L492)^2)^0.5)*K116</f>
        <v>4.1568535459341296E-4</v>
      </c>
      <c r="X116" s="64">
        <f>((('Ac225 Dose 200 nCi R power'!Y492/'Ac225 Dose 200 nCi R power'!M492)^2+('Ac227 Dose 1 nCi R power'!Y492/'Ac227 Dose 1 nCi R power'!M492)^2)^0.5)*L116</f>
        <v>5.3509471835811947E-4</v>
      </c>
      <c r="Y116" s="64">
        <f>((('Ac225 Dose 200 nCi R power'!Z492/'Ac225 Dose 200 nCi R power'!N492)^2+('Ac227 Dose 1 nCi R power'!Z492/'Ac227 Dose 1 nCi R power'!N492)^2)^0.5)*M116</f>
        <v>5.4154470364173562E-4</v>
      </c>
      <c r="Z116" s="64"/>
      <c r="AA116" s="64"/>
      <c r="AB116" s="64">
        <f>((('Ac225 Dose 200 nCi R power'!AC492/'Ac225 Dose 200 nCi R power'!E492)^2+('Ac227 Dose 1 nCi R power'!AC492/'Ac227 Dose 1 nCi R power'!E492)^2)^0.5)*D116</f>
        <v>3.1751532711019054E-4</v>
      </c>
      <c r="AC116" s="64">
        <f>((('Ac225 Dose 200 nCi R power'!AD492/'Ac225 Dose 200 nCi R power'!F492)^2+('Ac227 Dose 1 nCi R power'!AD492/'Ac227 Dose 1 nCi R power'!F492)^2)^0.5)*E116</f>
        <v>2.0631723887934213E-3</v>
      </c>
      <c r="AD116" s="64">
        <f>((('Ac225 Dose 200 nCi R power'!AE492/'Ac225 Dose 200 nCi R power'!G492)^2+('Ac227 Dose 1 nCi R power'!AE492/'Ac227 Dose 1 nCi R power'!G492)^2)^0.5)*F116</f>
        <v>6.579104563270953E-4</v>
      </c>
      <c r="AE116" s="64">
        <f>((('Ac225 Dose 200 nCi R power'!AF492/'Ac225 Dose 200 nCi R power'!H492)^2+('Ac227 Dose 1 nCi R power'!AF492/'Ac227 Dose 1 nCi R power'!H492)^2)^0.5)*G116</f>
        <v>5.787674054280067E-4</v>
      </c>
      <c r="AF116" s="64">
        <f>((('Ac225 Dose 200 nCi R power'!AG492/'Ac225 Dose 200 nCi R power'!I492)^2+('Ac227 Dose 1 nCi R power'!AG492/'Ac227 Dose 1 nCi R power'!I492)^2)^0.5)*H116</f>
        <v>4.3602273791981336E-4</v>
      </c>
      <c r="AG116" s="64">
        <f>((('Ac225 Dose 200 nCi R power'!AH492/'Ac225 Dose 200 nCi R power'!J492)^2+('Ac227 Dose 1 nCi R power'!AH492/'Ac227 Dose 1 nCi R power'!J492)^2)^0.5)*I116</f>
        <v>4.2779443436087545E-4</v>
      </c>
      <c r="AH116" s="64">
        <f>((('Ac225 Dose 200 nCi R power'!AI492/'Ac225 Dose 200 nCi R power'!K492)^2+('Ac227 Dose 1 nCi R power'!AI492/'Ac227 Dose 1 nCi R power'!K492)^2)^0.5)*J116</f>
        <v>7.0481923224710694E-4</v>
      </c>
      <c r="AI116" s="64">
        <f>((('Ac225 Dose 200 nCi R power'!AJ492/'Ac225 Dose 200 nCi R power'!L492)^2+('Ac227 Dose 1 nCi R power'!AJ492/'Ac227 Dose 1 nCi R power'!L492)^2)^0.5)*K116</f>
        <v>6.0167597552482973E-4</v>
      </c>
      <c r="AJ116" s="64">
        <f>((('Ac225 Dose 200 nCi R power'!AK492/'Ac225 Dose 200 nCi R power'!M492)^2+('Ac227 Dose 1 nCi R power'!AK492/'Ac227 Dose 1 nCi R power'!M492)^2)^0.5)*L116</f>
        <v>6.6457624978857703E-4</v>
      </c>
      <c r="AK116" s="64">
        <f>((('Ac225 Dose 200 nCi R power'!AL492/'Ac225 Dose 200 nCi R power'!N492)^2+('Ac227 Dose 1 nCi R power'!AL492/'Ac227 Dose 1 nCi R power'!N492)^2)^0.5)*M116</f>
        <v>1.421143941486095E-3</v>
      </c>
      <c r="AL116" s="64"/>
      <c r="AM116" s="64"/>
      <c r="AN116">
        <f t="shared" si="44"/>
        <v>-2.051840376401793E-5</v>
      </c>
      <c r="AO116">
        <f t="shared" si="46"/>
        <v>7.5197476664566804E-5</v>
      </c>
      <c r="AP116">
        <f t="shared" si="47"/>
        <v>-9.922417730212098E-5</v>
      </c>
      <c r="AQ116">
        <f t="shared" si="48"/>
        <v>3.7183379309660924E-5</v>
      </c>
      <c r="AR116">
        <f t="shared" si="49"/>
        <v>-2.1102804317890504E-5</v>
      </c>
      <c r="AS116">
        <f t="shared" si="50"/>
        <v>2.8434726362844661E-5</v>
      </c>
      <c r="AT116">
        <f t="shared" si="51"/>
        <v>-9.5118334119143858E-5</v>
      </c>
      <c r="AU116">
        <f t="shared" si="52"/>
        <v>-6.4051547854233144E-5</v>
      </c>
      <c r="AV116">
        <f t="shared" si="53"/>
        <v>-1.0851750428233494E-4</v>
      </c>
      <c r="AW116">
        <f t="shared" si="54"/>
        <v>1.184025206379635E-4</v>
      </c>
      <c r="AZ116">
        <f t="shared" si="45"/>
        <v>4.8352371239676687E-4</v>
      </c>
      <c r="BA116">
        <f t="shared" si="55"/>
        <v>3.0797687559279462E-3</v>
      </c>
      <c r="BB116">
        <f t="shared" si="56"/>
        <v>1.0555926373577037E-3</v>
      </c>
      <c r="BC116">
        <f t="shared" si="57"/>
        <v>8.5542771142754792E-4</v>
      </c>
      <c r="BD116">
        <f t="shared" si="58"/>
        <v>6.8711454320088581E-4</v>
      </c>
      <c r="BE116">
        <f t="shared" si="59"/>
        <v>6.4611639835373332E-4</v>
      </c>
      <c r="BF116">
        <f t="shared" si="60"/>
        <v>1.1481354145233258E-3</v>
      </c>
      <c r="BG116">
        <f t="shared" si="61"/>
        <v>9.5330978226400949E-4</v>
      </c>
      <c r="BH116">
        <f t="shared" si="62"/>
        <v>1.0911534638643615E-3</v>
      </c>
      <c r="BI116">
        <f t="shared" si="63"/>
        <v>2.0810911657657941E-3</v>
      </c>
    </row>
    <row r="117" spans="3:61">
      <c r="C117">
        <f t="shared" si="41"/>
        <v>2.75</v>
      </c>
      <c r="D117" s="63">
        <f>'Ac227 Dose 1 nCi R power'!E493/'Ac225 Dose 200 nCi R power'!E493</f>
        <v>1.714513578474454E-4</v>
      </c>
      <c r="E117" s="63">
        <f>'Ac227 Dose 1 nCi R power'!F493/'Ac225 Dose 200 nCi R power'!F493</f>
        <v>1.116062380401702E-3</v>
      </c>
      <c r="F117" s="63">
        <f>'Ac227 Dose 1 nCi R power'!G493/'Ac225 Dose 200 nCi R power'!G493</f>
        <v>4.2585907799396741E-4</v>
      </c>
      <c r="G117" s="63">
        <f>'Ac227 Dose 1 nCi R power'!H493/'Ac225 Dose 200 nCi R power'!H493</f>
        <v>2.8988533079563164E-4</v>
      </c>
      <c r="H117" s="63">
        <f>'Ac227 Dose 1 nCi R power'!I493/'Ac225 Dose 200 nCi R power'!I493</f>
        <v>2.6621130486956804E-4</v>
      </c>
      <c r="I117" s="63">
        <f>'Ac227 Dose 1 nCi R power'!J493/'Ac225 Dose 200 nCi R power'!J493</f>
        <v>2.3415405034925654E-4</v>
      </c>
      <c r="J117" s="63">
        <f>'Ac227 Dose 1 nCi R power'!K493/'Ac225 Dose 200 nCi R power'!K493</f>
        <v>4.781044312449636E-4</v>
      </c>
      <c r="K117" s="63">
        <f>'Ac227 Dose 1 nCi R power'!L493/'Ac225 Dose 200 nCi R power'!L493</f>
        <v>3.7428888297186475E-4</v>
      </c>
      <c r="L117" s="63">
        <f>'Ac227 Dose 1 nCi R power'!M493/'Ac225 Dose 200 nCi R power'!M493</f>
        <v>4.6223262501610233E-4</v>
      </c>
      <c r="M117" s="63">
        <f>'Ac227 Dose 1 nCi R power'!N493/'Ac225 Dose 200 nCi R power'!N493</f>
        <v>7.0259520134426079E-4</v>
      </c>
      <c r="P117" s="64">
        <f>((('Ac225 Dose 200 nCi R power'!Q493/'Ac225 Dose 200 nCi R power'!E493)^2+('Ac227 Dose 1 nCi R power'!Q493/'Ac227 Dose 1 nCi R power'!E493)^2)^0.5)*D117</f>
        <v>1.9224519494538225E-4</v>
      </c>
      <c r="Q117" s="64">
        <f>((('Ac225 Dose 200 nCi R power'!R493/'Ac225 Dose 200 nCi R power'!F493)^2+('Ac227 Dose 1 nCi R power'!R493/'Ac227 Dose 1 nCi R power'!F493)^2)^0.5)*E117</f>
        <v>1.0421761437865134E-3</v>
      </c>
      <c r="R117" s="64">
        <f>((('Ac225 Dose 200 nCi R power'!S493/'Ac225 Dose 200 nCi R power'!G493)^2+('Ac227 Dose 1 nCi R power'!S493/'Ac227 Dose 1 nCi R power'!G493)^2)^0.5)*F117</f>
        <v>5.3483413269389622E-4</v>
      </c>
      <c r="S117" s="64">
        <f>((('Ac225 Dose 200 nCi R power'!T493/'Ac225 Dose 200 nCi R power'!H493)^2+('Ac227 Dose 1 nCi R power'!T493/'Ac227 Dose 1 nCi R power'!H493)^2)^0.5)*G117</f>
        <v>2.49494902410626E-4</v>
      </c>
      <c r="T117" s="64">
        <f>((('Ac225 Dose 200 nCi R power'!U493/'Ac225 Dose 200 nCi R power'!I493)^2+('Ac227 Dose 1 nCi R power'!U493/'Ac227 Dose 1 nCi R power'!I493)^2)^0.5)*H117</f>
        <v>2.8918330462102457E-4</v>
      </c>
      <c r="U117" s="64">
        <f>((('Ac225 Dose 200 nCi R power'!V493/'Ac225 Dose 200 nCi R power'!J493)^2+('Ac227 Dose 1 nCi R power'!V493/'Ac227 Dose 1 nCi R power'!J493)^2)^0.5)*I117</f>
        <v>2.0291147732918471E-4</v>
      </c>
      <c r="V117" s="64">
        <f>((('Ac225 Dose 200 nCi R power'!W493/'Ac225 Dose 200 nCi R power'!K493)^2+('Ac227 Dose 1 nCi R power'!W493/'Ac227 Dose 1 nCi R power'!K493)^2)^0.5)*J117</f>
        <v>5.8350048608417869E-4</v>
      </c>
      <c r="W117" s="64">
        <f>((('Ac225 Dose 200 nCi R power'!X493/'Ac225 Dose 200 nCi R power'!L493)^2+('Ac227 Dose 1 nCi R power'!X493/'Ac227 Dose 1 nCi R power'!L493)^2)^0.5)*K117</f>
        <v>4.4171415883935444E-4</v>
      </c>
      <c r="X117" s="64">
        <f>((('Ac225 Dose 200 nCi R power'!Y493/'Ac225 Dose 200 nCi R power'!M493)^2+('Ac227 Dose 1 nCi R power'!Y493/'Ac227 Dose 1 nCi R power'!M493)^2)^0.5)*L117</f>
        <v>5.7880526707785717E-4</v>
      </c>
      <c r="Y117" s="64">
        <f>((('Ac225 Dose 200 nCi R power'!Z493/'Ac225 Dose 200 nCi R power'!N493)^2+('Ac227 Dose 1 nCi R power'!Z493/'Ac227 Dose 1 nCi R power'!N493)^2)^0.5)*M117</f>
        <v>5.6837645902997646E-4</v>
      </c>
      <c r="Z117" s="64"/>
      <c r="AA117" s="64"/>
      <c r="AB117" s="64">
        <f>((('Ac225 Dose 200 nCi R power'!AC493/'Ac225 Dose 200 nCi R power'!E493)^2+('Ac227 Dose 1 nCi R power'!AC493/'Ac227 Dose 1 nCi R power'!E493)^2)^0.5)*D117</f>
        <v>3.2758406929678631E-4</v>
      </c>
      <c r="AC117" s="64">
        <f>((('Ac225 Dose 200 nCi R power'!AD493/'Ac225 Dose 200 nCi R power'!F493)^2+('Ac227 Dose 1 nCi R power'!AD493/'Ac227 Dose 1 nCi R power'!F493)^2)^0.5)*E117</f>
        <v>2.2467259222557733E-3</v>
      </c>
      <c r="AD117" s="64">
        <f>((('Ac225 Dose 200 nCi R power'!AE493/'Ac225 Dose 200 nCi R power'!G493)^2+('Ac227 Dose 1 nCi R power'!AE493/'Ac227 Dose 1 nCi R power'!G493)^2)^0.5)*F117</f>
        <v>7.0631725254336906E-4</v>
      </c>
      <c r="AE117" s="64">
        <f>((('Ac225 Dose 200 nCi R power'!AF493/'Ac225 Dose 200 nCi R power'!H493)^2+('Ac227 Dose 1 nCi R power'!AF493/'Ac227 Dose 1 nCi R power'!H493)^2)^0.5)*G117</f>
        <v>6.1474021163708374E-4</v>
      </c>
      <c r="AF117" s="64">
        <f>((('Ac225 Dose 200 nCi R power'!AG493/'Ac225 Dose 200 nCi R power'!I493)^2+('Ac227 Dose 1 nCi R power'!AG493/'Ac227 Dose 1 nCi R power'!I493)^2)^0.5)*H117</f>
        <v>4.6073141609773757E-4</v>
      </c>
      <c r="AG117" s="64">
        <f>((('Ac225 Dose 200 nCi R power'!AH493/'Ac225 Dose 200 nCi R power'!J493)^2+('Ac227 Dose 1 nCi R power'!AH493/'Ac227 Dose 1 nCi R power'!J493)^2)^0.5)*I117</f>
        <v>4.5911269074304541E-4</v>
      </c>
      <c r="AH117" s="64">
        <f>((('Ac225 Dose 200 nCi R power'!AI493/'Ac225 Dose 200 nCi R power'!K493)^2+('Ac227 Dose 1 nCi R power'!AI493/'Ac227 Dose 1 nCi R power'!K493)^2)^0.5)*J117</f>
        <v>7.5696201928728663E-4</v>
      </c>
      <c r="AI117" s="64">
        <f>((('Ac225 Dose 200 nCi R power'!AJ493/'Ac225 Dose 200 nCi R power'!L493)^2+('Ac227 Dose 1 nCi R power'!AJ493/'Ac227 Dose 1 nCi R power'!L493)^2)^0.5)*K117</f>
        <v>6.4483869540424895E-4</v>
      </c>
      <c r="AJ117" s="64">
        <f>((('Ac225 Dose 200 nCi R power'!AK493/'Ac225 Dose 200 nCi R power'!M493)^2+('Ac227 Dose 1 nCi R power'!AK493/'Ac227 Dose 1 nCi R power'!M493)^2)^0.5)*L117</f>
        <v>7.2011320320239337E-4</v>
      </c>
      <c r="AK117" s="64">
        <f>((('Ac225 Dose 200 nCi R power'!AL493/'Ac225 Dose 200 nCi R power'!N493)^2+('Ac227 Dose 1 nCi R power'!AL493/'Ac227 Dose 1 nCi R power'!N493)^2)^0.5)*M117</f>
        <v>1.5180743108993877E-3</v>
      </c>
      <c r="AL117" s="64"/>
      <c r="AM117" s="64"/>
      <c r="AN117">
        <f t="shared" si="44"/>
        <v>-2.0793837097936855E-5</v>
      </c>
      <c r="AO117">
        <f t="shared" si="46"/>
        <v>7.3886236615188601E-5</v>
      </c>
      <c r="AP117">
        <f t="shared" si="47"/>
        <v>-1.0897505469992881E-4</v>
      </c>
      <c r="AQ117">
        <f t="shared" si="48"/>
        <v>4.0390428385005648E-5</v>
      </c>
      <c r="AR117">
        <f t="shared" si="49"/>
        <v>-2.2971999751456528E-5</v>
      </c>
      <c r="AS117">
        <f t="shared" si="50"/>
        <v>3.1242573020071832E-5</v>
      </c>
      <c r="AT117">
        <f t="shared" si="51"/>
        <v>-1.053960548392151E-4</v>
      </c>
      <c r="AU117">
        <f t="shared" si="52"/>
        <v>-6.7425275867489685E-5</v>
      </c>
      <c r="AV117">
        <f t="shared" si="53"/>
        <v>-1.1657264206175485E-4</v>
      </c>
      <c r="AW117">
        <f t="shared" si="54"/>
        <v>1.3421874231428434E-4</v>
      </c>
      <c r="AZ117">
        <f t="shared" si="45"/>
        <v>4.9903542714423176E-4</v>
      </c>
      <c r="BA117">
        <f t="shared" si="55"/>
        <v>3.3627883026574753E-3</v>
      </c>
      <c r="BB117">
        <f t="shared" si="56"/>
        <v>1.1321763305373366E-3</v>
      </c>
      <c r="BC117">
        <f t="shared" si="57"/>
        <v>9.0462554243271533E-4</v>
      </c>
      <c r="BD117">
        <f t="shared" si="58"/>
        <v>7.2694272096730556E-4</v>
      </c>
      <c r="BE117">
        <f t="shared" si="59"/>
        <v>6.93266741092302E-4</v>
      </c>
      <c r="BF117">
        <f t="shared" si="60"/>
        <v>1.2350664505322503E-3</v>
      </c>
      <c r="BG117">
        <f t="shared" si="61"/>
        <v>1.0191275783761138E-3</v>
      </c>
      <c r="BH117">
        <f t="shared" si="62"/>
        <v>1.1823458282184957E-3</v>
      </c>
      <c r="BI117">
        <f t="shared" si="63"/>
        <v>2.2206695122436483E-3</v>
      </c>
    </row>
    <row r="118" spans="3:61">
      <c r="C118">
        <f t="shared" si="41"/>
        <v>3</v>
      </c>
      <c r="D118" s="63">
        <f>'Ac227 Dose 1 nCi R power'!E494/'Ac225 Dose 200 nCi R power'!E494</f>
        <v>1.7674919990343351E-4</v>
      </c>
      <c r="E118" s="63">
        <f>'Ac227 Dose 1 nCi R power'!F494/'Ac225 Dose 200 nCi R power'!F494</f>
        <v>1.204935799800134E-3</v>
      </c>
      <c r="F118" s="63">
        <f>'Ac227 Dose 1 nCi R power'!G494/'Ac225 Dose 200 nCi R power'!G494</f>
        <v>4.530415132598019E-4</v>
      </c>
      <c r="G118" s="63">
        <f>'Ac227 Dose 1 nCi R power'!H494/'Ac225 Dose 200 nCi R power'!H494</f>
        <v>3.0232599176283444E-4</v>
      </c>
      <c r="H118" s="63">
        <f>'Ac227 Dose 1 nCi R power'!I494/'Ac225 Dose 200 nCi R power'!I494</f>
        <v>2.8158701204338015E-4</v>
      </c>
      <c r="I118" s="63">
        <f>'Ac227 Dose 1 nCi R power'!J494/'Ac225 Dose 200 nCi R power'!J494</f>
        <v>2.4965917280723147E-4</v>
      </c>
      <c r="J118" s="63">
        <f>'Ac227 Dose 1 nCi R power'!K494/'Ac225 Dose 200 nCi R power'!K494</f>
        <v>5.1203853782353379E-4</v>
      </c>
      <c r="K118" s="63">
        <f>'Ac227 Dose 1 nCi R power'!L494/'Ac225 Dose 200 nCi R power'!L494</f>
        <v>3.9674453554313223E-4</v>
      </c>
      <c r="L118" s="63">
        <f>'Ac227 Dose 1 nCi R power'!M494/'Ac225 Dose 200 nCi R power'!M494</f>
        <v>4.9787158320159747E-4</v>
      </c>
      <c r="M118" s="63">
        <f>'Ac227 Dose 1 nCi R power'!N494/'Ac225 Dose 200 nCi R power'!N494</f>
        <v>7.4329684474363307E-4</v>
      </c>
      <c r="P118" s="64">
        <f>((('Ac225 Dose 200 nCi R power'!Q494/'Ac225 Dose 200 nCi R power'!E494)^2+('Ac227 Dose 1 nCi R power'!Q494/'Ac227 Dose 1 nCi R power'!E494)^2)^0.5)*D118</f>
        <v>1.9784410049899872E-4</v>
      </c>
      <c r="Q118" s="64">
        <f>((('Ac225 Dose 200 nCi R power'!R494/'Ac225 Dose 200 nCi R power'!F494)^2+('Ac227 Dose 1 nCi R power'!R494/'Ac227 Dose 1 nCi R power'!F494)^2)^0.5)*E118</f>
        <v>1.1333697560663816E-3</v>
      </c>
      <c r="R118" s="64">
        <f>((('Ac225 Dose 200 nCi R power'!S494/'Ac225 Dose 200 nCi R power'!G494)^2+('Ac227 Dose 1 nCi R power'!S494/'Ac227 Dose 1 nCi R power'!G494)^2)^0.5)*F118</f>
        <v>5.7079495604060769E-4</v>
      </c>
      <c r="S118" s="64">
        <f>((('Ac225 Dose 200 nCi R power'!T494/'Ac225 Dose 200 nCi R power'!H494)^2+('Ac227 Dose 1 nCi R power'!T494/'Ac227 Dose 1 nCi R power'!H494)^2)^0.5)*G118</f>
        <v>2.5918055984355885E-4</v>
      </c>
      <c r="T118" s="64">
        <f>((('Ac225 Dose 200 nCi R power'!U494/'Ac225 Dose 200 nCi R power'!I494)^2+('Ac227 Dose 1 nCi R power'!U494/'Ac227 Dose 1 nCi R power'!I494)^2)^0.5)*H118</f>
        <v>3.0683125696815772E-4</v>
      </c>
      <c r="U118" s="64">
        <f>((('Ac225 Dose 200 nCi R power'!V494/'Ac225 Dose 200 nCi R power'!J494)^2+('Ac227 Dose 1 nCi R power'!V494/'Ac227 Dose 1 nCi R power'!J494)^2)^0.5)*I118</f>
        <v>2.1579982463055703E-4</v>
      </c>
      <c r="V118" s="64">
        <f>((('Ac225 Dose 200 nCi R power'!W494/'Ac225 Dose 200 nCi R power'!K494)^2+('Ac227 Dose 1 nCi R power'!W494/'Ac227 Dose 1 nCi R power'!K494)^2)^0.5)*J118</f>
        <v>6.2746585616123794E-4</v>
      </c>
      <c r="W118" s="64">
        <f>((('Ac225 Dose 200 nCi R power'!X494/'Ac225 Dose 200 nCi R power'!L494)^2+('Ac227 Dose 1 nCi R power'!X494/'Ac227 Dose 1 nCi R power'!L494)^2)^0.5)*K118</f>
        <v>4.6759525237732771E-4</v>
      </c>
      <c r="X118" s="64">
        <f>((('Ac225 Dose 200 nCi R power'!Y494/'Ac225 Dose 200 nCi R power'!M494)^2+('Ac227 Dose 1 nCi R power'!Y494/'Ac227 Dose 1 nCi R power'!M494)^2)^0.5)*L118</f>
        <v>6.2272056713358185E-4</v>
      </c>
      <c r="Y118" s="64">
        <f>((('Ac225 Dose 200 nCi R power'!Z494/'Ac225 Dose 200 nCi R power'!N494)^2+('Ac227 Dose 1 nCi R power'!Z494/'Ac227 Dose 1 nCi R power'!N494)^2)^0.5)*M118</f>
        <v>5.9277735391879093E-4</v>
      </c>
      <c r="Z118" s="64"/>
      <c r="AA118" s="64"/>
      <c r="AB118" s="64">
        <f>((('Ac225 Dose 200 nCi R power'!AC494/'Ac225 Dose 200 nCi R power'!E494)^2+('Ac227 Dose 1 nCi R power'!AC494/'Ac227 Dose 1 nCi R power'!E494)^2)^0.5)*D118</f>
        <v>3.3739370338526628E-4</v>
      </c>
      <c r="AC118" s="64">
        <f>((('Ac225 Dose 200 nCi R power'!AD494/'Ac225 Dose 200 nCi R power'!F494)^2+('Ac227 Dose 1 nCi R power'!AD494/'Ac227 Dose 1 nCi R power'!F494)^2)^0.5)*E118</f>
        <v>2.4084510821734332E-3</v>
      </c>
      <c r="AD118" s="64">
        <f>((('Ac225 Dose 200 nCi R power'!AE494/'Ac225 Dose 200 nCi R power'!G494)^2+('Ac227 Dose 1 nCi R power'!AE494/'Ac227 Dose 1 nCi R power'!G494)^2)^0.5)*F118</f>
        <v>7.5394717551661614E-4</v>
      </c>
      <c r="AE118" s="64">
        <f>((('Ac225 Dose 200 nCi R power'!AF494/'Ac225 Dose 200 nCi R power'!H494)^2+('Ac227 Dose 1 nCi R power'!AF494/'Ac227 Dose 1 nCi R power'!H494)^2)^0.5)*G118</f>
        <v>6.4875510669498248E-4</v>
      </c>
      <c r="AF118" s="64">
        <f>((('Ac225 Dose 200 nCi R power'!AG494/'Ac225 Dose 200 nCi R power'!I494)^2+('Ac227 Dose 1 nCi R power'!AG494/'Ac227 Dose 1 nCi R power'!I494)^2)^0.5)*H118</f>
        <v>4.8549341368693452E-4</v>
      </c>
      <c r="AG118" s="64">
        <f>((('Ac225 Dose 200 nCi R power'!AH494/'Ac225 Dose 200 nCi R power'!J494)^2+('Ac227 Dose 1 nCi R power'!AH494/'Ac227 Dose 1 nCi R power'!J494)^2)^0.5)*I118</f>
        <v>4.8969321541857493E-4</v>
      </c>
      <c r="AH118" s="64">
        <f>((('Ac225 Dose 200 nCi R power'!AI494/'Ac225 Dose 200 nCi R power'!K494)^2+('Ac227 Dose 1 nCi R power'!AI494/'Ac227 Dose 1 nCi R power'!K494)^2)^0.5)*J118</f>
        <v>8.0780928304172996E-4</v>
      </c>
      <c r="AI118" s="64">
        <f>((('Ac225 Dose 200 nCi R power'!AJ494/'Ac225 Dose 200 nCi R power'!L494)^2+('Ac227 Dose 1 nCi R power'!AJ494/'Ac227 Dose 1 nCi R power'!L494)^2)^0.5)*K118</f>
        <v>6.8737929741038571E-4</v>
      </c>
      <c r="AJ118" s="64">
        <f>((('Ac225 Dose 200 nCi R power'!AK494/'Ac225 Dose 200 nCi R power'!M494)^2+('Ac227 Dose 1 nCi R power'!AK494/'Ac227 Dose 1 nCi R power'!M494)^2)^0.5)*L118</f>
        <v>7.7548349323908433E-4</v>
      </c>
      <c r="AK118" s="64">
        <f>((('Ac225 Dose 200 nCi R power'!AL494/'Ac225 Dose 200 nCi R power'!N494)^2+('Ac227 Dose 1 nCi R power'!AL494/'Ac227 Dose 1 nCi R power'!N494)^2)^0.5)*M118</f>
        <v>1.6107184065739821E-3</v>
      </c>
      <c r="AL118" s="64"/>
      <c r="AM118" s="64"/>
      <c r="AN118">
        <f t="shared" si="44"/>
        <v>-2.1094900595565203E-5</v>
      </c>
      <c r="AO118">
        <f t="shared" si="46"/>
        <v>7.1566043733752418E-5</v>
      </c>
      <c r="AP118">
        <f t="shared" si="47"/>
        <v>-1.1775344278080579E-4</v>
      </c>
      <c r="AQ118">
        <f t="shared" si="48"/>
        <v>4.3145431919275595E-5</v>
      </c>
      <c r="AR118">
        <f t="shared" si="49"/>
        <v>-2.5244244924777566E-5</v>
      </c>
      <c r="AS118">
        <f t="shared" si="50"/>
        <v>3.3859348176674438E-5</v>
      </c>
      <c r="AT118">
        <f t="shared" si="51"/>
        <v>-1.1542731833770416E-4</v>
      </c>
      <c r="AU118">
        <f t="shared" si="52"/>
        <v>-7.0850716834195478E-5</v>
      </c>
      <c r="AV118">
        <f t="shared" si="53"/>
        <v>-1.2484898393198439E-4</v>
      </c>
      <c r="AW118">
        <f t="shared" si="54"/>
        <v>1.5051949082484214E-4</v>
      </c>
      <c r="AZ118">
        <f t="shared" si="45"/>
        <v>5.1414290328869979E-4</v>
      </c>
      <c r="BA118">
        <f t="shared" si="55"/>
        <v>3.6133868819735672E-3</v>
      </c>
      <c r="BB118">
        <f t="shared" si="56"/>
        <v>1.206988688776418E-3</v>
      </c>
      <c r="BC118">
        <f t="shared" si="57"/>
        <v>9.5108109845781687E-4</v>
      </c>
      <c r="BD118">
        <f t="shared" si="58"/>
        <v>7.6708042573031467E-4</v>
      </c>
      <c r="BE118">
        <f t="shared" si="59"/>
        <v>7.3935238822580641E-4</v>
      </c>
      <c r="BF118">
        <f t="shared" si="60"/>
        <v>1.3198478208652636E-3</v>
      </c>
      <c r="BG118">
        <f t="shared" si="61"/>
        <v>1.084123832953518E-3</v>
      </c>
      <c r="BH118">
        <f t="shared" si="62"/>
        <v>1.2733550764406818E-3</v>
      </c>
      <c r="BI118">
        <f t="shared" si="63"/>
        <v>2.3540152513176153E-3</v>
      </c>
    </row>
    <row r="119" spans="3:61">
      <c r="C119">
        <f t="shared" si="41"/>
        <v>3.25</v>
      </c>
      <c r="D119" s="63">
        <f>'Ac227 Dose 1 nCi R power'!E495/'Ac225 Dose 200 nCi R power'!E495</f>
        <v>1.8182599006617351E-4</v>
      </c>
      <c r="E119" s="63">
        <f>'Ac227 Dose 1 nCi R power'!F495/'Ac225 Dose 200 nCi R power'!F495</f>
        <v>1.2821230636336125E-3</v>
      </c>
      <c r="F119" s="63">
        <f>'Ac227 Dose 1 nCi R power'!G495/'Ac225 Dose 200 nCi R power'!G495</f>
        <v>4.7924451538003995E-4</v>
      </c>
      <c r="G119" s="63">
        <f>'Ac227 Dose 1 nCi R power'!H495/'Ac225 Dose 200 nCi R power'!H495</f>
        <v>3.1407301351196986E-4</v>
      </c>
      <c r="H119" s="63">
        <f>'Ac227 Dose 1 nCi R power'!I495/'Ac225 Dose 200 nCi R power'!I495</f>
        <v>2.9730363788427395E-4</v>
      </c>
      <c r="I119" s="63">
        <f>'Ac227 Dose 1 nCi R power'!J495/'Ac225 Dose 200 nCi R power'!J495</f>
        <v>2.6487340003817473E-4</v>
      </c>
      <c r="J119" s="63">
        <f>'Ac227 Dose 1 nCi R power'!K495/'Ac225 Dose 200 nCi R power'!K495</f>
        <v>5.4508423659141816E-4</v>
      </c>
      <c r="K119" s="63">
        <f>'Ac227 Dose 1 nCi R power'!L495/'Ac225 Dose 200 nCi R power'!L495</f>
        <v>4.1905563941492638E-4</v>
      </c>
      <c r="L119" s="63">
        <f>'Ac227 Dose 1 nCi R power'!M495/'Ac225 Dose 200 nCi R power'!M495</f>
        <v>5.3345672956979311E-4</v>
      </c>
      <c r="M119" s="63">
        <f>'Ac227 Dose 1 nCi R power'!N495/'Ac225 Dose 200 nCi R power'!N495</f>
        <v>7.8203358679203457E-4</v>
      </c>
      <c r="P119" s="64">
        <f>((('Ac225 Dose 200 nCi R power'!Q495/'Ac225 Dose 200 nCi R power'!E495)^2+('Ac227 Dose 1 nCi R power'!Q495/'Ac227 Dose 1 nCi R power'!E495)^2)^0.5)*D119</f>
        <v>2.0323618675500063E-4</v>
      </c>
      <c r="Q119" s="64">
        <f>((('Ac225 Dose 200 nCi R power'!R495/'Ac225 Dose 200 nCi R power'!F495)^2+('Ac227 Dose 1 nCi R power'!R495/'Ac227 Dose 1 nCi R power'!F495)^2)^0.5)*E119</f>
        <v>1.2135306714022881E-3</v>
      </c>
      <c r="R119" s="64">
        <f>((('Ac225 Dose 200 nCi R power'!S495/'Ac225 Dose 200 nCi R power'!G495)^2+('Ac227 Dose 1 nCi R power'!S495/'Ac227 Dose 1 nCi R power'!G495)^2)^0.5)*F119</f>
        <v>6.0462413822811667E-4</v>
      </c>
      <c r="S119" s="64">
        <f>((('Ac225 Dose 200 nCi R power'!T495/'Ac225 Dose 200 nCi R power'!H495)^2+('Ac227 Dose 1 nCi R power'!T495/'Ac227 Dose 1 nCi R power'!H495)^2)^0.5)*G119</f>
        <v>2.6860427936342132E-4</v>
      </c>
      <c r="T119" s="64">
        <f>((('Ac225 Dose 200 nCi R power'!U495/'Ac225 Dose 200 nCi R power'!I495)^2+('Ac227 Dose 1 nCi R power'!U495/'Ac227 Dose 1 nCi R power'!I495)^2)^0.5)*H119</f>
        <v>3.2523379783125367E-4</v>
      </c>
      <c r="U119" s="64">
        <f>((('Ac225 Dose 200 nCi R power'!V495/'Ac225 Dose 200 nCi R power'!J495)^2+('Ac227 Dose 1 nCi R power'!V495/'Ac227 Dose 1 nCi R power'!J495)^2)^0.5)*I119</f>
        <v>2.2857726583778315E-4</v>
      </c>
      <c r="V119" s="64">
        <f>((('Ac225 Dose 200 nCi R power'!W495/'Ac225 Dose 200 nCi R power'!K495)^2+('Ac227 Dose 1 nCi R power'!W495/'Ac227 Dose 1 nCi R power'!K495)^2)^0.5)*J119</f>
        <v>6.7031291934002257E-4</v>
      </c>
      <c r="W119" s="64">
        <f>((('Ac225 Dose 200 nCi R power'!X495/'Ac225 Dose 200 nCi R power'!L495)^2+('Ac227 Dose 1 nCi R power'!X495/'Ac227 Dose 1 nCi R power'!L495)^2)^0.5)*K119</f>
        <v>4.9340016302943279E-4</v>
      </c>
      <c r="X119" s="64">
        <f>((('Ac225 Dose 200 nCi R power'!Y495/'Ac225 Dose 200 nCi R power'!M495)^2+('Ac227 Dose 1 nCi R power'!Y495/'Ac227 Dose 1 nCi R power'!M495)^2)^0.5)*L119</f>
        <v>6.6684138532616696E-4</v>
      </c>
      <c r="Y119" s="64">
        <f>((('Ac225 Dose 200 nCi R power'!Z495/'Ac225 Dose 200 nCi R power'!N495)^2+('Ac227 Dose 1 nCi R power'!Z495/'Ac227 Dose 1 nCi R power'!N495)^2)^0.5)*M119</f>
        <v>6.1491583274962084E-4</v>
      </c>
      <c r="Z119" s="64"/>
      <c r="AA119" s="64"/>
      <c r="AB119" s="64">
        <f>((('Ac225 Dose 200 nCi R power'!AC495/'Ac225 Dose 200 nCi R power'!E495)^2+('Ac227 Dose 1 nCi R power'!AC495/'Ac227 Dose 1 nCi R power'!E495)^2)^0.5)*D119</f>
        <v>3.4679610181619926E-4</v>
      </c>
      <c r="AC119" s="64">
        <f>((('Ac225 Dose 200 nCi R power'!AD495/'Ac225 Dose 200 nCi R power'!F495)^2+('Ac227 Dose 1 nCi R power'!AD495/'Ac227 Dose 1 nCi R power'!F495)^2)^0.5)*E119</f>
        <v>2.5468021939529482E-3</v>
      </c>
      <c r="AD119" s="64">
        <f>((('Ac225 Dose 200 nCi R power'!AE495/'Ac225 Dose 200 nCi R power'!G495)^2+('Ac227 Dose 1 nCi R power'!AE495/'Ac227 Dose 1 nCi R power'!G495)^2)^0.5)*F119</f>
        <v>8.0077387717690507E-4</v>
      </c>
      <c r="AE119" s="64">
        <f>((('Ac225 Dose 200 nCi R power'!AF495/'Ac225 Dose 200 nCi R power'!H495)^2+('Ac227 Dose 1 nCi R power'!AF495/'Ac227 Dose 1 nCi R power'!H495)^2)^0.5)*G119</f>
        <v>6.8078484753423911E-4</v>
      </c>
      <c r="AF119" s="64">
        <f>((('Ac225 Dose 200 nCi R power'!AG495/'Ac225 Dose 200 nCi R power'!I495)^2+('Ac227 Dose 1 nCi R power'!AG495/'Ac227 Dose 1 nCi R power'!I495)^2)^0.5)*H119</f>
        <v>5.1045616269637011E-4</v>
      </c>
      <c r="AG119" s="64">
        <f>((('Ac225 Dose 200 nCi R power'!AH495/'Ac225 Dose 200 nCi R power'!J495)^2+('Ac227 Dose 1 nCi R power'!AH495/'Ac227 Dose 1 nCi R power'!J495)^2)^0.5)*I119</f>
        <v>5.1962545136812822E-4</v>
      </c>
      <c r="AH119" s="64">
        <f>((('Ac225 Dose 200 nCi R power'!AI495/'Ac225 Dose 200 nCi R power'!K495)^2+('Ac227 Dose 1 nCi R power'!AI495/'Ac227 Dose 1 nCi R power'!K495)^2)^0.5)*J119</f>
        <v>8.5731707466613939E-4</v>
      </c>
      <c r="AI119" s="64">
        <f>((('Ac225 Dose 200 nCi R power'!AJ495/'Ac225 Dose 200 nCi R power'!L495)^2+('Ac227 Dose 1 nCi R power'!AJ495/'Ac227 Dose 1 nCi R power'!L495)^2)^0.5)*K119</f>
        <v>7.2924803714879028E-4</v>
      </c>
      <c r="AJ119" s="64">
        <f>((('Ac225 Dose 200 nCi R power'!AK495/'Ac225 Dose 200 nCi R power'!M495)^2+('Ac227 Dose 1 nCi R power'!AK495/'Ac227 Dose 1 nCi R power'!M495)^2)^0.5)*L119</f>
        <v>8.3062703266842787E-4</v>
      </c>
      <c r="AK119" s="64">
        <f>((('Ac225 Dose 200 nCi R power'!AL495/'Ac225 Dose 200 nCi R power'!N495)^2+('Ac227 Dose 1 nCi R power'!AL495/'Ac227 Dose 1 nCi R power'!N495)^2)^0.5)*M119</f>
        <v>1.6989190072475542E-3</v>
      </c>
      <c r="AL119" s="64"/>
      <c r="AM119" s="64"/>
      <c r="AN119">
        <f t="shared" si="44"/>
        <v>-2.1410196688827118E-5</v>
      </c>
      <c r="AO119">
        <f t="shared" si="46"/>
        <v>6.8592392231324375E-5</v>
      </c>
      <c r="AP119">
        <f t="shared" si="47"/>
        <v>-1.2537962284807672E-4</v>
      </c>
      <c r="AQ119">
        <f t="shared" si="48"/>
        <v>4.5468734148548546E-5</v>
      </c>
      <c r="AR119">
        <f t="shared" si="49"/>
        <v>-2.7930159946979718E-5</v>
      </c>
      <c r="AS119">
        <f t="shared" si="50"/>
        <v>3.6296134200391583E-5</v>
      </c>
      <c r="AT119">
        <f t="shared" si="51"/>
        <v>-1.2522868274860441E-4</v>
      </c>
      <c r="AU119">
        <f t="shared" si="52"/>
        <v>-7.4344523614506414E-5</v>
      </c>
      <c r="AV119">
        <f t="shared" si="53"/>
        <v>-1.3338465575637385E-4</v>
      </c>
      <c r="AW119">
        <f t="shared" si="54"/>
        <v>1.6711775404241373E-4</v>
      </c>
      <c r="AZ119">
        <f t="shared" si="45"/>
        <v>5.2862209188237277E-4</v>
      </c>
      <c r="BA119">
        <f t="shared" si="55"/>
        <v>3.828925257586561E-3</v>
      </c>
      <c r="BB119">
        <f t="shared" si="56"/>
        <v>1.280018392556945E-3</v>
      </c>
      <c r="BC119">
        <f t="shared" si="57"/>
        <v>9.9485786104620898E-4</v>
      </c>
      <c r="BD119">
        <f t="shared" si="58"/>
        <v>8.07759800580644E-4</v>
      </c>
      <c r="BE119">
        <f t="shared" si="59"/>
        <v>7.8449885140630289E-4</v>
      </c>
      <c r="BF119">
        <f t="shared" si="60"/>
        <v>1.4024013112575577E-3</v>
      </c>
      <c r="BG119">
        <f t="shared" si="61"/>
        <v>1.1483036765637168E-3</v>
      </c>
      <c r="BH119">
        <f t="shared" si="62"/>
        <v>1.364083762238221E-3</v>
      </c>
      <c r="BI119">
        <f t="shared" si="63"/>
        <v>2.480952594039589E-3</v>
      </c>
    </row>
    <row r="120" spans="3:61">
      <c r="C120">
        <f t="shared" si="41"/>
        <v>3.5</v>
      </c>
      <c r="D120" s="63">
        <f>'Ac227 Dose 1 nCi R power'!E496/'Ac225 Dose 200 nCi R power'!E496</f>
        <v>1.8662358131591461E-4</v>
      </c>
      <c r="E120" s="63">
        <f>'Ac227 Dose 1 nCi R power'!F496/'Ac225 Dose 200 nCi R power'!F496</f>
        <v>1.3468751521656444E-3</v>
      </c>
      <c r="F120" s="63">
        <f>'Ac227 Dose 1 nCi R power'!G496/'Ac225 Dose 200 nCi R power'!G496</f>
        <v>5.0449275601652742E-4</v>
      </c>
      <c r="G120" s="63">
        <f>'Ac227 Dose 1 nCi R power'!H496/'Ac225 Dose 200 nCi R power'!H496</f>
        <v>3.2521387781532166E-4</v>
      </c>
      <c r="H120" s="63">
        <f>'Ac227 Dose 1 nCi R power'!I496/'Ac225 Dose 200 nCi R power'!I496</f>
        <v>3.1343661879459906E-4</v>
      </c>
      <c r="I120" s="63">
        <f>'Ac227 Dose 1 nCi R power'!J496/'Ac225 Dose 200 nCi R power'!J496</f>
        <v>2.7982434474809029E-4</v>
      </c>
      <c r="J120" s="63">
        <f>'Ac227 Dose 1 nCi R power'!K496/'Ac225 Dose 200 nCi R power'!K496</f>
        <v>5.77217215843991E-4</v>
      </c>
      <c r="K120" s="63">
        <f>'Ac227 Dose 1 nCi R power'!L496/'Ac225 Dose 200 nCi R power'!L496</f>
        <v>4.4126974231011826E-4</v>
      </c>
      <c r="L120" s="63">
        <f>'Ac227 Dose 1 nCi R power'!M496/'Ac225 Dose 200 nCi R power'!M496</f>
        <v>5.6894872327120617E-4</v>
      </c>
      <c r="M120" s="63">
        <f>'Ac227 Dose 1 nCi R power'!N496/'Ac225 Dose 200 nCi R power'!N496</f>
        <v>8.1880837930878357E-4</v>
      </c>
      <c r="P120" s="64">
        <f>((('Ac225 Dose 200 nCi R power'!Q496/'Ac225 Dose 200 nCi R power'!E496)^2+('Ac227 Dose 1 nCi R power'!Q496/'Ac227 Dose 1 nCi R power'!E496)^2)^0.5)*D120</f>
        <v>2.0835407876953474E-4</v>
      </c>
      <c r="Q120" s="64">
        <f>((('Ac225 Dose 200 nCi R power'!R496/'Ac225 Dose 200 nCi R power'!F496)^2+('Ac227 Dose 1 nCi R power'!R496/'Ac227 Dose 1 nCi R power'!F496)^2)^0.5)*E120</f>
        <v>1.2815850170572543E-3</v>
      </c>
      <c r="R120" s="64">
        <f>((('Ac225 Dose 200 nCi R power'!S496/'Ac225 Dose 200 nCi R power'!G496)^2+('Ac227 Dose 1 nCi R power'!S496/'Ac227 Dose 1 nCi R power'!G496)^2)^0.5)*F120</f>
        <v>6.3619486093679936E-4</v>
      </c>
      <c r="S120" s="64">
        <f>((('Ac225 Dose 200 nCi R power'!T496/'Ac225 Dose 200 nCi R power'!H496)^2+('Ac227 Dose 1 nCi R power'!T496/'Ac227 Dose 1 nCi R power'!H496)^2)^0.5)*G120</f>
        <v>2.778362793206841E-4</v>
      </c>
      <c r="T120" s="64">
        <f>((('Ac225 Dose 200 nCi R power'!U496/'Ac225 Dose 200 nCi R power'!I496)^2+('Ac227 Dose 1 nCi R power'!U496/'Ac227 Dose 1 nCi R power'!I496)^2)^0.5)*H120</f>
        <v>3.4447723372881412E-4</v>
      </c>
      <c r="U120" s="64">
        <f>((('Ac225 Dose 200 nCi R power'!V496/'Ac225 Dose 200 nCi R power'!J496)^2+('Ac227 Dose 1 nCi R power'!V496/'Ac227 Dose 1 nCi R power'!J496)^2)^0.5)*I120</f>
        <v>2.412615106356881E-4</v>
      </c>
      <c r="V120" s="64">
        <f>((('Ac225 Dose 200 nCi R power'!W496/'Ac225 Dose 200 nCi R power'!K496)^2+('Ac227 Dose 1 nCi R power'!W496/'Ac227 Dose 1 nCi R power'!K496)^2)^0.5)*J120</f>
        <v>7.1202932124086408E-4</v>
      </c>
      <c r="W120" s="64">
        <f>((('Ac225 Dose 200 nCi R power'!X496/'Ac225 Dose 200 nCi R power'!L496)^2+('Ac227 Dose 1 nCi R power'!X496/'Ac227 Dose 1 nCi R power'!L496)^2)^0.5)*K120</f>
        <v>5.1919589878768704E-4</v>
      </c>
      <c r="X120" s="64">
        <f>((('Ac225 Dose 200 nCi R power'!Y496/'Ac225 Dose 200 nCi R power'!M496)^2+('Ac227 Dose 1 nCi R power'!Y496/'Ac227 Dose 1 nCi R power'!M496)^2)^0.5)*L120</f>
        <v>7.1115913189359788E-4</v>
      </c>
      <c r="Y120" s="64">
        <f>((('Ac225 Dose 200 nCi R power'!Z496/'Ac225 Dose 200 nCi R power'!N496)^2+('Ac227 Dose 1 nCi R power'!Z496/'Ac227 Dose 1 nCi R power'!N496)^2)^0.5)*M120</f>
        <v>6.349893941717847E-4</v>
      </c>
      <c r="Z120" s="64"/>
      <c r="AA120" s="64"/>
      <c r="AB120" s="64">
        <f>((('Ac225 Dose 200 nCi R power'!AC496/'Ac225 Dose 200 nCi R power'!E496)^2+('Ac227 Dose 1 nCi R power'!AC496/'Ac227 Dose 1 nCi R power'!E496)^2)^0.5)*D120</f>
        <v>3.5567842903192761E-4</v>
      </c>
      <c r="AC120" s="64">
        <f>((('Ac225 Dose 200 nCi R power'!AD496/'Ac225 Dose 200 nCi R power'!F496)^2+('Ac227 Dose 1 nCi R power'!AD496/'Ac227 Dose 1 nCi R power'!F496)^2)^0.5)*E120</f>
        <v>2.6608376922115599E-3</v>
      </c>
      <c r="AD120" s="64">
        <f>((('Ac225 Dose 200 nCi R power'!AE496/'Ac225 Dose 200 nCi R power'!G496)^2+('Ac227 Dose 1 nCi R power'!AE496/'Ac227 Dose 1 nCi R power'!G496)^2)^0.5)*F120</f>
        <v>8.4678120663695072E-4</v>
      </c>
      <c r="AE120" s="64">
        <f>((('Ac225 Dose 200 nCi R power'!AF496/'Ac225 Dose 200 nCi R power'!H496)^2+('Ac227 Dose 1 nCi R power'!AF496/'Ac227 Dose 1 nCi R power'!H496)^2)^0.5)*G120</f>
        <v>7.1081435526714788E-4</v>
      </c>
      <c r="AF120" s="64">
        <f>((('Ac225 Dose 200 nCi R power'!AG496/'Ac225 Dose 200 nCi R power'!I496)^2+('Ac227 Dose 1 nCi R power'!AG496/'Ac227 Dose 1 nCi R power'!I496)^2)^0.5)*H120</f>
        <v>5.3575195722989203E-4</v>
      </c>
      <c r="AG120" s="64">
        <f>((('Ac225 Dose 200 nCi R power'!AH496/'Ac225 Dose 200 nCi R power'!J496)^2+('Ac227 Dose 1 nCi R power'!AH496/'Ac227 Dose 1 nCi R power'!J496)^2)^0.5)*I120</f>
        <v>5.4897843537248165E-4</v>
      </c>
      <c r="AH120" s="64">
        <f>((('Ac225 Dose 200 nCi R power'!AI496/'Ac225 Dose 200 nCi R power'!K496)^2+('Ac227 Dose 1 nCi R power'!AI496/'Ac227 Dose 1 nCi R power'!K496)^2)^0.5)*J120</f>
        <v>9.0545772427324492E-4</v>
      </c>
      <c r="AI120" s="64">
        <f>((('Ac225 Dose 200 nCi R power'!AJ496/'Ac225 Dose 200 nCi R power'!L496)^2+('Ac227 Dose 1 nCi R power'!AJ496/'Ac227 Dose 1 nCi R power'!L496)^2)^0.5)*K120</f>
        <v>7.7039857617647463E-4</v>
      </c>
      <c r="AJ120" s="64">
        <f>((('Ac225 Dose 200 nCi R power'!AK496/'Ac225 Dose 200 nCi R power'!M496)^2+('Ac227 Dose 1 nCi R power'!AK496/'Ac227 Dose 1 nCi R power'!M496)^2)^0.5)*L120</f>
        <v>8.8547920485272679E-4</v>
      </c>
      <c r="AK120" s="64">
        <f>((('Ac225 Dose 200 nCi R power'!AL496/'Ac225 Dose 200 nCi R power'!N496)^2+('Ac227 Dose 1 nCi R power'!AL496/'Ac227 Dose 1 nCi R power'!N496)^2)^0.5)*M120</f>
        <v>1.7825843890856609E-3</v>
      </c>
      <c r="AL120" s="64"/>
      <c r="AM120" s="64"/>
      <c r="AN120">
        <f t="shared" si="44"/>
        <v>-2.1730497453620123E-5</v>
      </c>
      <c r="AO120">
        <f t="shared" si="46"/>
        <v>6.5290135108390154E-5</v>
      </c>
      <c r="AP120">
        <f t="shared" si="47"/>
        <v>-1.3170210492027194E-4</v>
      </c>
      <c r="AQ120">
        <f t="shared" si="48"/>
        <v>4.7377598494637561E-5</v>
      </c>
      <c r="AR120">
        <f t="shared" si="49"/>
        <v>-3.1040614934215068E-5</v>
      </c>
      <c r="AS120">
        <f t="shared" si="50"/>
        <v>3.8562834112402183E-5</v>
      </c>
      <c r="AT120">
        <f t="shared" si="51"/>
        <v>-1.3481210539687308E-4</v>
      </c>
      <c r="AU120">
        <f t="shared" si="52"/>
        <v>-7.7926156477568776E-5</v>
      </c>
      <c r="AV120">
        <f t="shared" si="53"/>
        <v>-1.4221040862239171E-4</v>
      </c>
      <c r="AW120">
        <f t="shared" si="54"/>
        <v>1.8381898513699887E-4</v>
      </c>
      <c r="AZ120">
        <f t="shared" si="45"/>
        <v>5.423020103478422E-4</v>
      </c>
      <c r="BA120">
        <f t="shared" si="55"/>
        <v>4.0077128443772045E-3</v>
      </c>
      <c r="BB120">
        <f t="shared" si="56"/>
        <v>1.3512739626534783E-3</v>
      </c>
      <c r="BC120">
        <f t="shared" si="57"/>
        <v>1.0360282330824696E-3</v>
      </c>
      <c r="BD120">
        <f t="shared" si="58"/>
        <v>8.4918857602449109E-4</v>
      </c>
      <c r="BE120">
        <f t="shared" si="59"/>
        <v>8.2880278012057189E-4</v>
      </c>
      <c r="BF120">
        <f t="shared" si="60"/>
        <v>1.482674940117236E-3</v>
      </c>
      <c r="BG120">
        <f t="shared" si="61"/>
        <v>1.2116683184865929E-3</v>
      </c>
      <c r="BH120">
        <f t="shared" si="62"/>
        <v>1.4544279281239331E-3</v>
      </c>
      <c r="BI120">
        <f t="shared" si="63"/>
        <v>2.6013927683944445E-3</v>
      </c>
    </row>
    <row r="121" spans="3:61">
      <c r="C121">
        <f t="shared" si="41"/>
        <v>3.75</v>
      </c>
      <c r="D121" s="63">
        <f>'Ac227 Dose 1 nCi R power'!E497/'Ac225 Dose 200 nCi R power'!E497</f>
        <v>1.9109917522338227E-4</v>
      </c>
      <c r="E121" s="63">
        <f>'Ac227 Dose 1 nCi R power'!F497/'Ac225 Dose 200 nCi R power'!F497</f>
        <v>1.3987989519022566E-3</v>
      </c>
      <c r="F121" s="63">
        <f>'Ac227 Dose 1 nCi R power'!G497/'Ac225 Dose 200 nCi R power'!G497</f>
        <v>5.288199266868035E-4</v>
      </c>
      <c r="G121" s="63">
        <f>'Ac227 Dose 1 nCi R power'!H497/'Ac225 Dose 200 nCi R power'!H497</f>
        <v>3.3583431405929194E-4</v>
      </c>
      <c r="H121" s="63">
        <f>'Ac227 Dose 1 nCi R power'!I497/'Ac225 Dose 200 nCi R power'!I497</f>
        <v>3.3004989468115345E-4</v>
      </c>
      <c r="I121" s="63">
        <f>'Ac227 Dose 1 nCi R power'!J497/'Ac225 Dose 200 nCi R power'!J497</f>
        <v>2.945339753036971E-4</v>
      </c>
      <c r="J121" s="63">
        <f>'Ac227 Dose 1 nCi R power'!K497/'Ac225 Dose 200 nCi R power'!K497</f>
        <v>6.0842726194249301E-4</v>
      </c>
      <c r="K121" s="63">
        <f>'Ac227 Dose 1 nCi R power'!L497/'Ac225 Dose 200 nCi R power'!L497</f>
        <v>4.634270042222858E-4</v>
      </c>
      <c r="L121" s="63">
        <f>'Ac227 Dose 1 nCi R power'!M497/'Ac225 Dose 200 nCi R power'!M497</f>
        <v>6.0430701067512116E-4</v>
      </c>
      <c r="M121" s="63">
        <f>'Ac227 Dose 1 nCi R power'!N497/'Ac225 Dose 200 nCi R power'!N497</f>
        <v>8.5364612032488537E-4</v>
      </c>
      <c r="P121" s="64">
        <f>((('Ac225 Dose 200 nCi R power'!Q497/'Ac225 Dose 200 nCi R power'!E497)^2+('Ac227 Dose 1 nCi R power'!Q497/'Ac227 Dose 1 nCi R power'!E497)^2)^0.5)*D121</f>
        <v>2.1314736271337134E-4</v>
      </c>
      <c r="Q121" s="64">
        <f>((('Ac225 Dose 200 nCi R power'!R497/'Ac225 Dose 200 nCi R power'!F497)^2+('Ac227 Dose 1 nCi R power'!R497/'Ac227 Dose 1 nCi R power'!F497)^2)^0.5)*E121</f>
        <v>1.3368530796207491E-3</v>
      </c>
      <c r="R121" s="64">
        <f>((('Ac225 Dose 200 nCi R power'!S497/'Ac225 Dose 200 nCi R power'!G497)^2+('Ac227 Dose 1 nCi R power'!S497/'Ac227 Dose 1 nCi R power'!G497)^2)^0.5)*F121</f>
        <v>6.6542479992726339E-4</v>
      </c>
      <c r="S121" s="64">
        <f>((('Ac225 Dose 200 nCi R power'!T497/'Ac225 Dose 200 nCi R power'!H497)^2+('Ac227 Dose 1 nCi R power'!T497/'Ac227 Dose 1 nCi R power'!H497)^2)^0.5)*G121</f>
        <v>2.8694624640779315E-4</v>
      </c>
      <c r="T121" s="64">
        <f>((('Ac225 Dose 200 nCi R power'!U497/'Ac225 Dose 200 nCi R power'!I497)^2+('Ac227 Dose 1 nCi R power'!U497/'Ac227 Dose 1 nCi R power'!I497)^2)^0.5)*H121</f>
        <v>3.6463509642771464E-4</v>
      </c>
      <c r="U121" s="64">
        <f>((('Ac225 Dose 200 nCi R power'!V497/'Ac225 Dose 200 nCi R power'!J497)^2+('Ac227 Dose 1 nCi R power'!V497/'Ac227 Dose 1 nCi R power'!J497)^2)^0.5)*I121</f>
        <v>2.53865247946579E-4</v>
      </c>
      <c r="V121" s="64">
        <f>((('Ac225 Dose 200 nCi R power'!W497/'Ac225 Dose 200 nCi R power'!K497)^2+('Ac227 Dose 1 nCi R power'!W497/'Ac227 Dose 1 nCi R power'!K497)^2)^0.5)*J121</f>
        <v>7.5261500846096217E-4</v>
      </c>
      <c r="W121" s="64">
        <f>((('Ac225 Dose 200 nCi R power'!X497/'Ac225 Dose 200 nCi R power'!L497)^2+('Ac227 Dose 1 nCi R power'!X497/'Ac227 Dose 1 nCi R power'!L497)^2)^0.5)*K121</f>
        <v>5.4504377760044643E-4</v>
      </c>
      <c r="X121" s="64">
        <f>((('Ac225 Dose 200 nCi R power'!Y497/'Ac225 Dose 200 nCi R power'!M497)^2+('Ac227 Dose 1 nCi R power'!Y497/'Ac227 Dose 1 nCi R power'!M497)^2)^0.5)*L121</f>
        <v>7.5565622718425356E-4</v>
      </c>
      <c r="Y121" s="64">
        <f>((('Ac225 Dose 200 nCi R power'!Z497/'Ac225 Dose 200 nCi R power'!N497)^2+('Ac227 Dose 1 nCi R power'!Z497/'Ac227 Dose 1 nCi R power'!N497)^2)^0.5)*M121</f>
        <v>6.5321876589065494E-4</v>
      </c>
      <c r="Z121" s="64"/>
      <c r="AA121" s="64"/>
      <c r="AB121" s="64">
        <f>((('Ac225 Dose 200 nCi R power'!AC497/'Ac225 Dose 200 nCi R power'!E497)^2+('Ac227 Dose 1 nCi R power'!AC497/'Ac227 Dose 1 nCi R power'!E497)^2)^0.5)*D121</f>
        <v>3.6395812248244709E-4</v>
      </c>
      <c r="AC121" s="64">
        <f>((('Ac225 Dose 200 nCi R power'!AD497/'Ac225 Dose 200 nCi R power'!F497)^2+('Ac227 Dose 1 nCi R power'!AD497/'Ac227 Dose 1 nCi R power'!F497)^2)^0.5)*E121</f>
        <v>2.7502398544560955E-3</v>
      </c>
      <c r="AD121" s="64">
        <f>((('Ac225 Dose 200 nCi R power'!AE497/'Ac225 Dose 200 nCi R power'!G497)^2+('Ac227 Dose 1 nCi R power'!AE497/'Ac227 Dose 1 nCi R power'!G497)^2)^0.5)*F121</f>
        <v>8.9195930860829691E-4</v>
      </c>
      <c r="AE121" s="64">
        <f>((('Ac225 Dose 200 nCi R power'!AF497/'Ac225 Dose 200 nCi R power'!H497)^2+('Ac227 Dose 1 nCi R power'!AF497/'Ac227 Dose 1 nCi R power'!H497)^2)^0.5)*G121</f>
        <v>7.3884550715703232E-4</v>
      </c>
      <c r="AF121" s="64">
        <f>((('Ac225 Dose 200 nCi R power'!AG497/'Ac225 Dose 200 nCi R power'!I497)^2+('Ac227 Dose 1 nCi R power'!AG497/'Ac227 Dose 1 nCi R power'!I497)^2)^0.5)*H121</f>
        <v>5.6149582070717362E-4</v>
      </c>
      <c r="AG121" s="64">
        <f>((('Ac225 Dose 200 nCi R power'!AH497/'Ac225 Dose 200 nCi R power'!J497)^2+('Ac227 Dose 1 nCi R power'!AH497/'Ac227 Dose 1 nCi R power'!J497)^2)^0.5)*I121</f>
        <v>5.7780742795392409E-4</v>
      </c>
      <c r="AH121" s="64">
        <f>((('Ac225 Dose 200 nCi R power'!AI497/'Ac225 Dose 200 nCi R power'!K497)^2+('Ac227 Dose 1 nCi R power'!AI497/'Ac227 Dose 1 nCi R power'!K497)^2)^0.5)*J121</f>
        <v>9.522249186503267E-4</v>
      </c>
      <c r="AI121" s="64">
        <f>((('Ac225 Dose 200 nCi R power'!AJ497/'Ac225 Dose 200 nCi R power'!L497)^2+('Ac227 Dose 1 nCi R power'!AJ497/'Ac227 Dose 1 nCi R power'!L497)^2)^0.5)*K121</f>
        <v>8.1078926038509285E-4</v>
      </c>
      <c r="AJ121" s="64">
        <f>((('Ac225 Dose 200 nCi R power'!AK497/'Ac225 Dose 200 nCi R power'!M497)^2+('Ac227 Dose 1 nCi R power'!AK497/'Ac227 Dose 1 nCi R power'!M497)^2)^0.5)*L121</f>
        <v>9.3997299730405517E-4</v>
      </c>
      <c r="AK121" s="64">
        <f>((('Ac225 Dose 200 nCi R power'!AL497/'Ac225 Dose 200 nCi R power'!N497)^2+('Ac227 Dose 1 nCi R power'!AL497/'Ac227 Dose 1 nCi R power'!N497)^2)^0.5)*M121</f>
        <v>1.8616896613910887E-3</v>
      </c>
      <c r="AL121" s="64"/>
      <c r="AM121" s="64"/>
      <c r="AN121">
        <f t="shared" si="44"/>
        <v>-2.2048187489989073E-5</v>
      </c>
      <c r="AO121">
        <f t="shared" si="46"/>
        <v>6.194587228150754E-5</v>
      </c>
      <c r="AP121">
        <f t="shared" si="47"/>
        <v>-1.3660487324045989E-4</v>
      </c>
      <c r="AQ121">
        <f t="shared" si="48"/>
        <v>4.8888067651498793E-5</v>
      </c>
      <c r="AR121">
        <f t="shared" si="49"/>
        <v>-3.4585201746561197E-5</v>
      </c>
      <c r="AS121">
        <f t="shared" si="50"/>
        <v>4.0668727357118109E-5</v>
      </c>
      <c r="AT121">
        <f t="shared" si="51"/>
        <v>-1.4418774651846916E-4</v>
      </c>
      <c r="AU121">
        <f t="shared" si="52"/>
        <v>-8.1616773378160624E-5</v>
      </c>
      <c r="AV121">
        <f t="shared" si="53"/>
        <v>-1.513492165091324E-4</v>
      </c>
      <c r="AW121">
        <f t="shared" si="54"/>
        <v>2.0042735443423043E-4</v>
      </c>
      <c r="AZ121">
        <f t="shared" si="45"/>
        <v>5.5505729770582936E-4</v>
      </c>
      <c r="BA121">
        <f t="shared" si="55"/>
        <v>4.1490388063583523E-3</v>
      </c>
      <c r="BB121">
        <f t="shared" si="56"/>
        <v>1.4207792352951003E-3</v>
      </c>
      <c r="BC121">
        <f t="shared" si="57"/>
        <v>1.0746798212163244E-3</v>
      </c>
      <c r="BD121">
        <f t="shared" si="58"/>
        <v>8.9154571538832702E-4</v>
      </c>
      <c r="BE121">
        <f t="shared" si="59"/>
        <v>8.723414032576212E-4</v>
      </c>
      <c r="BF121">
        <f t="shared" si="60"/>
        <v>1.5606521805928198E-3</v>
      </c>
      <c r="BG121">
        <f t="shared" si="61"/>
        <v>1.2742162646073787E-3</v>
      </c>
      <c r="BH121">
        <f t="shared" si="62"/>
        <v>1.5442800079791762E-3</v>
      </c>
      <c r="BI121">
        <f t="shared" si="63"/>
        <v>2.7153357817159742E-3</v>
      </c>
    </row>
    <row r="122" spans="3:61">
      <c r="C122">
        <f t="shared" si="41"/>
        <v>4</v>
      </c>
      <c r="D122" s="63">
        <f>'Ac227 Dose 1 nCi R power'!E498/'Ac225 Dose 200 nCi R power'!E498</f>
        <v>1.952235964832173E-4</v>
      </c>
      <c r="E122" s="63">
        <f>'Ac227 Dose 1 nCi R power'!F498/'Ac225 Dose 200 nCi R power'!F498</f>
        <v>1.4378626001575281E-3</v>
      </c>
      <c r="F122" s="63">
        <f>'Ac227 Dose 1 nCi R power'!G498/'Ac225 Dose 200 nCi R power'!G498</f>
        <v>5.5226800686894689E-4</v>
      </c>
      <c r="G122" s="63">
        <f>'Ac227 Dose 1 nCi R power'!H498/'Ac225 Dose 200 nCi R power'!H498</f>
        <v>3.4601940844002576E-4</v>
      </c>
      <c r="H122" s="63">
        <f>'Ac227 Dose 1 nCi R power'!I498/'Ac225 Dose 200 nCi R power'!I498</f>
        <v>3.4719322727583534E-4</v>
      </c>
      <c r="I122" s="63">
        <f>'Ac227 Dose 1 nCi R power'!J498/'Ac225 Dose 200 nCi R power'!J498</f>
        <v>3.0902040720676057E-4</v>
      </c>
      <c r="J122" s="63">
        <f>'Ac227 Dose 1 nCi R power'!K498/'Ac225 Dose 200 nCi R power'!K498</f>
        <v>6.3872107405709257E-4</v>
      </c>
      <c r="K122" s="63">
        <f>'Ac227 Dose 1 nCi R power'!L498/'Ac225 Dose 200 nCi R power'!L498</f>
        <v>4.8555975115891972E-4</v>
      </c>
      <c r="L122" s="63">
        <f>'Ac227 Dose 1 nCi R power'!M498/'Ac225 Dose 200 nCi R power'!M498</f>
        <v>6.3949016146349486E-4</v>
      </c>
      <c r="M122" s="63">
        <f>'Ac227 Dose 1 nCi R power'!N498/'Ac225 Dose 200 nCi R power'!N498</f>
        <v>8.8659350400278187E-4</v>
      </c>
      <c r="P122" s="64">
        <f>((('Ac225 Dose 200 nCi R power'!Q498/'Ac225 Dose 200 nCi R power'!E498)^2+('Ac227 Dose 1 nCi R power'!Q498/'Ac227 Dose 1 nCi R power'!E498)^2)^0.5)*D122</f>
        <v>2.1758047513091843E-4</v>
      </c>
      <c r="Q122" s="64">
        <f>((('Ac225 Dose 200 nCi R power'!R498/'Ac225 Dose 200 nCi R power'!F498)^2+('Ac227 Dose 1 nCi R power'!R498/'Ac227 Dose 1 nCi R power'!F498)^2)^0.5)*E122</f>
        <v>1.3790601362316324E-3</v>
      </c>
      <c r="R122" s="64">
        <f>((('Ac225 Dose 200 nCi R power'!S498/'Ac225 Dose 200 nCi R power'!G498)^2+('Ac227 Dose 1 nCi R power'!S498/'Ac227 Dose 1 nCi R power'!G498)^2)^0.5)*F122</f>
        <v>6.9228220213242767E-4</v>
      </c>
      <c r="S122" s="64">
        <f>((('Ac225 Dose 200 nCi R power'!T498/'Ac225 Dose 200 nCi R power'!H498)^2+('Ac227 Dose 1 nCi R power'!T498/'Ac227 Dose 1 nCi R power'!H498)^2)^0.5)*G122</f>
        <v>2.960030642904937E-4</v>
      </c>
      <c r="T122" s="64">
        <f>((('Ac225 Dose 200 nCi R power'!U498/'Ac225 Dose 200 nCi R power'!I498)^2+('Ac227 Dose 1 nCi R power'!U498/'Ac227 Dose 1 nCi R power'!I498)^2)^0.5)*H122</f>
        <v>3.8576380132512844E-4</v>
      </c>
      <c r="U122" s="64">
        <f>((('Ac225 Dose 200 nCi R power'!V498/'Ac225 Dose 200 nCi R power'!J498)^2+('Ac227 Dose 1 nCi R power'!V498/'Ac227 Dose 1 nCi R power'!J498)^2)^0.5)*I122</f>
        <v>2.6639762919972355E-4</v>
      </c>
      <c r="V122" s="64">
        <f>((('Ac225 Dose 200 nCi R power'!W498/'Ac225 Dose 200 nCi R power'!K498)^2+('Ac227 Dose 1 nCi R power'!W498/'Ac227 Dose 1 nCi R power'!K498)^2)^0.5)*J122</f>
        <v>7.920867541848179E-4</v>
      </c>
      <c r="W122" s="64">
        <f>((('Ac225 Dose 200 nCi R power'!X498/'Ac225 Dose 200 nCi R power'!L498)^2+('Ac227 Dose 1 nCi R power'!X498/'Ac227 Dose 1 nCi R power'!L498)^2)^0.5)*K122</f>
        <v>5.7099822156761221E-4</v>
      </c>
      <c r="X122" s="64">
        <f>((('Ac225 Dose 200 nCi R power'!Y498/'Ac225 Dose 200 nCi R power'!M498)^2+('Ac227 Dose 1 nCi R power'!Y498/'Ac227 Dose 1 nCi R power'!M498)^2)^0.5)*L122</f>
        <v>8.0030585014119579E-4</v>
      </c>
      <c r="Y122" s="64">
        <f>((('Ac225 Dose 200 nCi R power'!Z498/'Ac225 Dose 200 nCi R power'!N498)^2+('Ac227 Dose 1 nCi R power'!Z498/'Ac227 Dose 1 nCi R power'!N498)^2)^0.5)*M122</f>
        <v>6.698416556488487E-4</v>
      </c>
      <c r="Z122" s="64"/>
      <c r="AA122" s="64"/>
      <c r="AB122" s="64">
        <f>((('Ac225 Dose 200 nCi R power'!AC498/'Ac225 Dose 200 nCi R power'!E498)^2+('Ac227 Dose 1 nCi R power'!AC498/'Ac227 Dose 1 nCi R power'!E498)^2)^0.5)*D122</f>
        <v>3.7157935159100601E-4</v>
      </c>
      <c r="AC122" s="64">
        <f>((('Ac225 Dose 200 nCi R power'!AD498/'Ac225 Dose 200 nCi R power'!F498)^2+('Ac227 Dose 1 nCi R power'!AD498/'Ac227 Dose 1 nCi R power'!F498)^2)^0.5)*E122</f>
        <v>2.8153225217578751E-3</v>
      </c>
      <c r="AD122" s="64">
        <f>((('Ac225 Dose 200 nCi R power'!AE498/'Ac225 Dose 200 nCi R power'!G498)^2+('Ac227 Dose 1 nCi R power'!AE498/'Ac227 Dose 1 nCi R power'!G498)^2)^0.5)*F122</f>
        <v>9.3630143559820492E-4</v>
      </c>
      <c r="AE122" s="64">
        <f>((('Ac225 Dose 200 nCi R power'!AF498/'Ac225 Dose 200 nCi R power'!H498)^2+('Ac227 Dose 1 nCi R power'!AF498/'Ac227 Dose 1 nCi R power'!H498)^2)^0.5)*G122</f>
        <v>7.6490269078226258E-4</v>
      </c>
      <c r="AF122" s="64">
        <f>((('Ac225 Dose 200 nCi R power'!AG498/'Ac225 Dose 200 nCi R power'!I498)^2+('Ac227 Dose 1 nCi R power'!AG498/'Ac227 Dose 1 nCi R power'!I498)^2)^0.5)*H122</f>
        <v>5.8778270994326598E-4</v>
      </c>
      <c r="AG122" s="64">
        <f>((('Ac225 Dose 200 nCi R power'!AH498/'Ac225 Dose 200 nCi R power'!J498)^2+('Ac227 Dose 1 nCi R power'!AH498/'Ac227 Dose 1 nCi R power'!J498)^2)^0.5)*I122</f>
        <v>6.0615815464529741E-4</v>
      </c>
      <c r="AH122" s="64">
        <f>((('Ac225 Dose 200 nCi R power'!AI498/'Ac225 Dose 200 nCi R power'!K498)^2+('Ac227 Dose 1 nCi R power'!AI498/'Ac227 Dose 1 nCi R power'!K498)^2)^0.5)*J122</f>
        <v>9.9763728048912802E-4</v>
      </c>
      <c r="AI122" s="64">
        <f>((('Ac225 Dose 200 nCi R power'!AJ498/'Ac225 Dose 200 nCi R power'!L498)^2+('Ac227 Dose 1 nCi R power'!AJ498/'Ac227 Dose 1 nCi R power'!L498)^2)^0.5)*K122</f>
        <v>8.5038414703553656E-4</v>
      </c>
      <c r="AJ122" s="64">
        <f>((('Ac225 Dose 200 nCi R power'!AK498/'Ac225 Dose 200 nCi R power'!M498)^2+('Ac227 Dose 1 nCi R power'!AK498/'Ac227 Dose 1 nCi R power'!M498)^2)^0.5)*L122</f>
        <v>9.940401984042369E-4</v>
      </c>
      <c r="AK122" s="64">
        <f>((('Ac225 Dose 200 nCi R power'!AL498/'Ac225 Dose 200 nCi R power'!N498)^2+('Ac227 Dose 1 nCi R power'!AL498/'Ac227 Dose 1 nCi R power'!N498)^2)^0.5)*M122</f>
        <v>1.936276648761742E-3</v>
      </c>
      <c r="AL122" s="64"/>
      <c r="AM122" s="64"/>
      <c r="AN122">
        <f t="shared" si="44"/>
        <v>-2.2356878647701134E-5</v>
      </c>
      <c r="AO122">
        <f t="shared" si="46"/>
        <v>5.8802463925895689E-5</v>
      </c>
      <c r="AP122">
        <f t="shared" si="47"/>
        <v>-1.4001419526348078E-4</v>
      </c>
      <c r="AQ122">
        <f t="shared" si="48"/>
        <v>5.0016344149532064E-5</v>
      </c>
      <c r="AR122">
        <f t="shared" si="49"/>
        <v>-3.8570574049293105E-5</v>
      </c>
      <c r="AS122">
        <f t="shared" si="50"/>
        <v>4.2622778007037022E-5</v>
      </c>
      <c r="AT122">
        <f t="shared" si="51"/>
        <v>-1.5336568012772533E-4</v>
      </c>
      <c r="AU122">
        <f t="shared" si="52"/>
        <v>-8.5438470408692486E-5</v>
      </c>
      <c r="AV122">
        <f t="shared" si="53"/>
        <v>-1.6081568867770094E-4</v>
      </c>
      <c r="AW122">
        <f t="shared" si="54"/>
        <v>2.1675184835393316E-4</v>
      </c>
      <c r="AZ122">
        <f t="shared" si="45"/>
        <v>5.6680294807422333E-4</v>
      </c>
      <c r="BA122">
        <f t="shared" si="55"/>
        <v>4.2531851219154027E-3</v>
      </c>
      <c r="BB122">
        <f t="shared" si="56"/>
        <v>1.4885694424671518E-3</v>
      </c>
      <c r="BC122">
        <f t="shared" si="57"/>
        <v>1.1109220992222882E-3</v>
      </c>
      <c r="BD122">
        <f t="shared" si="58"/>
        <v>9.3497593721910137E-4</v>
      </c>
      <c r="BE122">
        <f t="shared" si="59"/>
        <v>9.1517856185205793E-4</v>
      </c>
      <c r="BF122">
        <f t="shared" si="60"/>
        <v>1.6363583545462206E-3</v>
      </c>
      <c r="BG122">
        <f t="shared" si="61"/>
        <v>1.3359438981944563E-3</v>
      </c>
      <c r="BH122">
        <f t="shared" si="62"/>
        <v>1.6335303598677318E-3</v>
      </c>
      <c r="BI122">
        <f t="shared" si="63"/>
        <v>2.822870152764524E-3</v>
      </c>
    </row>
    <row r="123" spans="3:61">
      <c r="C123">
        <f t="shared" si="41"/>
        <v>4.25</v>
      </c>
      <c r="D123" s="63">
        <f>'Ac227 Dose 1 nCi R power'!E499/'Ac225 Dose 200 nCi R power'!E499</f>
        <v>1.9898005720315218E-4</v>
      </c>
      <c r="E123" s="63">
        <f>'Ac227 Dose 1 nCi R power'!F499/'Ac225 Dose 200 nCi R power'!F499</f>
        <v>1.464395890607843E-3</v>
      </c>
      <c r="F123" s="63">
        <f>'Ac227 Dose 1 nCi R power'!G499/'Ac225 Dose 200 nCi R power'!G499</f>
        <v>5.7488643745716363E-4</v>
      </c>
      <c r="G123" s="63">
        <f>'Ac227 Dose 1 nCi R power'!H499/'Ac225 Dose 200 nCi R power'!H499</f>
        <v>3.5585439117425413E-4</v>
      </c>
      <c r="H123" s="63">
        <f>'Ac227 Dose 1 nCi R power'!I499/'Ac225 Dose 200 nCi R power'!I499</f>
        <v>3.6489886834153534E-4</v>
      </c>
      <c r="I123" s="63">
        <f>'Ac227 Dose 1 nCi R power'!J499/'Ac225 Dose 200 nCi R power'!J499</f>
        <v>3.2329908505663414E-4</v>
      </c>
      <c r="J123" s="63">
        <f>'Ac227 Dose 1 nCi R power'!K499/'Ac225 Dose 200 nCi R power'!K499</f>
        <v>6.6812427835079074E-4</v>
      </c>
      <c r="K123" s="63">
        <f>'Ac227 Dose 1 nCi R power'!L499/'Ac225 Dose 200 nCi R power'!L499</f>
        <v>5.0769169642465839E-4</v>
      </c>
      <c r="L123" s="63">
        <f>'Ac227 Dose 1 nCi R power'!M499/'Ac225 Dose 200 nCi R power'!M499</f>
        <v>6.744559462504747E-4</v>
      </c>
      <c r="M123" s="63">
        <f>'Ac227 Dose 1 nCi R power'!N499/'Ac225 Dose 200 nCi R power'!N499</f>
        <v>9.1771853235278012E-4</v>
      </c>
      <c r="P123" s="64">
        <f>((('Ac225 Dose 200 nCi R power'!Q499/'Ac225 Dose 200 nCi R power'!E499)^2+('Ac227 Dose 1 nCi R power'!Q499/'Ac227 Dose 1 nCi R power'!E499)^2)^0.5)*D123</f>
        <v>2.2163120118978683E-4</v>
      </c>
      <c r="Q123" s="64">
        <f>((('Ac225 Dose 200 nCi R power'!R499/'Ac225 Dose 200 nCi R power'!F499)^2+('Ac227 Dose 1 nCi R power'!R499/'Ac227 Dose 1 nCi R power'!F499)^2)^0.5)*E123</f>
        <v>1.4083402177932972E-3</v>
      </c>
      <c r="R123" s="64">
        <f>((('Ac225 Dose 200 nCi R power'!S499/'Ac225 Dose 200 nCi R power'!G499)^2+('Ac227 Dose 1 nCi R power'!S499/'Ac227 Dose 1 nCi R power'!G499)^2)^0.5)*F123</f>
        <v>7.1679132906038066E-4</v>
      </c>
      <c r="S123" s="64">
        <f>((('Ac225 Dose 200 nCi R power'!T499/'Ac225 Dose 200 nCi R power'!H499)^2+('Ac227 Dose 1 nCi R power'!T499/'Ac227 Dose 1 nCi R power'!H499)^2)^0.5)*G123</f>
        <v>3.0507440780369572E-4</v>
      </c>
      <c r="T123" s="64">
        <f>((('Ac225 Dose 200 nCi R power'!U499/'Ac225 Dose 200 nCi R power'!I499)^2+('Ac227 Dose 1 nCi R power'!U499/'Ac227 Dose 1 nCi R power'!I499)^2)^0.5)*H123</f>
        <v>4.0789733339480379E-4</v>
      </c>
      <c r="U123" s="64">
        <f>((('Ac225 Dose 200 nCi R power'!V499/'Ac225 Dose 200 nCi R power'!J499)^2+('Ac227 Dose 1 nCi R power'!V499/'Ac227 Dose 1 nCi R power'!J499)^2)^0.5)*I123</f>
        <v>2.7886527037144506E-4</v>
      </c>
      <c r="V123" s="64">
        <f>((('Ac225 Dose 200 nCi R power'!W499/'Ac225 Dose 200 nCi R power'!K499)^2+('Ac227 Dose 1 nCi R power'!W499/'Ac227 Dose 1 nCi R power'!K499)^2)^0.5)*J123</f>
        <v>8.3048121605552936E-4</v>
      </c>
      <c r="W123" s="64">
        <f>((('Ac225 Dose 200 nCi R power'!X499/'Ac225 Dose 200 nCi R power'!L499)^2+('Ac227 Dose 1 nCi R power'!X499/'Ac227 Dose 1 nCi R power'!L499)^2)^0.5)*K123</f>
        <v>5.971053776133179E-4</v>
      </c>
      <c r="X123" s="64">
        <f>((('Ac225 Dose 200 nCi R power'!Y499/'Ac225 Dose 200 nCi R power'!M499)^2+('Ac227 Dose 1 nCi R power'!Y499/'Ac227 Dose 1 nCi R power'!M499)^2)^0.5)*L123</f>
        <v>8.450712739071555E-4</v>
      </c>
      <c r="Y123" s="64">
        <f>((('Ac225 Dose 200 nCi R power'!Z499/'Ac225 Dose 200 nCi R power'!N499)^2+('Ac227 Dose 1 nCi R power'!Z499/'Ac227 Dose 1 nCi R power'!N499)^2)^0.5)*M123</f>
        <v>6.8510642205358316E-4</v>
      </c>
      <c r="Z123" s="64"/>
      <c r="AA123" s="64"/>
      <c r="AB123" s="64">
        <f>((('Ac225 Dose 200 nCi R power'!AC499/'Ac225 Dose 200 nCi R power'!E499)^2+('Ac227 Dose 1 nCi R power'!AC499/'Ac227 Dose 1 nCi R power'!E499)^2)^0.5)*D123</f>
        <v>3.7851050032740817E-4</v>
      </c>
      <c r="AC123" s="64">
        <f>((('Ac225 Dose 200 nCi R power'!AD499/'Ac225 Dose 200 nCi R power'!F499)^2+('Ac227 Dose 1 nCi R power'!AD499/'Ac227 Dose 1 nCi R power'!F499)^2)^0.5)*E123</f>
        <v>2.8570295553684822E-3</v>
      </c>
      <c r="AD123" s="64">
        <f>((('Ac225 Dose 200 nCi R power'!AE499/'Ac225 Dose 200 nCi R power'!G499)^2+('Ac227 Dose 1 nCi R power'!AE499/'Ac227 Dose 1 nCi R power'!G499)^2)^0.5)*F123</f>
        <v>9.7980119012453046E-4</v>
      </c>
      <c r="AE123" s="64">
        <f>((('Ac225 Dose 200 nCi R power'!AF499/'Ac225 Dose 200 nCi R power'!H499)^2+('Ac227 Dose 1 nCi R power'!AF499/'Ac227 Dose 1 nCi R power'!H499)^2)^0.5)*G123</f>
        <v>7.890393054541141E-4</v>
      </c>
      <c r="AF123" s="64">
        <f>((('Ac225 Dose 200 nCi R power'!AG499/'Ac225 Dose 200 nCi R power'!I499)^2+('Ac227 Dose 1 nCi R power'!AG499/'Ac227 Dose 1 nCi R power'!I499)^2)^0.5)*H123</f>
        <v>6.1468386871725859E-4</v>
      </c>
      <c r="AG123" s="64">
        <f>((('Ac225 Dose 200 nCi R power'!AH499/'Ac225 Dose 200 nCi R power'!J499)^2+('Ac227 Dose 1 nCi R power'!AH499/'Ac227 Dose 1 nCi R power'!J499)^2)^0.5)*I123</f>
        <v>6.3406961552445055E-4</v>
      </c>
      <c r="AH123" s="64">
        <f>((('Ac225 Dose 200 nCi R power'!AI499/'Ac225 Dose 200 nCi R power'!K499)^2+('Ac227 Dose 1 nCi R power'!AI499/'Ac227 Dose 1 nCi R power'!K499)^2)^0.5)*J123</f>
        <v>1.0417410560017858E-3</v>
      </c>
      <c r="AI123" s="64">
        <f>((('Ac225 Dose 200 nCi R power'!AJ499/'Ac225 Dose 200 nCi R power'!L499)^2+('Ac227 Dose 1 nCi R power'!AJ499/'Ac227 Dose 1 nCi R power'!L499)^2)^0.5)*K123</f>
        <v>8.8915383558879786E-4</v>
      </c>
      <c r="AJ123" s="64">
        <f>((('Ac225 Dose 200 nCi R power'!AK499/'Ac225 Dose 200 nCi R power'!M499)^2+('Ac227 Dose 1 nCi R power'!AK499/'Ac227 Dose 1 nCi R power'!M499)^2)^0.5)*L123</f>
        <v>1.0476120488228117E-3</v>
      </c>
      <c r="AK123" s="64">
        <f>((('Ac225 Dose 200 nCi R power'!AL499/'Ac225 Dose 200 nCi R power'!N499)^2+('Ac227 Dose 1 nCi R power'!AL499/'Ac227 Dose 1 nCi R power'!N499)^2)^0.5)*M123</f>
        <v>2.0064528268321771E-3</v>
      </c>
      <c r="AL123" s="64"/>
      <c r="AM123" s="64"/>
      <c r="AN123">
        <f t="shared" si="44"/>
        <v>-2.2651143986634651E-5</v>
      </c>
      <c r="AO123">
        <f t="shared" si="46"/>
        <v>5.6055672814545781E-5</v>
      </c>
      <c r="AP123">
        <f t="shared" si="47"/>
        <v>-1.4190489160321703E-4</v>
      </c>
      <c r="AQ123">
        <f t="shared" si="48"/>
        <v>5.0779983370558414E-5</v>
      </c>
      <c r="AR123">
        <f t="shared" si="49"/>
        <v>-4.2998465053268448E-5</v>
      </c>
      <c r="AS123">
        <f t="shared" si="50"/>
        <v>4.4433814685189074E-5</v>
      </c>
      <c r="AT123">
        <f t="shared" si="51"/>
        <v>-1.6235693770473862E-4</v>
      </c>
      <c r="AU123">
        <f t="shared" si="52"/>
        <v>-8.9413681188659508E-5</v>
      </c>
      <c r="AV123">
        <f t="shared" si="53"/>
        <v>-1.7061532765668081E-4</v>
      </c>
      <c r="AW123">
        <f t="shared" si="54"/>
        <v>2.3261211029919696E-4</v>
      </c>
      <c r="AZ123">
        <f t="shared" si="45"/>
        <v>5.774905575305603E-4</v>
      </c>
      <c r="BA123">
        <f t="shared" si="55"/>
        <v>4.3214254459763256E-3</v>
      </c>
      <c r="BB123">
        <f t="shared" si="56"/>
        <v>1.554687627581694E-3</v>
      </c>
      <c r="BC123">
        <f t="shared" si="57"/>
        <v>1.1448936966283682E-3</v>
      </c>
      <c r="BD123">
        <f t="shared" si="58"/>
        <v>9.7958273705879388E-4</v>
      </c>
      <c r="BE123">
        <f t="shared" si="59"/>
        <v>9.5736870058108468E-4</v>
      </c>
      <c r="BF123">
        <f t="shared" si="60"/>
        <v>1.7098653343525765E-3</v>
      </c>
      <c r="BG123">
        <f t="shared" si="61"/>
        <v>1.3968455320134562E-3</v>
      </c>
      <c r="BH123">
        <f t="shared" si="62"/>
        <v>1.7220679950732864E-3</v>
      </c>
      <c r="BI123">
        <f t="shared" si="63"/>
        <v>2.9241713591849571E-3</v>
      </c>
    </row>
    <row r="124" spans="3:61">
      <c r="C124">
        <f t="shared" si="41"/>
        <v>4.5</v>
      </c>
      <c r="D124" s="63">
        <f>'Ac227 Dose 1 nCi R power'!E500/'Ac225 Dose 200 nCi R power'!E500</f>
        <v>2.023632636660704E-4</v>
      </c>
      <c r="E124" s="63">
        <f>'Ac227 Dose 1 nCi R power'!F500/'Ac225 Dose 200 nCi R power'!F500</f>
        <v>1.4790868241877494E-3</v>
      </c>
      <c r="F124" s="63">
        <f>'Ac227 Dose 1 nCi R power'!G500/'Ac225 Dose 200 nCi R power'!G500</f>
        <v>5.9673120788800182E-4</v>
      </c>
      <c r="G124" s="63">
        <f>'Ac227 Dose 1 nCi R power'!H500/'Ac225 Dose 200 nCi R power'!H500</f>
        <v>3.6542510322676227E-4</v>
      </c>
      <c r="H124" s="63">
        <f>'Ac227 Dose 1 nCi R power'!I500/'Ac225 Dose 200 nCi R power'!I500</f>
        <v>3.8317745339964135E-4</v>
      </c>
      <c r="I124" s="63">
        <f>'Ac227 Dose 1 nCi R power'!J500/'Ac225 Dose 200 nCi R power'!J500</f>
        <v>3.3738358583514371E-4</v>
      </c>
      <c r="J124" s="63">
        <f>'Ac227 Dose 1 nCi R power'!K500/'Ac225 Dose 200 nCi R power'!K500</f>
        <v>6.9668291855105619E-4</v>
      </c>
      <c r="K124" s="63">
        <f>'Ac227 Dose 1 nCi R power'!L500/'Ac225 Dose 200 nCi R power'!L500</f>
        <v>5.2983686792224352E-4</v>
      </c>
      <c r="L124" s="63">
        <f>'Ac227 Dose 1 nCi R power'!M500/'Ac225 Dose 200 nCi R power'!M500</f>
        <v>7.0916126039074448E-4</v>
      </c>
      <c r="M124" s="63">
        <f>'Ac227 Dose 1 nCi R power'!N500/'Ac225 Dose 200 nCi R power'!N500</f>
        <v>9.4710982903642644E-4</v>
      </c>
      <c r="P124" s="64">
        <f>((('Ac225 Dose 200 nCi R power'!Q500/'Ac225 Dose 200 nCi R power'!E500)^2+('Ac227 Dose 1 nCi R power'!Q500/'Ac227 Dose 1 nCi R power'!E500)^2)^0.5)*D124</f>
        <v>2.2528959996146911E-4</v>
      </c>
      <c r="Q124" s="64">
        <f>((('Ac225 Dose 200 nCi R power'!R500/'Ac225 Dose 200 nCi R power'!F500)^2+('Ac227 Dose 1 nCi R power'!R500/'Ac227 Dose 1 nCi R power'!F500)^2)^0.5)*E124</f>
        <v>1.4252340602094065E-3</v>
      </c>
      <c r="R124" s="64">
        <f>((('Ac225 Dose 200 nCi R power'!S500/'Ac225 Dose 200 nCi R power'!G500)^2+('Ac227 Dose 1 nCi R power'!S500/'Ac227 Dose 1 nCi R power'!G500)^2)^0.5)*F124</f>
        <v>7.3903713646920172E-4</v>
      </c>
      <c r="S124" s="64">
        <f>((('Ac225 Dose 200 nCi R power'!T500/'Ac225 Dose 200 nCi R power'!H500)^2+('Ac227 Dose 1 nCi R power'!T500/'Ac227 Dose 1 nCi R power'!H500)^2)^0.5)*G124</f>
        <v>3.1422603271143835E-4</v>
      </c>
      <c r="T124" s="64">
        <f>((('Ac225 Dose 200 nCi R power'!U500/'Ac225 Dose 200 nCi R power'!I500)^2+('Ac227 Dose 1 nCi R power'!U500/'Ac227 Dose 1 nCi R power'!I500)^2)^0.5)*H124</f>
        <v>4.3104070016259239E-4</v>
      </c>
      <c r="U124" s="64">
        <f>((('Ac225 Dose 200 nCi R power'!V500/'Ac225 Dose 200 nCi R power'!J500)^2+('Ac227 Dose 1 nCi R power'!V500/'Ac227 Dose 1 nCi R power'!J500)^2)^0.5)*I124</f>
        <v>2.912729423757629E-4</v>
      </c>
      <c r="V124" s="64">
        <f>((('Ac225 Dose 200 nCi R power'!W500/'Ac225 Dose 200 nCi R power'!K500)^2+('Ac227 Dose 1 nCi R power'!W500/'Ac227 Dose 1 nCi R power'!K500)^2)^0.5)*J124</f>
        <v>8.6785704638027753E-4</v>
      </c>
      <c r="W124" s="64">
        <f>((('Ac225 Dose 200 nCi R power'!X500/'Ac225 Dose 200 nCi R power'!L500)^2+('Ac227 Dose 1 nCi R power'!X500/'Ac227 Dose 1 nCi R power'!L500)^2)^0.5)*K124</f>
        <v>6.2340149124204508E-4</v>
      </c>
      <c r="X124" s="64">
        <f>((('Ac225 Dose 200 nCi R power'!Y500/'Ac225 Dose 200 nCi R power'!M500)^2+('Ac227 Dose 1 nCi R power'!Y500/'Ac227 Dose 1 nCi R power'!M500)^2)^0.5)*L124</f>
        <v>8.8990492237558732E-4</v>
      </c>
      <c r="Y124" s="64">
        <f>((('Ac225 Dose 200 nCi R power'!Z500/'Ac225 Dose 200 nCi R power'!N500)^2+('Ac227 Dose 1 nCi R power'!Z500/'Ac227 Dose 1 nCi R power'!N500)^2)^0.5)*M124</f>
        <v>6.9926593482983661E-4</v>
      </c>
      <c r="Z124" s="64"/>
      <c r="AA124" s="64"/>
      <c r="AB124" s="64">
        <f>((('Ac225 Dose 200 nCi R power'!AC500/'Ac225 Dose 200 nCi R power'!E500)^2+('Ac227 Dose 1 nCi R power'!AC500/'Ac227 Dose 1 nCi R power'!E500)^2)^0.5)*D124</f>
        <v>3.8474235940903057E-4</v>
      </c>
      <c r="AC124" s="64">
        <f>((('Ac225 Dose 200 nCi R power'!AD500/'Ac225 Dose 200 nCi R power'!F500)^2+('Ac227 Dose 1 nCi R power'!AD500/'Ac227 Dose 1 nCi R power'!F500)^2)^0.5)*E124</f>
        <v>2.8769264408656132E-3</v>
      </c>
      <c r="AD124" s="64">
        <f>((('Ac225 Dose 200 nCi R power'!AE500/'Ac225 Dose 200 nCi R power'!G500)^2+('Ac227 Dose 1 nCi R power'!AE500/'Ac227 Dose 1 nCi R power'!G500)^2)^0.5)*F124</f>
        <v>1.0224500445128893E-3</v>
      </c>
      <c r="AE124" s="64">
        <f>((('Ac225 Dose 200 nCi R power'!AF500/'Ac225 Dose 200 nCi R power'!H500)^2+('Ac227 Dose 1 nCi R power'!AF500/'Ac227 Dose 1 nCi R power'!H500)^2)^0.5)*G124</f>
        <v>8.1134530227844435E-4</v>
      </c>
      <c r="AF124" s="64">
        <f>((('Ac225 Dose 200 nCi R power'!AG500/'Ac225 Dose 200 nCi R power'!I500)^2+('Ac227 Dose 1 nCi R power'!AG500/'Ac227 Dose 1 nCi R power'!I500)^2)^0.5)*H124</f>
        <v>6.4224221245004519E-4</v>
      </c>
      <c r="AG124" s="64">
        <f>((('Ac225 Dose 200 nCi R power'!AH500/'Ac225 Dose 200 nCi R power'!J500)^2+('Ac227 Dose 1 nCi R power'!AH500/'Ac227 Dose 1 nCi R power'!J500)^2)^0.5)*I124</f>
        <v>6.615760029993179E-4</v>
      </c>
      <c r="AH124" s="64">
        <f>((('Ac225 Dose 200 nCi R power'!AI500/'Ac225 Dose 200 nCi R power'!K500)^2+('Ac227 Dose 1 nCi R power'!AI500/'Ac227 Dose 1 nCi R power'!K500)^2)^0.5)*J124</f>
        <v>1.0846122145347541E-3</v>
      </c>
      <c r="AI124" s="64">
        <f>((('Ac225 Dose 200 nCi R power'!AJ500/'Ac225 Dose 200 nCi R power'!L500)^2+('Ac227 Dose 1 nCi R power'!AJ500/'Ac227 Dose 1 nCi R power'!L500)^2)^0.5)*K124</f>
        <v>9.2707612902630872E-4</v>
      </c>
      <c r="AJ124" s="64">
        <f>((('Ac225 Dose 200 nCi R power'!AK500/'Ac225 Dose 200 nCi R power'!M500)^2+('Ac227 Dose 1 nCi R power'!AK500/'Ac227 Dose 1 nCi R power'!M500)^2)^0.5)*L124</f>
        <v>1.100619576605561E-3</v>
      </c>
      <c r="AK124" s="64">
        <f>((('Ac225 Dose 200 nCi R power'!AL500/'Ac225 Dose 200 nCi R power'!N500)^2+('Ac227 Dose 1 nCi R power'!AL500/'Ac227 Dose 1 nCi R power'!N500)^2)^0.5)*M124</f>
        <v>2.0723896234991009E-3</v>
      </c>
      <c r="AL124" s="64"/>
      <c r="AM124" s="64"/>
      <c r="AN124">
        <f t="shared" si="44"/>
        <v>-2.2926336295398718E-5</v>
      </c>
      <c r="AO124">
        <f t="shared" si="46"/>
        <v>5.3852763978342894E-5</v>
      </c>
      <c r="AP124">
        <f t="shared" si="47"/>
        <v>-1.423059285811999E-4</v>
      </c>
      <c r="AQ124">
        <f t="shared" si="48"/>
        <v>5.1199070515323922E-5</v>
      </c>
      <c r="AR124">
        <f t="shared" si="49"/>
        <v>-4.7863246762951041E-5</v>
      </c>
      <c r="AS124">
        <f t="shared" si="50"/>
        <v>4.6110643459380807E-5</v>
      </c>
      <c r="AT124">
        <f t="shared" si="51"/>
        <v>-1.7117412782922134E-4</v>
      </c>
      <c r="AU124">
        <f t="shared" si="52"/>
        <v>-9.3564623319801563E-5</v>
      </c>
      <c r="AV124">
        <f t="shared" si="53"/>
        <v>-1.8074366198484284E-4</v>
      </c>
      <c r="AW124">
        <f t="shared" si="54"/>
        <v>2.4784389420658983E-4</v>
      </c>
      <c r="AZ124">
        <f t="shared" si="45"/>
        <v>5.8710562307510094E-4</v>
      </c>
      <c r="BA124">
        <f t="shared" si="55"/>
        <v>4.3560132650533627E-3</v>
      </c>
      <c r="BB124">
        <f t="shared" si="56"/>
        <v>1.6191812524008911E-3</v>
      </c>
      <c r="BC124">
        <f t="shared" si="57"/>
        <v>1.1767704055052066E-3</v>
      </c>
      <c r="BD124">
        <f t="shared" si="58"/>
        <v>1.0254196658496867E-3</v>
      </c>
      <c r="BE124">
        <f t="shared" si="59"/>
        <v>9.9895958883446166E-4</v>
      </c>
      <c r="BF124">
        <f t="shared" si="60"/>
        <v>1.7812951330858102E-3</v>
      </c>
      <c r="BG124">
        <f t="shared" si="61"/>
        <v>1.4569129969485522E-3</v>
      </c>
      <c r="BH124">
        <f t="shared" si="62"/>
        <v>1.8097808369963056E-3</v>
      </c>
      <c r="BI124">
        <f t="shared" si="63"/>
        <v>3.0194994525355274E-3</v>
      </c>
    </row>
    <row r="125" spans="3:61">
      <c r="C125">
        <f t="shared" si="41"/>
        <v>4.75</v>
      </c>
      <c r="D125" s="63">
        <f>'Ac227 Dose 1 nCi R power'!E501/'Ac225 Dose 200 nCi R power'!E501</f>
        <v>2.0537875852948554E-4</v>
      </c>
      <c r="E125" s="63">
        <f>'Ac227 Dose 1 nCi R power'!F501/'Ac225 Dose 200 nCi R power'!F501</f>
        <v>1.4829753876383386E-3</v>
      </c>
      <c r="F125" s="63">
        <f>'Ac227 Dose 1 nCi R power'!G501/'Ac225 Dose 200 nCi R power'!G501</f>
        <v>6.17863862688492E-4</v>
      </c>
      <c r="G125" s="63">
        <f>'Ac227 Dose 1 nCi R power'!H501/'Ac225 Dose 200 nCi R power'!H501</f>
        <v>3.7481810073220634E-4</v>
      </c>
      <c r="H125" s="63">
        <f>'Ac227 Dose 1 nCi R power'!I501/'Ac225 Dose 200 nCi R power'!I501</f>
        <v>4.0201305263992785E-4</v>
      </c>
      <c r="I125" s="63">
        <f>'Ac227 Dose 1 nCi R power'!J501/'Ac225 Dose 200 nCi R power'!J501</f>
        <v>3.5128617898956934E-4</v>
      </c>
      <c r="J125" s="63">
        <f>'Ac227 Dose 1 nCi R power'!K501/'Ac225 Dose 200 nCi R power'!K501</f>
        <v>7.2446456516551516E-4</v>
      </c>
      <c r="K125" s="63">
        <f>'Ac227 Dose 1 nCi R power'!L501/'Ac225 Dose 200 nCi R power'!L501</f>
        <v>5.5199827806668149E-4</v>
      </c>
      <c r="L125" s="63">
        <f>'Ac227 Dose 1 nCi R power'!M501/'Ac225 Dose 200 nCi R power'!M501</f>
        <v>7.4356196272117568E-4</v>
      </c>
      <c r="M125" s="63">
        <f>'Ac227 Dose 1 nCi R power'!N501/'Ac225 Dose 200 nCi R power'!N501</f>
        <v>9.7487584236078252E-4</v>
      </c>
      <c r="P125" s="64">
        <f>((('Ac225 Dose 200 nCi R power'!Q501/'Ac225 Dose 200 nCi R power'!E501)^2+('Ac227 Dose 1 nCi R power'!Q501/'Ac227 Dose 1 nCi R power'!E501)^2)^0.5)*D125</f>
        <v>2.2855722590972642E-4</v>
      </c>
      <c r="Q125" s="64">
        <f>((('Ac225 Dose 200 nCi R power'!R501/'Ac225 Dose 200 nCi R power'!F501)^2+('Ac227 Dose 1 nCi R power'!R501/'Ac227 Dose 1 nCi R power'!F501)^2)^0.5)*E125</f>
        <v>1.4306826220298842E-3</v>
      </c>
      <c r="R125" s="64">
        <f>((('Ac225 Dose 200 nCi R power'!S501/'Ac225 Dose 200 nCi R power'!G501)^2+('Ac227 Dose 1 nCi R power'!S501/'Ac227 Dose 1 nCi R power'!G501)^2)^0.5)*F125</f>
        <v>7.5916904243084928E-4</v>
      </c>
      <c r="S125" s="64">
        <f>((('Ac225 Dose 200 nCi R power'!T501/'Ac225 Dose 200 nCi R power'!H501)^2+('Ac227 Dose 1 nCi R power'!T501/'Ac227 Dose 1 nCi R power'!H501)^2)^0.5)*G125</f>
        <v>3.2352061191462465E-4</v>
      </c>
      <c r="T125" s="64">
        <f>((('Ac225 Dose 200 nCi R power'!U501/'Ac225 Dose 200 nCi R power'!I501)^2+('Ac227 Dose 1 nCi R power'!U501/'Ac227 Dose 1 nCi R power'!I501)^2)^0.5)*H125</f>
        <v>4.5516198733611915E-4</v>
      </c>
      <c r="U125" s="64">
        <f>((('Ac225 Dose 200 nCi R power'!V501/'Ac225 Dose 200 nCi R power'!J501)^2+('Ac227 Dose 1 nCi R power'!V501/'Ac227 Dose 1 nCi R power'!J501)^2)^0.5)*I125</f>
        <v>3.0362405308289963E-4</v>
      </c>
      <c r="V125" s="64">
        <f>((('Ac225 Dose 200 nCi R power'!W501/'Ac225 Dose 200 nCi R power'!K501)^2+('Ac227 Dose 1 nCi R power'!W501/'Ac227 Dose 1 nCi R power'!K501)^2)^0.5)*J125</f>
        <v>9.0429634284318111E-4</v>
      </c>
      <c r="W125" s="64">
        <f>((('Ac225 Dose 200 nCi R power'!X501/'Ac225 Dose 200 nCi R power'!L501)^2+('Ac227 Dose 1 nCi R power'!X501/'Ac227 Dose 1 nCi R power'!L501)^2)^0.5)*K125</f>
        <v>6.4991099882069365E-4</v>
      </c>
      <c r="X125" s="64">
        <f>((('Ac225 Dose 200 nCi R power'!Y501/'Ac225 Dose 200 nCi R power'!M501)^2+('Ac227 Dose 1 nCi R power'!Y501/'Ac227 Dose 1 nCi R power'!M501)^2)^0.5)*L125</f>
        <v>9.3474724909304229E-4</v>
      </c>
      <c r="Y125" s="64">
        <f>((('Ac225 Dose 200 nCi R power'!Z501/'Ac225 Dose 200 nCi R power'!N501)^2+('Ac227 Dose 1 nCi R power'!Z501/'Ac227 Dose 1 nCi R power'!N501)^2)^0.5)*M125</f>
        <v>7.1257185790873977E-4</v>
      </c>
      <c r="Z125" s="64"/>
      <c r="AA125" s="64"/>
      <c r="AB125" s="64">
        <f>((('Ac225 Dose 200 nCi R power'!AC501/'Ac225 Dose 200 nCi R power'!E501)^2+('Ac227 Dose 1 nCi R power'!AC501/'Ac227 Dose 1 nCi R power'!E501)^2)^0.5)*D125</f>
        <v>3.9028680292415002E-4</v>
      </c>
      <c r="AC125" s="64">
        <f>((('Ac225 Dose 200 nCi R power'!AD501/'Ac225 Dose 200 nCi R power'!F501)^2+('Ac227 Dose 1 nCi R power'!AD501/'Ac227 Dose 1 nCi R power'!F501)^2)^0.5)*E125</f>
        <v>2.8771872245367857E-3</v>
      </c>
      <c r="AD125" s="64">
        <f>((('Ac225 Dose 200 nCi R power'!AE501/'Ac225 Dose 200 nCi R power'!G501)^2+('Ac227 Dose 1 nCi R power'!AE501/'Ac227 Dose 1 nCi R power'!G501)^2)^0.5)*F125</f>
        <v>1.0642350598498631E-3</v>
      </c>
      <c r="AE125" s="64">
        <f>((('Ac225 Dose 200 nCi R power'!AF501/'Ac225 Dose 200 nCi R power'!H501)^2+('Ac227 Dose 1 nCi R power'!AF501/'Ac227 Dose 1 nCi R power'!H501)^2)^0.5)*G125</f>
        <v>8.3195574232348328E-4</v>
      </c>
      <c r="AF125" s="64">
        <f>((('Ac225 Dose 200 nCi R power'!AG501/'Ac225 Dose 200 nCi R power'!I501)^2+('Ac227 Dose 1 nCi R power'!AG501/'Ac227 Dose 1 nCi R power'!I501)^2)^0.5)*H125</f>
        <v>6.7046668178322828E-4</v>
      </c>
      <c r="AG125" s="64">
        <f>((('Ac225 Dose 200 nCi R power'!AH501/'Ac225 Dose 200 nCi R power'!J501)^2+('Ac227 Dose 1 nCi R power'!AH501/'Ac227 Dose 1 nCi R power'!J501)^2)^0.5)*I125</f>
        <v>6.8870804567139256E-4</v>
      </c>
      <c r="AH125" s="64">
        <f>((('Ac225 Dose 200 nCi R power'!AI501/'Ac225 Dose 200 nCi R power'!K501)^2+('Ac227 Dose 1 nCi R power'!AI501/'Ac227 Dose 1 nCi R power'!K501)^2)^0.5)*J125</f>
        <v>1.1263581004322047E-3</v>
      </c>
      <c r="AI125" s="64">
        <f>((('Ac225 Dose 200 nCi R power'!AJ501/'Ac225 Dose 200 nCi R power'!L501)^2+('Ac227 Dose 1 nCi R power'!AJ501/'Ac227 Dose 1 nCi R power'!L501)^2)^0.5)*K125</f>
        <v>9.6413653366496225E-4</v>
      </c>
      <c r="AJ125" s="64">
        <f>((('Ac225 Dose 200 nCi R power'!AK501/'Ac225 Dose 200 nCi R power'!M501)^2+('Ac227 Dose 1 nCi R power'!AK501/'Ac227 Dose 1 nCi R power'!M501)^2)^0.5)*L125</f>
        <v>1.152993759369035E-3</v>
      </c>
      <c r="AK125" s="64">
        <f>((('Ac225 Dose 200 nCi R power'!AL501/'Ac225 Dose 200 nCi R power'!N501)^2+('Ac227 Dose 1 nCi R power'!AL501/'Ac227 Dose 1 nCi R power'!N501)^2)^0.5)*M125</f>
        <v>2.1343202918779145E-3</v>
      </c>
      <c r="AL125" s="64"/>
      <c r="AM125" s="64"/>
      <c r="AN125">
        <f t="shared" si="44"/>
        <v>-2.3178467380240874E-5</v>
      </c>
      <c r="AO125">
        <f t="shared" si="46"/>
        <v>5.2292765608454462E-5</v>
      </c>
      <c r="AP125">
        <f t="shared" si="47"/>
        <v>-1.4130517974235727E-4</v>
      </c>
      <c r="AQ125">
        <f t="shared" si="48"/>
        <v>5.1297488817581688E-5</v>
      </c>
      <c r="AR125">
        <f t="shared" si="49"/>
        <v>-5.3148934696191309E-5</v>
      </c>
      <c r="AS125">
        <f t="shared" si="50"/>
        <v>4.7662125906669712E-5</v>
      </c>
      <c r="AT125">
        <f t="shared" si="51"/>
        <v>-1.7983177767766595E-4</v>
      </c>
      <c r="AU125">
        <f t="shared" si="52"/>
        <v>-9.7912720754012158E-5</v>
      </c>
      <c r="AV125">
        <f t="shared" si="53"/>
        <v>-1.9118528637186662E-4</v>
      </c>
      <c r="AW125">
        <f t="shared" si="54"/>
        <v>2.6230398445204275E-4</v>
      </c>
      <c r="AZ125">
        <f t="shared" si="45"/>
        <v>5.9566556145363553E-4</v>
      </c>
      <c r="BA125">
        <f t="shared" si="55"/>
        <v>4.3601626121751239E-3</v>
      </c>
      <c r="BB125">
        <f t="shared" si="56"/>
        <v>1.6820989225383551E-3</v>
      </c>
      <c r="BC125">
        <f t="shared" si="57"/>
        <v>1.2067738430556897E-3</v>
      </c>
      <c r="BD125">
        <f t="shared" si="58"/>
        <v>1.0724797344231561E-3</v>
      </c>
      <c r="BE125">
        <f t="shared" si="59"/>
        <v>1.039994224660962E-3</v>
      </c>
      <c r="BF125">
        <f t="shared" si="60"/>
        <v>1.85082266559772E-3</v>
      </c>
      <c r="BG125">
        <f t="shared" si="61"/>
        <v>1.5161348117316439E-3</v>
      </c>
      <c r="BH125">
        <f t="shared" si="62"/>
        <v>1.8965557220902108E-3</v>
      </c>
      <c r="BI125">
        <f t="shared" si="63"/>
        <v>3.1091961342386972E-3</v>
      </c>
    </row>
    <row r="126" spans="3:61">
      <c r="C126">
        <f t="shared" si="41"/>
        <v>5</v>
      </c>
      <c r="D126" s="63">
        <f>'Ac227 Dose 1 nCi R power'!E502/'Ac225 Dose 200 nCi R power'!E502</f>
        <v>2.0804241722617001E-4</v>
      </c>
      <c r="E126" s="63">
        <f>'Ac227 Dose 1 nCi R power'!F502/'Ac225 Dose 200 nCi R power'!F502</f>
        <v>1.4774456288536291E-3</v>
      </c>
      <c r="F126" s="63">
        <f>'Ac227 Dose 1 nCi R power'!G502/'Ac225 Dose 200 nCi R power'!G502</f>
        <v>6.3835043239296137E-4</v>
      </c>
      <c r="G126" s="63">
        <f>'Ac227 Dose 1 nCi R power'!H502/'Ac225 Dose 200 nCi R power'!H502</f>
        <v>3.8412031937598047E-4</v>
      </c>
      <c r="H126" s="63">
        <f>'Ac227 Dose 1 nCi R power'!I502/'Ac225 Dose 200 nCi R power'!I502</f>
        <v>4.2135737975190004E-4</v>
      </c>
      <c r="I126" s="63">
        <f>'Ac227 Dose 1 nCi R power'!J502/'Ac225 Dose 200 nCi R power'!J502</f>
        <v>3.6501822571418784E-4</v>
      </c>
      <c r="J126" s="63">
        <f>'Ac227 Dose 1 nCi R power'!K502/'Ac225 Dose 200 nCi R power'!K502</f>
        <v>7.5155910862137497E-4</v>
      </c>
      <c r="K126" s="63">
        <f>'Ac227 Dose 1 nCi R power'!L502/'Ac225 Dose 200 nCi R power'!L502</f>
        <v>5.7416638068407604E-4</v>
      </c>
      <c r="L126" s="63">
        <f>'Ac227 Dose 1 nCi R power'!M502/'Ac225 Dose 200 nCi R power'!M502</f>
        <v>7.7761267894857662E-4</v>
      </c>
      <c r="M126" s="63">
        <f>'Ac227 Dose 1 nCi R power'!N502/'Ac225 Dose 200 nCi R power'!N502</f>
        <v>1.0011439936980805E-3</v>
      </c>
      <c r="P126" s="64">
        <f>((('Ac225 Dose 200 nCi R power'!Q502/'Ac225 Dose 200 nCi R power'!E502)^2+('Ac227 Dose 1 nCi R power'!Q502/'Ac227 Dose 1 nCi R power'!E502)^2)^0.5)*D126</f>
        <v>2.3144654815662432E-4</v>
      </c>
      <c r="Q126" s="64">
        <f>((('Ac225 Dose 200 nCi R power'!R502/'Ac225 Dose 200 nCi R power'!F502)^2+('Ac227 Dose 1 nCi R power'!R502/'Ac227 Dose 1 nCi R power'!F502)^2)^0.5)*E126</f>
        <v>1.4260176132375217E-3</v>
      </c>
      <c r="R126" s="64">
        <f>((('Ac225 Dose 200 nCi R power'!S502/'Ac225 Dose 200 nCi R power'!G502)^2+('Ac227 Dose 1 nCi R power'!S502/'Ac227 Dose 1 nCi R power'!G502)^2)^0.5)*F126</f>
        <v>7.7740364133943747E-4</v>
      </c>
      <c r="S126" s="64">
        <f>((('Ac225 Dose 200 nCi R power'!T502/'Ac225 Dose 200 nCi R power'!H502)^2+('Ac227 Dose 1 nCi R power'!T502/'Ac227 Dose 1 nCi R power'!H502)^2)^0.5)*G126</f>
        <v>3.3301597297351798E-4</v>
      </c>
      <c r="T126" s="64">
        <f>((('Ac225 Dose 200 nCi R power'!U502/'Ac225 Dose 200 nCi R power'!I502)^2+('Ac227 Dose 1 nCi R power'!U502/'Ac227 Dose 1 nCi R power'!I502)^2)^0.5)*H126</f>
        <v>4.8018297010499547E-4</v>
      </c>
      <c r="U126" s="64">
        <f>((('Ac225 Dose 200 nCi R power'!V502/'Ac225 Dose 200 nCi R power'!J502)^2+('Ac227 Dose 1 nCi R power'!V502/'Ac227 Dose 1 nCi R power'!J502)^2)^0.5)*I126</f>
        <v>3.1592098618542187E-4</v>
      </c>
      <c r="V126" s="64">
        <f>((('Ac225 Dose 200 nCi R power'!W502/'Ac225 Dose 200 nCi R power'!K502)^2+('Ac227 Dose 1 nCi R power'!W502/'Ac227 Dose 1 nCi R power'!K502)^2)^0.5)*J126</f>
        <v>9.3990559743735999E-4</v>
      </c>
      <c r="W126" s="64">
        <f>((('Ac225 Dose 200 nCi R power'!X502/'Ac225 Dose 200 nCi R power'!L502)^2+('Ac227 Dose 1 nCi R power'!X502/'Ac227 Dose 1 nCi R power'!L502)^2)^0.5)*K126</f>
        <v>6.7664433408017781E-4</v>
      </c>
      <c r="X126" s="64">
        <f>((('Ac225 Dose 200 nCi R power'!Y502/'Ac225 Dose 200 nCi R power'!M502)^2+('Ac227 Dose 1 nCi R power'!Y502/'Ac227 Dose 1 nCi R power'!M502)^2)^0.5)*L126</f>
        <v>9.7952552809864291E-4</v>
      </c>
      <c r="Y126" s="64">
        <f>((('Ac225 Dose 200 nCi R power'!Z502/'Ac225 Dose 200 nCi R power'!N502)^2+('Ac227 Dose 1 nCi R power'!Z502/'Ac227 Dose 1 nCi R power'!N502)^2)^0.5)*M126</f>
        <v>7.2526956792024681E-4</v>
      </c>
      <c r="Z126" s="64"/>
      <c r="AA126" s="64"/>
      <c r="AB126" s="64">
        <f>((('Ac225 Dose 200 nCi R power'!AC502/'Ac225 Dose 200 nCi R power'!E502)^2+('Ac227 Dose 1 nCi R power'!AC502/'Ac227 Dose 1 nCi R power'!E502)^2)^0.5)*D126</f>
        <v>3.9517578095284384E-4</v>
      </c>
      <c r="AC126" s="64">
        <f>((('Ac225 Dose 200 nCi R power'!AD502/'Ac225 Dose 200 nCi R power'!F502)^2+('Ac227 Dose 1 nCi R power'!AD502/'Ac227 Dose 1 nCi R power'!F502)^2)^0.5)*E126</f>
        <v>2.8605787924898488E-3</v>
      </c>
      <c r="AD126" s="64">
        <f>((('Ac225 Dose 200 nCi R power'!AE502/'Ac225 Dose 200 nCi R power'!G502)^2+('Ac227 Dose 1 nCi R power'!AE502/'Ac227 Dose 1 nCi R power'!G502)^2)^0.5)*F126</f>
        <v>1.1051367699409789E-3</v>
      </c>
      <c r="AE126" s="64">
        <f>((('Ac225 Dose 200 nCi R power'!AF502/'Ac225 Dose 200 nCi R power'!H502)^2+('Ac227 Dose 1 nCi R power'!AF502/'Ac227 Dose 1 nCi R power'!H502)^2)^0.5)*G126</f>
        <v>8.5106019935878312E-4</v>
      </c>
      <c r="AF126" s="64">
        <f>((('Ac225 Dose 200 nCi R power'!AG502/'Ac225 Dose 200 nCi R power'!I502)^2+('Ac227 Dose 1 nCi R power'!AG502/'Ac227 Dose 1 nCi R power'!I502)^2)^0.5)*H126</f>
        <v>6.9932556997482687E-4</v>
      </c>
      <c r="AG126" s="64">
        <f>((('Ac225 Dose 200 nCi R power'!AH502/'Ac225 Dose 200 nCi R power'!J502)^2+('Ac227 Dose 1 nCi R power'!AH502/'Ac227 Dose 1 nCi R power'!J502)^2)^0.5)*I126</f>
        <v>7.1549397205508214E-4</v>
      </c>
      <c r="AH126" s="64">
        <f>((('Ac225 Dose 200 nCi R power'!AI502/'Ac225 Dose 200 nCi R power'!K502)^2+('Ac227 Dose 1 nCi R power'!AI502/'Ac227 Dose 1 nCi R power'!K502)^2)^0.5)*J126</f>
        <v>1.1671186817461502E-3</v>
      </c>
      <c r="AI126" s="64">
        <f>((('Ac225 Dose 200 nCi R power'!AJ502/'Ac225 Dose 200 nCi R power'!L502)^2+('Ac227 Dose 1 nCi R power'!AJ502/'Ac227 Dose 1 nCi R power'!L502)^2)^0.5)*K126</f>
        <v>1.0003285939373862E-3</v>
      </c>
      <c r="AJ126" s="64">
        <f>((('Ac225 Dose 200 nCi R power'!AK502/'Ac225 Dose 200 nCi R power'!M502)^2+('Ac227 Dose 1 nCi R power'!AK502/'Ac227 Dose 1 nCi R power'!M502)^2)^0.5)*L126</f>
        <v>1.204665609757507E-3</v>
      </c>
      <c r="AK126" s="64">
        <f>((('Ac225 Dose 200 nCi R power'!AL502/'Ac225 Dose 200 nCi R power'!N502)^2+('Ac227 Dose 1 nCi R power'!AL502/'Ac227 Dose 1 nCi R power'!N502)^2)^0.5)*M126</f>
        <v>2.1925374999181976E-3</v>
      </c>
      <c r="AL126" s="64"/>
      <c r="AM126" s="64"/>
      <c r="AN126">
        <f t="shared" si="44"/>
        <v>-2.3404130930454312E-5</v>
      </c>
      <c r="AO126">
        <f t="shared" si="46"/>
        <v>5.1428015616107429E-5</v>
      </c>
      <c r="AP126">
        <f t="shared" si="47"/>
        <v>-1.390532089464761E-4</v>
      </c>
      <c r="AQ126">
        <f t="shared" si="48"/>
        <v>5.1104346402462491E-5</v>
      </c>
      <c r="AR126">
        <f t="shared" si="49"/>
        <v>-5.8825590353095436E-5</v>
      </c>
      <c r="AS126">
        <f t="shared" si="50"/>
        <v>4.909723952876597E-5</v>
      </c>
      <c r="AT126">
        <f t="shared" si="51"/>
        <v>-1.8834648881598502E-4</v>
      </c>
      <c r="AU126">
        <f t="shared" si="52"/>
        <v>-1.0247795339610177E-4</v>
      </c>
      <c r="AV126">
        <f t="shared" si="53"/>
        <v>-2.0191284915006629E-4</v>
      </c>
      <c r="AW126">
        <f t="shared" si="54"/>
        <v>2.7587442577783373E-4</v>
      </c>
      <c r="AZ126">
        <f t="shared" si="45"/>
        <v>6.0321819817901387E-4</v>
      </c>
      <c r="BA126">
        <f t="shared" si="55"/>
        <v>4.3380244213434777E-3</v>
      </c>
      <c r="BB126">
        <f t="shared" si="56"/>
        <v>1.7434872023339401E-3</v>
      </c>
      <c r="BC126">
        <f t="shared" si="57"/>
        <v>1.2351805187347637E-3</v>
      </c>
      <c r="BD126">
        <f t="shared" si="58"/>
        <v>1.120682949726727E-3</v>
      </c>
      <c r="BE126">
        <f t="shared" si="59"/>
        <v>1.08051219776927E-3</v>
      </c>
      <c r="BF126">
        <f t="shared" si="60"/>
        <v>1.918677790367525E-3</v>
      </c>
      <c r="BG126">
        <f t="shared" si="61"/>
        <v>1.5744949746214622E-3</v>
      </c>
      <c r="BH126">
        <f t="shared" si="62"/>
        <v>1.9822782887060839E-3</v>
      </c>
      <c r="BI126">
        <f t="shared" si="63"/>
        <v>3.1936814936162784E-3</v>
      </c>
    </row>
    <row r="127" spans="3:61">
      <c r="C127">
        <f t="shared" si="41"/>
        <v>5.25</v>
      </c>
      <c r="D127" s="63">
        <f>'Ac227 Dose 1 nCi R power'!E503/'Ac225 Dose 200 nCi R power'!E503</f>
        <v>2.1038003402542752E-4</v>
      </c>
      <c r="E127" s="63">
        <f>'Ac227 Dose 1 nCi R power'!F503/'Ac225 Dose 200 nCi R power'!F503</f>
        <v>1.4642170760052937E-3</v>
      </c>
      <c r="F127" s="63">
        <f>'Ac227 Dose 1 nCi R power'!G503/'Ac225 Dose 200 nCi R power'!G503</f>
        <v>6.5826029459669939E-4</v>
      </c>
      <c r="G127" s="63">
        <f>'Ac227 Dose 1 nCi R power'!H503/'Ac225 Dose 200 nCi R power'!H503</f>
        <v>3.934181914593933E-4</v>
      </c>
      <c r="H127" s="63">
        <f>'Ac227 Dose 1 nCi R power'!I503/'Ac225 Dose 200 nCi R power'!I503</f>
        <v>4.4112325846041835E-4</v>
      </c>
      <c r="I127" s="63">
        <f>'Ac227 Dose 1 nCi R power'!J503/'Ac225 Dose 200 nCi R power'!J503</f>
        <v>3.7859046931700441E-4</v>
      </c>
      <c r="J127" s="63">
        <f>'Ac227 Dose 1 nCi R power'!K503/'Ac225 Dose 200 nCi R power'!K503</f>
        <v>7.7807925531379581E-4</v>
      </c>
      <c r="K127" s="63">
        <f>'Ac227 Dose 1 nCi R power'!L503/'Ac225 Dose 200 nCi R power'!L503</f>
        <v>5.9631737589255196E-4</v>
      </c>
      <c r="L127" s="63">
        <f>'Ac227 Dose 1 nCi R power'!M503/'Ac225 Dose 200 nCi R power'!M503</f>
        <v>8.1126660983251353E-4</v>
      </c>
      <c r="M127" s="63">
        <f>'Ac227 Dose 1 nCi R power'!N503/'Ac225 Dose 200 nCi R power'!N503</f>
        <v>1.0260598092615575E-3</v>
      </c>
      <c r="P127" s="64">
        <f>((('Ac225 Dose 200 nCi R power'!Q503/'Ac225 Dose 200 nCi R power'!E503)^2+('Ac227 Dose 1 nCi R power'!Q503/'Ac227 Dose 1 nCi R power'!E503)^2)^0.5)*D127</f>
        <v>2.339804897054275E-4</v>
      </c>
      <c r="Q127" s="64">
        <f>((('Ac225 Dose 200 nCi R power'!R503/'Ac225 Dose 200 nCi R power'!F503)^2+('Ac227 Dose 1 nCi R power'!R503/'Ac227 Dose 1 nCi R power'!F503)^2)^0.5)*E127</f>
        <v>1.4129504992073287E-3</v>
      </c>
      <c r="R127" s="64">
        <f>((('Ac225 Dose 200 nCi R power'!S503/'Ac225 Dose 200 nCi R power'!G503)^2+('Ac227 Dose 1 nCi R power'!S503/'Ac227 Dose 1 nCi R power'!G503)^2)^0.5)*F127</f>
        <v>7.9402625440963754E-4</v>
      </c>
      <c r="S127" s="64">
        <f>((('Ac225 Dose 200 nCi R power'!T503/'Ac225 Dose 200 nCi R power'!H503)^2+('Ac227 Dose 1 nCi R power'!T503/'Ac227 Dose 1 nCi R power'!H503)^2)^0.5)*G127</f>
        <v>3.427625953128751E-4</v>
      </c>
      <c r="T127" s="64">
        <f>((('Ac225 Dose 200 nCi R power'!U503/'Ac225 Dose 200 nCi R power'!I503)^2+('Ac227 Dose 1 nCi R power'!U503/'Ac227 Dose 1 nCi R power'!I503)^2)^0.5)*H127</f>
        <v>5.059684059120739E-4</v>
      </c>
      <c r="U127" s="64">
        <f>((('Ac225 Dose 200 nCi R power'!V503/'Ac225 Dose 200 nCi R power'!J503)^2+('Ac227 Dose 1 nCi R power'!V503/'Ac227 Dose 1 nCi R power'!J503)^2)^0.5)*I127</f>
        <v>3.2816533952355743E-4</v>
      </c>
      <c r="V127" s="64">
        <f>((('Ac225 Dose 200 nCi R power'!W503/'Ac225 Dose 200 nCi R power'!K503)^2+('Ac227 Dose 1 nCi R power'!W503/'Ac227 Dose 1 nCi R power'!K503)^2)^0.5)*J127</f>
        <v>9.7481622512792204E-4</v>
      </c>
      <c r="W127" s="64">
        <f>((('Ac225 Dose 200 nCi R power'!X503/'Ac225 Dose 200 nCi R power'!L503)^2+('Ac227 Dose 1 nCi R power'!X503/'Ac227 Dose 1 nCi R power'!L503)^2)^0.5)*K127</f>
        <v>7.0359547543551951E-4</v>
      </c>
      <c r="X127" s="64">
        <f>((('Ac225 Dose 200 nCi R power'!Y503/'Ac225 Dose 200 nCi R power'!M503)^2+('Ac227 Dose 1 nCi R power'!Y503/'Ac227 Dose 1 nCi R power'!M503)^2)^0.5)*L127</f>
        <v>1.0241526469121833E-3</v>
      </c>
      <c r="Y127" s="64">
        <f>((('Ac225 Dose 200 nCi R power'!Z503/'Ac225 Dose 200 nCi R power'!N503)^2+('Ac227 Dose 1 nCi R power'!Z503/'Ac227 Dose 1 nCi R power'!N503)^2)^0.5)*M127</f>
        <v>7.3759390346182113E-4</v>
      </c>
      <c r="Z127" s="64"/>
      <c r="AA127" s="64"/>
      <c r="AB127" s="64">
        <f>((('Ac225 Dose 200 nCi R power'!AC503/'Ac225 Dose 200 nCi R power'!E503)^2+('Ac227 Dose 1 nCi R power'!AC503/'Ac227 Dose 1 nCi R power'!E503)^2)^0.5)*D127</f>
        <v>3.9946049656978456E-4</v>
      </c>
      <c r="AC127" s="64">
        <f>((('Ac225 Dose 200 nCi R power'!AD503/'Ac225 Dose 200 nCi R power'!F503)^2+('Ac227 Dose 1 nCi R power'!AD503/'Ac227 Dose 1 nCi R power'!F503)^2)^0.5)*E127</f>
        <v>2.8304443585866848E-3</v>
      </c>
      <c r="AD127" s="64">
        <f>((('Ac225 Dose 200 nCi R power'!AE503/'Ac225 Dose 200 nCi R power'!G503)^2+('Ac227 Dose 1 nCi R power'!AE503/'Ac227 Dose 1 nCi R power'!G503)^2)^0.5)*F127</f>
        <v>1.1451272250354691E-3</v>
      </c>
      <c r="AE127" s="64">
        <f>((('Ac225 Dose 200 nCi R power'!AF503/'Ac225 Dose 200 nCi R power'!H503)^2+('Ac227 Dose 1 nCi R power'!AF503/'Ac227 Dose 1 nCi R power'!H503)^2)^0.5)*G127</f>
        <v>8.6891262555385753E-4</v>
      </c>
      <c r="AF127" s="64">
        <f>((('Ac225 Dose 200 nCi R power'!AG503/'Ac225 Dose 200 nCi R power'!I503)^2+('Ac227 Dose 1 nCi R power'!AG503/'Ac227 Dose 1 nCi R power'!I503)^2)^0.5)*H127</f>
        <v>7.2873892393920123E-4</v>
      </c>
      <c r="AG127" s="64">
        <f>((('Ac225 Dose 200 nCi R power'!AH503/'Ac225 Dose 200 nCi R power'!J503)^2+('Ac227 Dose 1 nCi R power'!AH503/'Ac227 Dose 1 nCi R power'!J503)^2)^0.5)*I127</f>
        <v>7.4196021635356555E-4</v>
      </c>
      <c r="AH127" s="64">
        <f>((('Ac225 Dose 200 nCi R power'!AI503/'Ac225 Dose 200 nCi R power'!K503)^2+('Ac227 Dose 1 nCi R power'!AI503/'Ac227 Dose 1 nCi R power'!K503)^2)^0.5)*J127</f>
        <v>1.2070673805936437E-3</v>
      </c>
      <c r="AI127" s="64">
        <f>((('Ac225 Dose 200 nCi R power'!AJ503/'Ac225 Dose 200 nCi R power'!L503)^2+('Ac227 Dose 1 nCi R power'!AJ503/'Ac227 Dose 1 nCi R power'!L503)^2)^0.5)*K127</f>
        <v>1.0356540549320244E-3</v>
      </c>
      <c r="AJ127" s="64">
        <f>((('Ac225 Dose 200 nCi R power'!AK503/'Ac225 Dose 200 nCi R power'!M503)^2+('Ac227 Dose 1 nCi R power'!AK503/'Ac227 Dose 1 nCi R power'!M503)^2)^0.5)*L127</f>
        <v>1.2555662538193825E-3</v>
      </c>
      <c r="AK127" s="64">
        <f>((('Ac225 Dose 200 nCi R power'!AL503/'Ac225 Dose 200 nCi R power'!N503)^2+('Ac227 Dose 1 nCi R power'!AL503/'Ac227 Dose 1 nCi R power'!N503)^2)^0.5)*M127</f>
        <v>2.2473907455023458E-3</v>
      </c>
      <c r="AL127" s="64"/>
      <c r="AM127" s="64"/>
      <c r="AN127">
        <f t="shared" si="44"/>
        <v>-2.3600455679999977E-5</v>
      </c>
      <c r="AO127">
        <f t="shared" si="46"/>
        <v>5.1266576797964975E-5</v>
      </c>
      <c r="AP127">
        <f t="shared" si="47"/>
        <v>-1.3576595981293815E-4</v>
      </c>
      <c r="AQ127">
        <f t="shared" si="48"/>
        <v>5.06555961465182E-5</v>
      </c>
      <c r="AR127">
        <f t="shared" si="49"/>
        <v>-6.4845147451655547E-5</v>
      </c>
      <c r="AS127">
        <f t="shared" si="50"/>
        <v>5.0425129793446979E-5</v>
      </c>
      <c r="AT127">
        <f t="shared" si="51"/>
        <v>-1.9673696981412623E-4</v>
      </c>
      <c r="AU127">
        <f t="shared" si="52"/>
        <v>-1.0727809954296755E-4</v>
      </c>
      <c r="AV127">
        <f t="shared" si="53"/>
        <v>-2.1288603707966976E-4</v>
      </c>
      <c r="AW127">
        <f t="shared" si="54"/>
        <v>2.8846590579973633E-4</v>
      </c>
      <c r="AZ127">
        <f t="shared" si="45"/>
        <v>6.0984053059521203E-4</v>
      </c>
      <c r="BA127">
        <f t="shared" si="55"/>
        <v>4.2946614345919787E-3</v>
      </c>
      <c r="BB127">
        <f t="shared" si="56"/>
        <v>1.8033875196321685E-3</v>
      </c>
      <c r="BC127">
        <f t="shared" si="57"/>
        <v>1.2623308170132508E-3</v>
      </c>
      <c r="BD127">
        <f t="shared" si="58"/>
        <v>1.1698621823996195E-3</v>
      </c>
      <c r="BE127">
        <f t="shared" si="59"/>
        <v>1.1205506856705699E-3</v>
      </c>
      <c r="BF127">
        <f t="shared" si="60"/>
        <v>1.9851466359074397E-3</v>
      </c>
      <c r="BG127">
        <f t="shared" si="61"/>
        <v>1.6319714308245764E-3</v>
      </c>
      <c r="BH127">
        <f t="shared" si="62"/>
        <v>2.0668328636518959E-3</v>
      </c>
      <c r="BI127">
        <f t="shared" si="63"/>
        <v>3.273450554763903E-3</v>
      </c>
    </row>
    <row r="128" spans="3:61">
      <c r="C128">
        <f t="shared" si="41"/>
        <v>5.5</v>
      </c>
      <c r="D128" s="63">
        <f>'Ac227 Dose 1 nCi R power'!E504/'Ac225 Dose 200 nCi R power'!E504</f>
        <v>2.124269441129616E-4</v>
      </c>
      <c r="E128" s="63">
        <f>'Ac227 Dose 1 nCi R power'!F504/'Ac225 Dose 200 nCi R power'!F504</f>
        <v>1.4453365194794961E-3</v>
      </c>
      <c r="F128" s="63">
        <f>'Ac227 Dose 1 nCi R power'!G504/'Ac225 Dose 200 nCi R power'!G504</f>
        <v>6.7766497274801747E-4</v>
      </c>
      <c r="G128" s="63">
        <f>'Ac227 Dose 1 nCi R power'!H504/'Ac225 Dose 200 nCi R power'!H504</f>
        <v>4.0279608806927905E-4</v>
      </c>
      <c r="H128" s="63">
        <f>'Ac227 Dose 1 nCi R power'!I504/'Ac225 Dose 200 nCi R power'!I504</f>
        <v>4.6117758863121919E-4</v>
      </c>
      <c r="I128" s="63">
        <f>'Ac227 Dose 1 nCi R power'!J504/'Ac225 Dose 200 nCi R power'!J504</f>
        <v>3.9201325031444666E-4</v>
      </c>
      <c r="J128" s="63">
        <f>'Ac227 Dose 1 nCi R power'!K504/'Ac225 Dose 200 nCi R power'!K504</f>
        <v>8.0416071611818336E-4</v>
      </c>
      <c r="K128" s="63">
        <f>'Ac227 Dose 1 nCi R power'!L504/'Ac225 Dose 200 nCi R power'!L504</f>
        <v>6.1841144847274562E-4</v>
      </c>
      <c r="L128" s="63">
        <f>'Ac227 Dose 1 nCi R power'!M504/'Ac225 Dose 200 nCi R power'!M504</f>
        <v>8.4447537960946075E-4</v>
      </c>
      <c r="M128" s="63">
        <f>'Ac227 Dose 1 nCi R power'!N504/'Ac225 Dose 200 nCi R power'!N504</f>
        <v>1.0497860615554285E-3</v>
      </c>
      <c r="P128" s="64">
        <f>((('Ac225 Dose 200 nCi R power'!Q504/'Ac225 Dose 200 nCi R power'!E504)^2+('Ac227 Dose 1 nCi R power'!Q504/'Ac227 Dose 1 nCi R power'!E504)^2)^0.5)*D128</f>
        <v>2.3619202190809177E-4</v>
      </c>
      <c r="Q128" s="64">
        <f>((('Ac225 Dose 200 nCi R power'!R504/'Ac225 Dose 200 nCi R power'!F504)^2+('Ac227 Dose 1 nCi R power'!R504/'Ac227 Dose 1 nCi R power'!F504)^2)^0.5)*E128</f>
        <v>1.3935614281363462E-3</v>
      </c>
      <c r="R128" s="64">
        <f>((('Ac225 Dose 200 nCi R power'!S504/'Ac225 Dose 200 nCi R power'!G504)^2+('Ac227 Dose 1 nCi R power'!S504/'Ac227 Dose 1 nCi R power'!G504)^2)^0.5)*F128</f>
        <v>8.0939127195562351E-4</v>
      </c>
      <c r="S128" s="64">
        <f>((('Ac225 Dose 200 nCi R power'!T504/'Ac225 Dose 200 nCi R power'!H504)^2+('Ac227 Dose 1 nCi R power'!T504/'Ac227 Dose 1 nCi R power'!H504)^2)^0.5)*G128</f>
        <v>3.528002430639758E-4</v>
      </c>
      <c r="T128" s="64">
        <f>((('Ac225 Dose 200 nCi R power'!U504/'Ac225 Dose 200 nCi R power'!I504)^2+('Ac227 Dose 1 nCi R power'!U504/'Ac227 Dose 1 nCi R power'!I504)^2)^0.5)*H128</f>
        <v>5.3231439079507684E-4</v>
      </c>
      <c r="U128" s="64">
        <f>((('Ac225 Dose 200 nCi R power'!V504/'Ac225 Dose 200 nCi R power'!J504)^2+('Ac227 Dose 1 nCi R power'!V504/'Ac227 Dose 1 nCi R power'!J504)^2)^0.5)*I128</f>
        <v>3.4035809146320926E-4</v>
      </c>
      <c r="V128" s="64">
        <f>((('Ac225 Dose 200 nCi R power'!W504/'Ac225 Dose 200 nCi R power'!K504)^2+('Ac227 Dose 1 nCi R power'!W504/'Ac227 Dose 1 nCi R power'!K504)^2)^0.5)*J128</f>
        <v>1.0091847074408971E-3</v>
      </c>
      <c r="W128" s="64">
        <f>((('Ac225 Dose 200 nCi R power'!X504/'Ac225 Dose 200 nCi R power'!L504)^2+('Ac227 Dose 1 nCi R power'!X504/'Ac227 Dose 1 nCi R power'!L504)^2)^0.5)*K128</f>
        <v>7.3073929664976432E-4</v>
      </c>
      <c r="X128" s="64">
        <f>((('Ac225 Dose 200 nCi R power'!Y504/'Ac225 Dose 200 nCi R power'!M504)^2+('Ac227 Dose 1 nCi R power'!Y504/'Ac227 Dose 1 nCi R power'!M504)^2)^0.5)*L128</f>
        <v>1.0685259994461535E-3</v>
      </c>
      <c r="Y128" s="64">
        <f>((('Ac225 Dose 200 nCi R power'!Z504/'Ac225 Dose 200 nCi R power'!N504)^2+('Ac227 Dose 1 nCi R power'!Z504/'Ac227 Dose 1 nCi R power'!N504)^2)^0.5)*M128</f>
        <v>7.4976591931931393E-4</v>
      </c>
      <c r="Z128" s="64"/>
      <c r="AA128" s="64"/>
      <c r="AB128" s="64">
        <f>((('Ac225 Dose 200 nCi R power'!AC504/'Ac225 Dose 200 nCi R power'!E504)^2+('Ac227 Dose 1 nCi R power'!AC504/'Ac227 Dose 1 nCi R power'!E504)^2)^0.5)*D128</f>
        <v>4.032106598054989E-4</v>
      </c>
      <c r="AC128" s="64">
        <f>((('Ac225 Dose 200 nCi R power'!AD504/'Ac225 Dose 200 nCi R power'!F504)^2+('Ac227 Dose 1 nCi R power'!AD504/'Ac227 Dose 1 nCi R power'!F504)^2)^0.5)*E128</f>
        <v>2.7906879032769559E-3</v>
      </c>
      <c r="AD128" s="64">
        <f>((('Ac225 Dose 200 nCi R power'!AE504/'Ac225 Dose 200 nCi R power'!G504)^2+('Ac227 Dose 1 nCi R power'!AE504/'Ac227 Dose 1 nCi R power'!G504)^2)^0.5)*F128</f>
        <v>1.1841682099466388E-3</v>
      </c>
      <c r="AE128" s="64">
        <f>((('Ac225 Dose 200 nCi R power'!AF504/'Ac225 Dose 200 nCi R power'!H504)^2+('Ac227 Dose 1 nCi R power'!AF504/'Ac227 Dose 1 nCi R power'!H504)^2)^0.5)*G128</f>
        <v>8.8584103046238929E-4</v>
      </c>
      <c r="AF128" s="64">
        <f>((('Ac225 Dose 200 nCi R power'!AG504/'Ac225 Dose 200 nCi R power'!I504)^2+('Ac227 Dose 1 nCi R power'!AG504/'Ac227 Dose 1 nCi R power'!I504)^2)^0.5)*H128</f>
        <v>7.585702538486787E-4</v>
      </c>
      <c r="AG128" s="64">
        <f>((('Ac225 Dose 200 nCi R power'!AH504/'Ac225 Dose 200 nCi R power'!J504)^2+('Ac227 Dose 1 nCi R power'!AH504/'Ac227 Dose 1 nCi R power'!J504)^2)^0.5)*I128</f>
        <v>7.6813194560144309E-4</v>
      </c>
      <c r="AH128" s="64">
        <f>((('Ac225 Dose 200 nCi R power'!AI504/'Ac225 Dose 200 nCi R power'!K504)^2+('Ac227 Dose 1 nCi R power'!AI504/'Ac227 Dose 1 nCi R power'!K504)^2)^0.5)*J128</f>
        <v>1.2464114299290945E-3</v>
      </c>
      <c r="AI128" s="64">
        <f>((('Ac225 Dose 200 nCi R power'!AJ504/'Ac225 Dose 200 nCi R power'!L504)^2+('Ac227 Dose 1 nCi R power'!AJ504/'Ac227 Dose 1 nCi R power'!L504)^2)^0.5)*K128</f>
        <v>1.0701228501791983E-3</v>
      </c>
      <c r="AJ128" s="64">
        <f>((('Ac225 Dose 200 nCi R power'!AK504/'Ac225 Dose 200 nCi R power'!M504)^2+('Ac227 Dose 1 nCi R power'!AK504/'Ac227 Dose 1 nCi R power'!M504)^2)^0.5)*L128</f>
        <v>1.3056270561245941E-3</v>
      </c>
      <c r="AK128" s="64">
        <f>((('Ac225 Dose 200 nCi R power'!AL504/'Ac225 Dose 200 nCi R power'!N504)^2+('Ac227 Dose 1 nCi R power'!AL504/'Ac227 Dose 1 nCi R power'!N504)^2)^0.5)*M128</f>
        <v>2.2992836832819025E-3</v>
      </c>
      <c r="AL128" s="64"/>
      <c r="AM128" s="64"/>
      <c r="AN128">
        <f t="shared" si="44"/>
        <v>-2.3765077795130174E-5</v>
      </c>
      <c r="AO128">
        <f t="shared" si="46"/>
        <v>5.1775091343149839E-5</v>
      </c>
      <c r="AP128">
        <f t="shared" si="47"/>
        <v>-1.3172629920760604E-4</v>
      </c>
      <c r="AQ128">
        <f t="shared" si="48"/>
        <v>4.9995845005303249E-5</v>
      </c>
      <c r="AR128">
        <f t="shared" si="49"/>
        <v>-7.1136802163857655E-5</v>
      </c>
      <c r="AS128">
        <f t="shared" si="50"/>
        <v>5.16551588512374E-5</v>
      </c>
      <c r="AT128">
        <f t="shared" si="51"/>
        <v>-2.0502399132271373E-4</v>
      </c>
      <c r="AU128">
        <f t="shared" si="52"/>
        <v>-1.123278481770187E-4</v>
      </c>
      <c r="AV128">
        <f t="shared" si="53"/>
        <v>-2.2405061983669277E-4</v>
      </c>
      <c r="AW128">
        <f t="shared" si="54"/>
        <v>3.0002014223611461E-4</v>
      </c>
      <c r="AZ128">
        <f t="shared" si="45"/>
        <v>6.1563760391846053E-4</v>
      </c>
      <c r="BA128">
        <f t="shared" si="55"/>
        <v>4.2360244227564519E-3</v>
      </c>
      <c r="BB128">
        <f t="shared" si="56"/>
        <v>1.8618331826946563E-3</v>
      </c>
      <c r="BC128">
        <f t="shared" si="57"/>
        <v>1.2886371185316685E-3</v>
      </c>
      <c r="BD128">
        <f t="shared" si="58"/>
        <v>1.2197478424798979E-3</v>
      </c>
      <c r="BE128">
        <f t="shared" si="59"/>
        <v>1.1601451959158899E-3</v>
      </c>
      <c r="BF128">
        <f t="shared" si="60"/>
        <v>2.0505721460472781E-3</v>
      </c>
      <c r="BG128">
        <f t="shared" si="61"/>
        <v>1.6885342986519439E-3</v>
      </c>
      <c r="BH128">
        <f t="shared" si="62"/>
        <v>2.1501024357340548E-3</v>
      </c>
      <c r="BI128">
        <f t="shared" si="63"/>
        <v>3.3490697448373312E-3</v>
      </c>
    </row>
    <row r="129" spans="3:61">
      <c r="C129">
        <f t="shared" si="41"/>
        <v>5.75</v>
      </c>
      <c r="D129" s="63">
        <f>'Ac227 Dose 1 nCi R power'!E505/'Ac225 Dose 200 nCi R power'!E505</f>
        <v>2.1422763536705052E-4</v>
      </c>
      <c r="E129" s="63">
        <f>'Ac227 Dose 1 nCi R power'!F505/'Ac225 Dose 200 nCi R power'!F505</f>
        <v>1.4231711475617939E-3</v>
      </c>
      <c r="F129" s="63">
        <f>'Ac227 Dose 1 nCi R power'!G505/'Ac225 Dose 200 nCi R power'!G505</f>
        <v>6.9663688290050145E-4</v>
      </c>
      <c r="G129" s="63">
        <f>'Ac227 Dose 1 nCi R power'!H505/'Ac225 Dose 200 nCi R power'!H505</f>
        <v>4.1233395475540096E-4</v>
      </c>
      <c r="H129" s="63">
        <f>'Ac227 Dose 1 nCi R power'!I505/'Ac225 Dose 200 nCi R power'!I505</f>
        <v>4.8133424803159129E-4</v>
      </c>
      <c r="I129" s="63">
        <f>'Ac227 Dose 1 nCi R power'!J505/'Ac225 Dose 200 nCi R power'!J505</f>
        <v>4.0529666866576526E-4</v>
      </c>
      <c r="J129" s="63">
        <f>'Ac227 Dose 1 nCi R power'!K505/'Ac225 Dose 200 nCi R power'!K505</f>
        <v>8.2996205775799831E-4</v>
      </c>
      <c r="K129" s="63">
        <f>'Ac227 Dose 1 nCi R power'!L505/'Ac225 Dose 200 nCi R power'!L505</f>
        <v>6.4039105669389754E-4</v>
      </c>
      <c r="L129" s="63">
        <f>'Ac227 Dose 1 nCi R power'!M505/'Ac225 Dose 200 nCi R power'!M505</f>
        <v>8.771889578857798E-4</v>
      </c>
      <c r="M129" s="63">
        <f>'Ac227 Dose 1 nCi R power'!N505/'Ac225 Dose 200 nCi R power'!N505</f>
        <v>1.072501939165501E-3</v>
      </c>
      <c r="P129" s="64">
        <f>((('Ac225 Dose 200 nCi R power'!Q505/'Ac225 Dose 200 nCi R power'!E505)^2+('Ac227 Dose 1 nCi R power'!Q505/'Ac227 Dose 1 nCi R power'!E505)^2)^0.5)*D129</f>
        <v>2.3812375792753307E-4</v>
      </c>
      <c r="Q129" s="64">
        <f>((('Ac225 Dose 200 nCi R power'!R505/'Ac225 Dose 200 nCi R power'!F505)^2+('Ac227 Dose 1 nCi R power'!R505/'Ac227 Dose 1 nCi R power'!F505)^2)^0.5)*E129</f>
        <v>1.3702894978098062E-3</v>
      </c>
      <c r="R129" s="64">
        <f>((('Ac225 Dose 200 nCi R power'!S505/'Ac225 Dose 200 nCi R power'!G505)^2+('Ac227 Dose 1 nCi R power'!S505/'Ac227 Dose 1 nCi R power'!G505)^2)^0.5)*F129</f>
        <v>8.2392134143896242E-4</v>
      </c>
      <c r="S129" s="64">
        <f>((('Ac225 Dose 200 nCi R power'!T505/'Ac225 Dose 200 nCi R power'!H505)^2+('Ac227 Dose 1 nCi R power'!T505/'Ac227 Dose 1 nCi R power'!H505)^2)^0.5)*G129</f>
        <v>3.6315365767760949E-4</v>
      </c>
      <c r="T129" s="64">
        <f>((('Ac225 Dose 200 nCi R power'!U505/'Ac225 Dose 200 nCi R power'!I505)^2+('Ac227 Dose 1 nCi R power'!U505/'Ac227 Dose 1 nCi R power'!I505)^2)^0.5)*H129</f>
        <v>5.5893652226760568E-4</v>
      </c>
      <c r="U129" s="64">
        <f>((('Ac225 Dose 200 nCi R power'!V505/'Ac225 Dose 200 nCi R power'!J505)^2+('Ac227 Dose 1 nCi R power'!V505/'Ac227 Dose 1 nCi R power'!J505)^2)^0.5)*I129</f>
        <v>3.5249971495534627E-4</v>
      </c>
      <c r="V129" s="64">
        <f>((('Ac225 Dose 200 nCi R power'!W505/'Ac225 Dose 200 nCi R power'!K505)^2+('Ac227 Dose 1 nCi R power'!W505/'Ac227 Dose 1 nCi R power'!K505)^2)^0.5)*J129</f>
        <v>1.0431923574530388E-3</v>
      </c>
      <c r="W129" s="64">
        <f>((('Ac225 Dose 200 nCi R power'!X505/'Ac225 Dose 200 nCi R power'!L505)^2+('Ac227 Dose 1 nCi R power'!X505/'Ac227 Dose 1 nCi R power'!L505)^2)^0.5)*K129</f>
        <v>7.5802882664452855E-4</v>
      </c>
      <c r="X129" s="64">
        <f>((('Ac225 Dose 200 nCi R power'!Y505/'Ac225 Dose 200 nCi R power'!M505)^2+('Ac227 Dose 1 nCi R power'!Y505/'Ac227 Dose 1 nCi R power'!M505)^2)^0.5)*L129</f>
        <v>1.1125265877784713E-3</v>
      </c>
      <c r="Y129" s="64">
        <f>((('Ac225 Dose 200 nCi R power'!Z505/'Ac225 Dose 200 nCi R power'!N505)^2+('Ac227 Dose 1 nCi R power'!Z505/'Ac227 Dose 1 nCi R power'!N505)^2)^0.5)*M129</f>
        <v>7.6199079109622861E-4</v>
      </c>
      <c r="Z129" s="64"/>
      <c r="AA129" s="64"/>
      <c r="AB129" s="64">
        <f>((('Ac225 Dose 200 nCi R power'!AC505/'Ac225 Dose 200 nCi R power'!E505)^2+('Ac227 Dose 1 nCi R power'!AC505/'Ac227 Dose 1 nCi R power'!E505)^2)^0.5)*D129</f>
        <v>4.0651372755645307E-4</v>
      </c>
      <c r="AC129" s="64">
        <f>((('Ac225 Dose 200 nCi R power'!AD505/'Ac225 Dose 200 nCi R power'!F505)^2+('Ac227 Dose 1 nCi R power'!AD505/'Ac227 Dose 1 nCi R power'!F505)^2)^0.5)*E129</f>
        <v>2.7457612046618935E-3</v>
      </c>
      <c r="AD129" s="64">
        <f>((('Ac225 Dose 200 nCi R power'!AE505/'Ac225 Dose 200 nCi R power'!G505)^2+('Ac227 Dose 1 nCi R power'!AE505/'Ac227 Dose 1 nCi R power'!G505)^2)^0.5)*F129</f>
        <v>1.2222096654146883E-3</v>
      </c>
      <c r="AE129" s="64">
        <f>((('Ac225 Dose 200 nCi R power'!AF505/'Ac225 Dose 200 nCi R power'!H505)^2+('Ac227 Dose 1 nCi R power'!AF505/'Ac227 Dose 1 nCi R power'!H505)^2)^0.5)*G129</f>
        <v>9.0225600645175237E-4</v>
      </c>
      <c r="AF129" s="64">
        <f>((('Ac225 Dose 200 nCi R power'!AG505/'Ac225 Dose 200 nCi R power'!I505)^2+('Ac227 Dose 1 nCi R power'!AG505/'Ac227 Dose 1 nCi R power'!I505)^2)^0.5)*H129</f>
        <v>7.886179707193347E-4</v>
      </c>
      <c r="AG129" s="64">
        <f>((('Ac225 Dose 200 nCi R power'!AH505/'Ac225 Dose 200 nCi R power'!J505)^2+('Ac227 Dose 1 nCi R power'!AH505/'Ac227 Dose 1 nCi R power'!J505)^2)^0.5)*I129</f>
        <v>7.9403346102993187E-4</v>
      </c>
      <c r="AH129" s="64">
        <f>((('Ac225 Dose 200 nCi R power'!AI505/'Ac225 Dose 200 nCi R power'!K505)^2+('Ac227 Dose 1 nCi R power'!AI505/'Ac227 Dose 1 nCi R power'!K505)^2)^0.5)*J129</f>
        <v>1.2853916740906723E-3</v>
      </c>
      <c r="AI129" s="64">
        <f>((('Ac225 Dose 200 nCi R power'!AJ505/'Ac225 Dose 200 nCi R power'!L505)^2+('Ac227 Dose 1 nCi R power'!AJ505/'Ac227 Dose 1 nCi R power'!L505)^2)^0.5)*K129</f>
        <v>1.1037529265137905E-3</v>
      </c>
      <c r="AJ129" s="64">
        <f>((('Ac225 Dose 200 nCi R power'!AK505/'Ac225 Dose 200 nCi R power'!M505)^2+('Ac227 Dose 1 nCi R power'!AK505/'Ac227 Dose 1 nCi R power'!M505)^2)^0.5)*L129</f>
        <v>1.3547798351159291E-3</v>
      </c>
      <c r="AK129" s="64">
        <f>((('Ac225 Dose 200 nCi R power'!AL505/'Ac225 Dose 200 nCi R power'!N505)^2+('Ac227 Dose 1 nCi R power'!AL505/'Ac227 Dose 1 nCi R power'!N505)^2)^0.5)*M129</f>
        <v>2.3486714350388193E-3</v>
      </c>
      <c r="AL129" s="64"/>
      <c r="AM129" s="64"/>
      <c r="AN129">
        <f t="shared" si="44"/>
        <v>-2.3896122560482545E-5</v>
      </c>
      <c r="AO129">
        <f t="shared" si="46"/>
        <v>5.2881649751987739E-5</v>
      </c>
      <c r="AP129">
        <f t="shared" si="47"/>
        <v>-1.2728445853846097E-4</v>
      </c>
      <c r="AQ129">
        <f t="shared" si="48"/>
        <v>4.9180297077791471E-5</v>
      </c>
      <c r="AR129">
        <f t="shared" si="49"/>
        <v>-7.7602274236014397E-5</v>
      </c>
      <c r="AS129">
        <f t="shared" si="50"/>
        <v>5.2796953710418989E-5</v>
      </c>
      <c r="AT129">
        <f t="shared" si="51"/>
        <v>-2.132302996950405E-4</v>
      </c>
      <c r="AU129">
        <f t="shared" si="52"/>
        <v>-1.17637769950631E-4</v>
      </c>
      <c r="AV129">
        <f t="shared" si="53"/>
        <v>-2.3533762989269146E-4</v>
      </c>
      <c r="AW129">
        <f t="shared" si="54"/>
        <v>3.1051114806927241E-4</v>
      </c>
      <c r="AZ129">
        <f t="shared" si="45"/>
        <v>6.207413629235036E-4</v>
      </c>
      <c r="BA129">
        <f t="shared" si="55"/>
        <v>4.1689323522236879E-3</v>
      </c>
      <c r="BB129">
        <f t="shared" si="56"/>
        <v>1.9188465483151898E-3</v>
      </c>
      <c r="BC129">
        <f t="shared" si="57"/>
        <v>1.3145899612071533E-3</v>
      </c>
      <c r="BD129">
        <f t="shared" si="58"/>
        <v>1.269952218750926E-3</v>
      </c>
      <c r="BE129">
        <f t="shared" si="59"/>
        <v>1.1993301296956971E-3</v>
      </c>
      <c r="BF129">
        <f t="shared" si="60"/>
        <v>2.1153537318486706E-3</v>
      </c>
      <c r="BG129">
        <f t="shared" si="61"/>
        <v>1.7441439832076881E-3</v>
      </c>
      <c r="BH129">
        <f t="shared" si="62"/>
        <v>2.231968793001709E-3</v>
      </c>
      <c r="BI129">
        <f t="shared" si="63"/>
        <v>3.4211733742043203E-3</v>
      </c>
    </row>
    <row r="130" spans="3:61">
      <c r="C130">
        <f t="shared" ref="C130:C161" si="64">C41</f>
        <v>6</v>
      </c>
      <c r="D130" s="63">
        <f>'Ac227 Dose 1 nCi R power'!E506/'Ac225 Dose 200 nCi R power'!E506</f>
        <v>2.1583530878428907E-4</v>
      </c>
      <c r="E130" s="63">
        <f>'Ac227 Dose 1 nCi R power'!F506/'Ac225 Dose 200 nCi R power'!F506</f>
        <v>1.4004040049735824E-3</v>
      </c>
      <c r="F130" s="63">
        <f>'Ac227 Dose 1 nCi R power'!G506/'Ac225 Dose 200 nCi R power'!G506</f>
        <v>7.1524804182864659E-4</v>
      </c>
      <c r="G130" s="63">
        <f>'Ac227 Dose 1 nCi R power'!H506/'Ac225 Dose 200 nCi R power'!H506</f>
        <v>4.2210403235415871E-4</v>
      </c>
      <c r="H130" s="63">
        <f>'Ac227 Dose 1 nCi R power'!I506/'Ac225 Dose 200 nCi R power'!I506</f>
        <v>5.0134761328872045E-4</v>
      </c>
      <c r="I130" s="63">
        <f>'Ac227 Dose 1 nCi R power'!J506/'Ac225 Dose 200 nCi R power'!J506</f>
        <v>4.1845070846550041E-4</v>
      </c>
      <c r="J130" s="63">
        <f>'Ac227 Dose 1 nCi R power'!K506/'Ac225 Dose 200 nCi R power'!K506</f>
        <v>8.5566417528481489E-4</v>
      </c>
      <c r="K130" s="63">
        <f>'Ac227 Dose 1 nCi R power'!L506/'Ac225 Dose 200 nCi R power'!L506</f>
        <v>6.6217942506379399E-4</v>
      </c>
      <c r="L130" s="63">
        <f>'Ac227 Dose 1 nCi R power'!M506/'Ac225 Dose 200 nCi R power'!M506</f>
        <v>9.0935568692043962E-4</v>
      </c>
      <c r="M130" s="63">
        <f>'Ac227 Dose 1 nCi R power'!N506/'Ac225 Dose 200 nCi R power'!N506</f>
        <v>1.0944022583379706E-3</v>
      </c>
      <c r="P130" s="64">
        <f>((('Ac225 Dose 200 nCi R power'!Q506/'Ac225 Dose 200 nCi R power'!E506)^2+('Ac227 Dose 1 nCi R power'!Q506/'Ac227 Dose 1 nCi R power'!E506)^2)^0.5)*D130</f>
        <v>2.3982749474284656E-4</v>
      </c>
      <c r="Q130" s="64">
        <f>((('Ac225 Dose 200 nCi R power'!R506/'Ac225 Dose 200 nCi R power'!F506)^2+('Ac227 Dose 1 nCi R power'!R506/'Ac227 Dose 1 nCi R power'!F506)^2)^0.5)*E130</f>
        <v>1.3459257554899709E-3</v>
      </c>
      <c r="R130" s="64">
        <f>((('Ac225 Dose 200 nCi R power'!S506/'Ac225 Dose 200 nCi R power'!G506)^2+('Ac227 Dose 1 nCi R power'!S506/'Ac227 Dose 1 nCi R power'!G506)^2)^0.5)*F130</f>
        <v>8.3810558354800865E-4</v>
      </c>
      <c r="S130" s="64">
        <f>((('Ac225 Dose 200 nCi R power'!T506/'Ac225 Dose 200 nCi R power'!H506)^2+('Ac227 Dose 1 nCi R power'!T506/'Ac227 Dose 1 nCi R power'!H506)^2)^0.5)*G130</f>
        <v>3.7382733223883033E-4</v>
      </c>
      <c r="T130" s="64">
        <f>((('Ac225 Dose 200 nCi R power'!U506/'Ac225 Dose 200 nCi R power'!I506)^2+('Ac227 Dose 1 nCi R power'!U506/'Ac227 Dose 1 nCi R power'!I506)^2)^0.5)*H130</f>
        <v>5.8545908243381149E-4</v>
      </c>
      <c r="U130" s="64">
        <f>((('Ac225 Dose 200 nCi R power'!V506/'Ac225 Dose 200 nCi R power'!J506)^2+('Ac227 Dose 1 nCi R power'!V506/'Ac227 Dose 1 nCi R power'!J506)^2)^0.5)*I130</f>
        <v>3.6459025301652898E-4</v>
      </c>
      <c r="V130" s="64">
        <f>((('Ac225 Dose 200 nCi R power'!W506/'Ac225 Dose 200 nCi R power'!K506)^2+('Ac227 Dose 1 nCi R power'!W506/'Ac227 Dose 1 nCi R power'!K506)^2)^0.5)*J130</f>
        <v>1.0770446949745836E-3</v>
      </c>
      <c r="W130" s="64">
        <f>((('Ac225 Dose 200 nCi R power'!X506/'Ac225 Dose 200 nCi R power'!L506)^2+('Ac227 Dose 1 nCi R power'!X506/'Ac227 Dose 1 nCi R power'!L506)^2)^0.5)*K130</f>
        <v>7.8539257516458175E-4</v>
      </c>
      <c r="X130" s="64">
        <f>((('Ac225 Dose 200 nCi R power'!Y506/'Ac225 Dose 200 nCi R power'!M506)^2+('Ac227 Dose 1 nCi R power'!Y506/'Ac227 Dose 1 nCi R power'!M506)^2)^0.5)*L130</f>
        <v>1.1560184536091721E-3</v>
      </c>
      <c r="Y130" s="64">
        <f>((('Ac225 Dose 200 nCi R power'!Z506/'Ac225 Dose 200 nCi R power'!N506)^2+('Ac227 Dose 1 nCi R power'!Z506/'Ac227 Dose 1 nCi R power'!N506)^2)^0.5)*M130</f>
        <v>7.7445697906065392E-4</v>
      </c>
      <c r="Z130" s="64"/>
      <c r="AA130" s="64"/>
      <c r="AB130" s="64">
        <f>((('Ac225 Dose 200 nCi R power'!AC506/'Ac225 Dose 200 nCi R power'!E506)^2+('Ac227 Dose 1 nCi R power'!AC506/'Ac227 Dose 1 nCi R power'!E506)^2)^0.5)*D130</f>
        <v>4.0947405033998159E-4</v>
      </c>
      <c r="AC130" s="64">
        <f>((('Ac225 Dose 200 nCi R power'!AD506/'Ac225 Dose 200 nCi R power'!F506)^2+('Ac227 Dose 1 nCi R power'!AD506/'Ac227 Dose 1 nCi R power'!F506)^2)^0.5)*E130</f>
        <v>2.7006550367791246E-3</v>
      </c>
      <c r="AD130" s="64">
        <f>((('Ac225 Dose 200 nCi R power'!AE506/'Ac225 Dose 200 nCi R power'!G506)^2+('Ac227 Dose 1 nCi R power'!AE506/'Ac227 Dose 1 nCi R power'!G506)^2)^0.5)*F130</f>
        <v>1.2591883517021733E-3</v>
      </c>
      <c r="AE130" s="64">
        <f>((('Ac225 Dose 200 nCi R power'!AF506/'Ac225 Dose 200 nCi R power'!H506)^2+('Ac227 Dose 1 nCi R power'!AF506/'Ac227 Dose 1 nCi R power'!H506)^2)^0.5)*G130</f>
        <v>9.1865679978323585E-4</v>
      </c>
      <c r="AF130" s="64">
        <f>((('Ac225 Dose 200 nCi R power'!AG506/'Ac225 Dose 200 nCi R power'!I506)^2+('Ac227 Dose 1 nCi R power'!AG506/'Ac227 Dose 1 nCi R power'!I506)^2)^0.5)*H130</f>
        <v>8.1860720865519561E-4</v>
      </c>
      <c r="AG130" s="64">
        <f>((('Ac225 Dose 200 nCi R power'!AH506/'Ac225 Dose 200 nCi R power'!J506)^2+('Ac227 Dose 1 nCi R power'!AH506/'Ac227 Dose 1 nCi R power'!J506)^2)^0.5)*I130</f>
        <v>8.196885097726367E-4</v>
      </c>
      <c r="AH130" s="64">
        <f>((('Ac225 Dose 200 nCi R power'!AI506/'Ac225 Dose 200 nCi R power'!K506)^2+('Ac227 Dose 1 nCi R power'!AI506/'Ac227 Dose 1 nCi R power'!K506)^2)^0.5)*J130</f>
        <v>1.3242817126760615E-3</v>
      </c>
      <c r="AI130" s="64">
        <f>((('Ac225 Dose 200 nCi R power'!AJ506/'Ac225 Dose 200 nCi R power'!L506)^2+('Ac227 Dose 1 nCi R power'!AJ506/'Ac227 Dose 1 nCi R power'!L506)^2)^0.5)*K130</f>
        <v>1.1365699423805653E-3</v>
      </c>
      <c r="AJ130" s="64">
        <f>((('Ac225 Dose 200 nCi R power'!AK506/'Ac225 Dose 200 nCi R power'!M506)^2+('Ac227 Dose 1 nCi R power'!AK506/'Ac227 Dose 1 nCi R power'!M506)^2)^0.5)*L130</f>
        <v>1.4029572042723573E-3</v>
      </c>
      <c r="AK130" s="64">
        <f>((('Ac225 Dose 200 nCi R power'!AL506/'Ac225 Dose 200 nCi R power'!N506)^2+('Ac227 Dose 1 nCi R power'!AL506/'Ac227 Dose 1 nCi R power'!N506)^2)^0.5)*M130</f>
        <v>2.3960579458351529E-3</v>
      </c>
      <c r="AL130" s="64"/>
      <c r="AM130" s="64"/>
      <c r="AN130">
        <f t="shared" si="44"/>
        <v>-2.3992185958557496E-5</v>
      </c>
      <c r="AO130">
        <f t="shared" si="46"/>
        <v>5.4478249483611452E-5</v>
      </c>
      <c r="AP130">
        <f t="shared" si="47"/>
        <v>-1.2285754171936206E-4</v>
      </c>
      <c r="AQ130">
        <f t="shared" si="48"/>
        <v>4.8276700115328379E-5</v>
      </c>
      <c r="AR130">
        <f t="shared" si="49"/>
        <v>-8.4111469145091043E-5</v>
      </c>
      <c r="AS130">
        <f t="shared" si="50"/>
        <v>5.3860455448971427E-5</v>
      </c>
      <c r="AT130">
        <f t="shared" si="51"/>
        <v>-2.2138051968976873E-4</v>
      </c>
      <c r="AU130">
        <f t="shared" si="52"/>
        <v>-1.2321315010078776E-4</v>
      </c>
      <c r="AV130">
        <f t="shared" si="53"/>
        <v>-2.466627666887325E-4</v>
      </c>
      <c r="AW130">
        <f t="shared" si="54"/>
        <v>3.1994527927731663E-4</v>
      </c>
      <c r="AZ130">
        <f t="shared" si="45"/>
        <v>6.2530935912427069E-4</v>
      </c>
      <c r="BA130">
        <f t="shared" si="55"/>
        <v>4.101059041752707E-3</v>
      </c>
      <c r="BB130">
        <f t="shared" si="56"/>
        <v>1.9744363935308199E-3</v>
      </c>
      <c r="BC130">
        <f t="shared" si="57"/>
        <v>1.3407608321373944E-3</v>
      </c>
      <c r="BD130">
        <f t="shared" si="58"/>
        <v>1.3199548219439161E-3</v>
      </c>
      <c r="BE130">
        <f t="shared" si="59"/>
        <v>1.2381392182381371E-3</v>
      </c>
      <c r="BF130">
        <f t="shared" si="60"/>
        <v>2.1799458879608762E-3</v>
      </c>
      <c r="BG130">
        <f t="shared" si="61"/>
        <v>1.7987493674443593E-3</v>
      </c>
      <c r="BH130">
        <f t="shared" si="62"/>
        <v>2.312312891192797E-3</v>
      </c>
      <c r="BI130">
        <f t="shared" si="63"/>
        <v>3.4904602041731236E-3</v>
      </c>
    </row>
    <row r="131" spans="3:61">
      <c r="C131">
        <f t="shared" si="64"/>
        <v>6.25</v>
      </c>
      <c r="D131" s="63">
        <f>'Ac227 Dose 1 nCi R power'!E507/'Ac225 Dose 200 nCi R power'!E507</f>
        <v>2.1729353639779014E-4</v>
      </c>
      <c r="E131" s="63">
        <f>'Ac227 Dose 1 nCi R power'!F507/'Ac225 Dose 200 nCi R power'!F507</f>
        <v>1.3791614861971258E-3</v>
      </c>
      <c r="F131" s="63">
        <f>'Ac227 Dose 1 nCi R power'!G507/'Ac225 Dose 200 nCi R power'!G507</f>
        <v>7.3354558065787958E-4</v>
      </c>
      <c r="G131" s="63">
        <f>'Ac227 Dose 1 nCi R power'!H507/'Ac225 Dose 200 nCi R power'!H507</f>
        <v>4.3214798961231155E-4</v>
      </c>
      <c r="H131" s="63">
        <f>'Ac227 Dose 1 nCi R power'!I507/'Ac225 Dose 200 nCi R power'!I507</f>
        <v>5.2099976166642824E-4</v>
      </c>
      <c r="I131" s="63">
        <f>'Ac227 Dose 1 nCi R power'!J507/'Ac225 Dose 200 nCi R power'!J507</f>
        <v>4.3147022704464555E-4</v>
      </c>
      <c r="J131" s="63">
        <f>'Ac227 Dose 1 nCi R power'!K507/'Ac225 Dose 200 nCi R power'!K507</f>
        <v>8.8139783592063763E-4</v>
      </c>
      <c r="K131" s="63">
        <f>'Ac227 Dose 1 nCi R power'!L507/'Ac225 Dose 200 nCi R power'!L507</f>
        <v>6.8370656048487256E-4</v>
      </c>
      <c r="L131" s="63">
        <f>'Ac227 Dose 1 nCi R power'!M507/'Ac225 Dose 200 nCi R power'!M507</f>
        <v>9.4093824257671164E-4</v>
      </c>
      <c r="M131" s="63">
        <f>'Ac227 Dose 1 nCi R power'!N507/'Ac225 Dose 200 nCi R power'!N507</f>
        <v>1.115665767389283E-3</v>
      </c>
      <c r="P131" s="64">
        <f>((('Ac225 Dose 200 nCi R power'!Q507/'Ac225 Dose 200 nCi R power'!E507)^2+('Ac227 Dose 1 nCi R power'!Q507/'Ac227 Dose 1 nCi R power'!E507)^2)^0.5)*D131</f>
        <v>2.4134600870870024E-4</v>
      </c>
      <c r="Q131" s="64">
        <f>((('Ac225 Dose 200 nCi R power'!R507/'Ac225 Dose 200 nCi R power'!F507)^2+('Ac227 Dose 1 nCi R power'!R507/'Ac227 Dose 1 nCi R power'!F507)^2)^0.5)*E131</f>
        <v>1.3227045121382149E-3</v>
      </c>
      <c r="R131" s="64">
        <f>((('Ac225 Dose 200 nCi R power'!S507/'Ac225 Dose 200 nCi R power'!G507)^2+('Ac227 Dose 1 nCi R power'!S507/'Ac227 Dose 1 nCi R power'!G507)^2)^0.5)*F131</f>
        <v>8.5233698076535281E-4</v>
      </c>
      <c r="S131" s="64">
        <f>((('Ac225 Dose 200 nCi R power'!T507/'Ac225 Dose 200 nCi R power'!H507)^2+('Ac227 Dose 1 nCi R power'!T507/'Ac227 Dose 1 nCi R power'!H507)^2)^0.5)*G131</f>
        <v>3.8480347888114581E-4</v>
      </c>
      <c r="T131" s="64">
        <f>((('Ac225 Dose 200 nCi R power'!U507/'Ac225 Dose 200 nCi R power'!I507)^2+('Ac227 Dose 1 nCi R power'!U507/'Ac227 Dose 1 nCi R power'!I507)^2)^0.5)*H131</f>
        <v>6.1154155568516396E-4</v>
      </c>
      <c r="U131" s="64">
        <f>((('Ac225 Dose 200 nCi R power'!V507/'Ac225 Dose 200 nCi R power'!J507)^2+('Ac227 Dose 1 nCi R power'!V507/'Ac227 Dose 1 nCi R power'!J507)^2)^0.5)*I131</f>
        <v>3.7661522968077495E-4</v>
      </c>
      <c r="V131" s="64">
        <f>((('Ac225 Dose 200 nCi R power'!W507/'Ac225 Dose 200 nCi R power'!K507)^2+('Ac227 Dose 1 nCi R power'!W507/'Ac227 Dose 1 nCi R power'!K507)^2)^0.5)*J131</f>
        <v>1.110888667988776E-3</v>
      </c>
      <c r="W131" s="64">
        <f>((('Ac225 Dose 200 nCi R power'!X507/'Ac225 Dose 200 nCi R power'!L507)^2+('Ac227 Dose 1 nCi R power'!X507/'Ac227 Dose 1 nCi R power'!L507)^2)^0.5)*K131</f>
        <v>8.1275654665521446E-4</v>
      </c>
      <c r="X131" s="64">
        <f>((('Ac225 Dose 200 nCi R power'!Y507/'Ac225 Dose 200 nCi R power'!M507)^2+('Ac227 Dose 1 nCi R power'!Y507/'Ac227 Dose 1 nCi R power'!M507)^2)^0.5)*L131</f>
        <v>1.1988893960874186E-3</v>
      </c>
      <c r="Y131" s="64">
        <f>((('Ac225 Dose 200 nCi R power'!Z507/'Ac225 Dose 200 nCi R power'!N507)^2+('Ac227 Dose 1 nCi R power'!Z507/'Ac227 Dose 1 nCi R power'!N507)^2)^0.5)*M131</f>
        <v>7.8730885295801966E-4</v>
      </c>
      <c r="Z131" s="64"/>
      <c r="AA131" s="64"/>
      <c r="AB131" s="64">
        <f>((('Ac225 Dose 200 nCi R power'!AC507/'Ac225 Dose 200 nCi R power'!E507)^2+('Ac227 Dose 1 nCi R power'!AC507/'Ac227 Dose 1 nCi R power'!E507)^2)^0.5)*D131</f>
        <v>4.1217685397588072E-4</v>
      </c>
      <c r="AC131" s="64">
        <f>((('Ac225 Dose 200 nCi R power'!AD507/'Ac225 Dose 200 nCi R power'!F507)^2+('Ac227 Dose 1 nCi R power'!AD507/'Ac227 Dose 1 nCi R power'!F507)^2)^0.5)*E131</f>
        <v>2.6592748187636542E-3</v>
      </c>
      <c r="AD131" s="64">
        <f>((('Ac225 Dose 200 nCi R power'!AE507/'Ac225 Dose 200 nCi R power'!G507)^2+('Ac227 Dose 1 nCi R power'!AE507/'Ac227 Dose 1 nCi R power'!G507)^2)^0.5)*F131</f>
        <v>1.295044253281735E-3</v>
      </c>
      <c r="AE131" s="64">
        <f>((('Ac225 Dose 200 nCi R power'!AF507/'Ac225 Dose 200 nCi R power'!H507)^2+('Ac227 Dose 1 nCi R power'!AF507/'Ac227 Dose 1 nCi R power'!H507)^2)^0.5)*G131</f>
        <v>9.3545399520505968E-4</v>
      </c>
      <c r="AF131" s="64">
        <f>((('Ac225 Dose 200 nCi R power'!AG507/'Ac225 Dose 200 nCi R power'!I507)^2+('Ac227 Dose 1 nCi R power'!AG507/'Ac227 Dose 1 nCi R power'!I507)^2)^0.5)*H131</f>
        <v>8.48288659749949E-4</v>
      </c>
      <c r="AG131" s="64">
        <f>((('Ac225 Dose 200 nCi R power'!AH507/'Ac225 Dose 200 nCi R power'!J507)^2+('Ac227 Dose 1 nCi R power'!AH507/'Ac227 Dose 1 nCi R power'!J507)^2)^0.5)*I131</f>
        <v>8.4508828949501587E-4</v>
      </c>
      <c r="AH131" s="64">
        <f>((('Ac225 Dose 200 nCi R power'!AI507/'Ac225 Dose 200 nCi R power'!K507)^2+('Ac227 Dose 1 nCi R power'!AI507/'Ac227 Dose 1 nCi R power'!K507)^2)^0.5)*J131</f>
        <v>1.3632772936122983E-3</v>
      </c>
      <c r="AI131" s="64">
        <f>((('Ac225 Dose 200 nCi R power'!AJ507/'Ac225 Dose 200 nCi R power'!L507)^2+('Ac227 Dose 1 nCi R power'!AJ507/'Ac227 Dose 1 nCi R power'!L507)^2)^0.5)*K131</f>
        <v>1.1685999552227759E-3</v>
      </c>
      <c r="AJ131" s="64">
        <f>((('Ac225 Dose 200 nCi R power'!AK507/'Ac225 Dose 200 nCi R power'!M507)^2+('Ac227 Dose 1 nCi R power'!AK507/'Ac227 Dose 1 nCi R power'!M507)^2)^0.5)*L131</f>
        <v>1.4501146513927661E-3</v>
      </c>
      <c r="AK131" s="64">
        <f>((('Ac225 Dose 200 nCi R power'!AL507/'Ac225 Dose 200 nCi R power'!N507)^2+('Ac227 Dose 1 nCi R power'!AL507/'Ac227 Dose 1 nCi R power'!N507)^2)^0.5)*M131</f>
        <v>2.4418786832092177E-3</v>
      </c>
      <c r="AL131" s="64"/>
      <c r="AM131" s="64"/>
      <c r="AN131">
        <f t="shared" si="44"/>
        <v>-2.4052472310910102E-5</v>
      </c>
      <c r="AO131">
        <f t="shared" si="46"/>
        <v>5.6456974058910871E-5</v>
      </c>
      <c r="AP131">
        <f t="shared" si="47"/>
        <v>-1.1879140010747323E-4</v>
      </c>
      <c r="AQ131">
        <f t="shared" si="48"/>
        <v>4.7344510731165746E-5</v>
      </c>
      <c r="AR131">
        <f t="shared" si="49"/>
        <v>-9.0541794018735716E-5</v>
      </c>
      <c r="AS131">
        <f t="shared" si="50"/>
        <v>5.4854997363870596E-5</v>
      </c>
      <c r="AT131">
        <f t="shared" si="51"/>
        <v>-2.294908320681384E-4</v>
      </c>
      <c r="AU131">
        <f t="shared" si="52"/>
        <v>-1.290499861703419E-4</v>
      </c>
      <c r="AV131">
        <f t="shared" si="53"/>
        <v>-2.5795115351070694E-4</v>
      </c>
      <c r="AW131">
        <f t="shared" si="54"/>
        <v>3.2835691443126337E-4</v>
      </c>
      <c r="AZ131">
        <f t="shared" si="45"/>
        <v>6.2947039037367092E-4</v>
      </c>
      <c r="BA131">
        <f t="shared" si="55"/>
        <v>4.03843630496078E-3</v>
      </c>
      <c r="BB131">
        <f t="shared" si="56"/>
        <v>2.0285898339396143E-3</v>
      </c>
      <c r="BC131">
        <f t="shared" si="57"/>
        <v>1.3676019848173713E-3</v>
      </c>
      <c r="BD131">
        <f t="shared" si="58"/>
        <v>1.3692884214163772E-3</v>
      </c>
      <c r="BE131">
        <f t="shared" si="59"/>
        <v>1.2765585165396614E-3</v>
      </c>
      <c r="BF131">
        <f t="shared" si="60"/>
        <v>2.2446751295329358E-3</v>
      </c>
      <c r="BG131">
        <f t="shared" si="61"/>
        <v>1.8523065157076484E-3</v>
      </c>
      <c r="BH131">
        <f t="shared" si="62"/>
        <v>2.3910528939694777E-3</v>
      </c>
      <c r="BI131">
        <f t="shared" si="63"/>
        <v>3.5575444505985005E-3</v>
      </c>
    </row>
    <row r="132" spans="3:61">
      <c r="C132">
        <f t="shared" si="64"/>
        <v>6.5</v>
      </c>
      <c r="D132" s="63">
        <f>'Ac227 Dose 1 nCi R power'!E508/'Ac225 Dose 200 nCi R power'!E508</f>
        <v>2.1861614581748055E-4</v>
      </c>
      <c r="E132" s="63">
        <f>'Ac227 Dose 1 nCi R power'!F508/'Ac225 Dose 200 nCi R power'!F508</f>
        <v>1.3600643834848715E-3</v>
      </c>
      <c r="F132" s="63">
        <f>'Ac227 Dose 1 nCi R power'!G508/'Ac225 Dose 200 nCi R power'!G508</f>
        <v>7.51531195032763E-4</v>
      </c>
      <c r="G132" s="63">
        <f>'Ac227 Dose 1 nCi R power'!H508/'Ac225 Dose 200 nCi R power'!H508</f>
        <v>4.4246147239528592E-4</v>
      </c>
      <c r="H132" s="63">
        <f>'Ac227 Dose 1 nCi R power'!I508/'Ac225 Dose 200 nCi R power'!I508</f>
        <v>5.4021529666726197E-4</v>
      </c>
      <c r="I132" s="63">
        <f>'Ac227 Dose 1 nCi R power'!J508/'Ac225 Dose 200 nCi R power'!J508</f>
        <v>4.4432243897077014E-4</v>
      </c>
      <c r="J132" s="63">
        <f>'Ac227 Dose 1 nCi R power'!K508/'Ac225 Dose 200 nCi R power'!K508</f>
        <v>9.071687741439129E-4</v>
      </c>
      <c r="K132" s="63">
        <f>'Ac227 Dose 1 nCi R power'!L508/'Ac225 Dose 200 nCi R power'!L508</f>
        <v>7.0494507042556957E-4</v>
      </c>
      <c r="L132" s="63">
        <f>'Ac227 Dose 1 nCi R power'!M508/'Ac225 Dose 200 nCi R power'!M508</f>
        <v>9.7193209585295644E-4</v>
      </c>
      <c r="M132" s="63">
        <f>'Ac227 Dose 1 nCi R power'!N508/'Ac225 Dose 200 nCi R power'!N508</f>
        <v>1.1364172946326469E-3</v>
      </c>
      <c r="P132" s="64">
        <f>((('Ac225 Dose 200 nCi R power'!Q508/'Ac225 Dose 200 nCi R power'!E508)^2+('Ac227 Dose 1 nCi R power'!Q508/'Ac227 Dose 1 nCi R power'!E508)^2)^0.5)*D132</f>
        <v>2.4269304613923587E-4</v>
      </c>
      <c r="Q132" s="64">
        <f>((('Ac225 Dose 200 nCi R power'!R508/'Ac225 Dose 200 nCi R power'!F508)^2+('Ac227 Dose 1 nCi R power'!R508/'Ac227 Dose 1 nCi R power'!F508)^2)^0.5)*E132</f>
        <v>1.3013063790069939E-3</v>
      </c>
      <c r="R132" s="64">
        <f>((('Ac225 Dose 200 nCi R power'!S508/'Ac225 Dose 200 nCi R power'!G508)^2+('Ac227 Dose 1 nCi R power'!S508/'Ac227 Dose 1 nCi R power'!G508)^2)^0.5)*F132</f>
        <v>8.6673517796824159E-4</v>
      </c>
      <c r="S132" s="64">
        <f>((('Ac225 Dose 200 nCi R power'!T508/'Ac225 Dose 200 nCi R power'!H508)^2+('Ac227 Dose 1 nCi R power'!T508/'Ac227 Dose 1 nCi R power'!H508)^2)^0.5)*G132</f>
        <v>3.9605306400983519E-4</v>
      </c>
      <c r="T132" s="64">
        <f>((('Ac225 Dose 200 nCi R power'!U508/'Ac225 Dose 200 nCi R power'!I508)^2+('Ac227 Dose 1 nCi R power'!U508/'Ac227 Dose 1 nCi R power'!I508)^2)^0.5)*H132</f>
        <v>6.3704812373677883E-4</v>
      </c>
      <c r="U132" s="64">
        <f>((('Ac225 Dose 200 nCi R power'!V508/'Ac225 Dose 200 nCi R power'!J508)^2+('Ac227 Dose 1 nCi R power'!V508/'Ac227 Dose 1 nCi R power'!J508)^2)^0.5)*I132</f>
        <v>3.8853438122074053E-4</v>
      </c>
      <c r="V132" s="64">
        <f>((('Ac225 Dose 200 nCi R power'!W508/'Ac225 Dose 200 nCi R power'!K508)^2+('Ac227 Dose 1 nCi R power'!W508/'Ac227 Dose 1 nCi R power'!K508)^2)^0.5)*J132</f>
        <v>1.1447274914341686E-3</v>
      </c>
      <c r="W132" s="64">
        <f>((('Ac225 Dose 200 nCi R power'!X508/'Ac225 Dose 200 nCi R power'!L508)^2+('Ac227 Dose 1 nCi R power'!X508/'Ac227 Dose 1 nCi R power'!L508)^2)^0.5)*K132</f>
        <v>8.4007922043669264E-4</v>
      </c>
      <c r="X132" s="64">
        <f>((('Ac225 Dose 200 nCi R power'!Y508/'Ac225 Dose 200 nCi R power'!M508)^2+('Ac227 Dose 1 nCi R power'!Y508/'Ac227 Dose 1 nCi R power'!M508)^2)^0.5)*L132</f>
        <v>1.2411006041882651E-3</v>
      </c>
      <c r="Y132" s="64">
        <f>((('Ac225 Dose 200 nCi R power'!Z508/'Ac225 Dose 200 nCi R power'!N508)^2+('Ac227 Dose 1 nCi R power'!Z508/'Ac227 Dose 1 nCi R power'!N508)^2)^0.5)*M132</f>
        <v>8.0061949861785265E-4</v>
      </c>
      <c r="Z132" s="64"/>
      <c r="AA132" s="64"/>
      <c r="AB132" s="64">
        <f>((('Ac225 Dose 200 nCi R power'!AC508/'Ac225 Dose 200 nCi R power'!E508)^2+('Ac227 Dose 1 nCi R power'!AC508/'Ac227 Dose 1 nCi R power'!E508)^2)^0.5)*D132</f>
        <v>4.1464872524221263E-4</v>
      </c>
      <c r="AC132" s="64">
        <f>((('Ac225 Dose 200 nCi R power'!AD508/'Ac225 Dose 200 nCi R power'!F508)^2+('Ac227 Dose 1 nCi R power'!AD508/'Ac227 Dose 1 nCi R power'!F508)^2)^0.5)*E132</f>
        <v>2.622697677808687E-3</v>
      </c>
      <c r="AD132" s="64">
        <f>((('Ac225 Dose 200 nCi R power'!AE508/'Ac225 Dose 200 nCi R power'!G508)^2+('Ac227 Dose 1 nCi R power'!AE508/'Ac227 Dose 1 nCi R power'!G508)^2)^0.5)*F132</f>
        <v>1.3297466592512251E-3</v>
      </c>
      <c r="AE132" s="64">
        <f>((('Ac225 Dose 200 nCi R power'!AF508/'Ac225 Dose 200 nCi R power'!H508)^2+('Ac227 Dose 1 nCi R power'!AF508/'Ac227 Dose 1 nCi R power'!H508)^2)^0.5)*G132</f>
        <v>9.5276264667234828E-4</v>
      </c>
      <c r="AF132" s="64">
        <f>((('Ac225 Dose 200 nCi R power'!AG508/'Ac225 Dose 200 nCi R power'!I508)^2+('Ac227 Dose 1 nCi R power'!AG508/'Ac227 Dose 1 nCi R power'!I508)^2)^0.5)*H132</f>
        <v>8.7757190964867925E-4</v>
      </c>
      <c r="AG132" s="64">
        <f>((('Ac225 Dose 200 nCi R power'!AH508/'Ac225 Dose 200 nCi R power'!J508)^2+('Ac227 Dose 1 nCi R power'!AH508/'Ac227 Dose 1 nCi R power'!J508)^2)^0.5)*I132</f>
        <v>8.701644061550886E-4</v>
      </c>
      <c r="AH132" s="64">
        <f>((('Ac225 Dose 200 nCi R power'!AI508/'Ac225 Dose 200 nCi R power'!K508)^2+('Ac227 Dose 1 nCi R power'!AI508/'Ac227 Dose 1 nCi R power'!K508)^2)^0.5)*J132</f>
        <v>1.4023830019894937E-3</v>
      </c>
      <c r="AI132" s="64">
        <f>((('Ac225 Dose 200 nCi R power'!AJ508/'Ac225 Dose 200 nCi R power'!L508)^2+('Ac227 Dose 1 nCi R power'!AJ508/'Ac227 Dose 1 nCi R power'!L508)^2)^0.5)*K132</f>
        <v>1.1998647695217108E-3</v>
      </c>
      <c r="AJ132" s="64">
        <f>((('Ac225 Dose 200 nCi R power'!AK508/'Ac225 Dose 200 nCi R power'!M508)^2+('Ac227 Dose 1 nCi R power'!AK508/'Ac227 Dose 1 nCi R power'!M508)^2)^0.5)*L132</f>
        <v>1.4962550943313263E-3</v>
      </c>
      <c r="AK132" s="64">
        <f>((('Ac225 Dose 200 nCi R power'!AL508/'Ac225 Dose 200 nCi R power'!N508)^2+('Ac227 Dose 1 nCi R power'!AL508/'Ac227 Dose 1 nCi R power'!N508)^2)^0.5)*M132</f>
        <v>2.4863712053322723E-3</v>
      </c>
      <c r="AL132" s="64"/>
      <c r="AM132" s="64"/>
      <c r="AN132">
        <f t="shared" si="44"/>
        <v>-2.4076900321755318E-5</v>
      </c>
      <c r="AO132">
        <f t="shared" si="46"/>
        <v>5.8758004477877605E-5</v>
      </c>
      <c r="AP132">
        <f t="shared" si="47"/>
        <v>-1.1520398293547859E-4</v>
      </c>
      <c r="AQ132">
        <f t="shared" si="48"/>
        <v>4.6408408385450735E-5</v>
      </c>
      <c r="AR132">
        <f t="shared" si="49"/>
        <v>-9.6832827069516861E-5</v>
      </c>
      <c r="AS132">
        <f t="shared" si="50"/>
        <v>5.5788057750029614E-5</v>
      </c>
      <c r="AT132">
        <f t="shared" si="51"/>
        <v>-2.3755871729025575E-4</v>
      </c>
      <c r="AU132">
        <f t="shared" si="52"/>
        <v>-1.3513415001112307E-4</v>
      </c>
      <c r="AV132">
        <f t="shared" si="53"/>
        <v>-2.6916850833530871E-4</v>
      </c>
      <c r="AW132">
        <f t="shared" si="54"/>
        <v>3.3579779601479421E-4</v>
      </c>
      <c r="AZ132">
        <f t="shared" si="45"/>
        <v>6.3326487105969315E-4</v>
      </c>
      <c r="BA132">
        <f t="shared" si="55"/>
        <v>3.9827620612935587E-3</v>
      </c>
      <c r="BB132">
        <f t="shared" si="56"/>
        <v>2.081277854283988E-3</v>
      </c>
      <c r="BC132">
        <f t="shared" si="57"/>
        <v>1.3952241190676343E-3</v>
      </c>
      <c r="BD132">
        <f t="shared" si="58"/>
        <v>1.4177872063159411E-3</v>
      </c>
      <c r="BE132">
        <f t="shared" si="59"/>
        <v>1.3144868451258587E-3</v>
      </c>
      <c r="BF132">
        <f t="shared" si="60"/>
        <v>2.3095517761334066E-3</v>
      </c>
      <c r="BG132">
        <f t="shared" si="61"/>
        <v>1.9048098399472805E-3</v>
      </c>
      <c r="BH132">
        <f t="shared" si="62"/>
        <v>2.4681871901842825E-3</v>
      </c>
      <c r="BI132">
        <f t="shared" si="63"/>
        <v>3.6227884999649193E-3</v>
      </c>
    </row>
    <row r="133" spans="3:61">
      <c r="C133">
        <f t="shared" si="64"/>
        <v>6.75</v>
      </c>
      <c r="D133" s="63">
        <f>'Ac227 Dose 1 nCi R power'!E509/'Ac225 Dose 200 nCi R power'!E509</f>
        <v>2.1980196451324848E-4</v>
      </c>
      <c r="E133" s="63">
        <f>'Ac227 Dose 1 nCi R power'!F509/'Ac225 Dose 200 nCi R power'!F509</f>
        <v>1.3429538443883188E-3</v>
      </c>
      <c r="F133" s="63">
        <f>'Ac227 Dose 1 nCi R power'!G509/'Ac225 Dose 200 nCi R power'!G509</f>
        <v>7.691879323159992E-4</v>
      </c>
      <c r="G133" s="63">
        <f>'Ac227 Dose 1 nCi R power'!H509/'Ac225 Dose 200 nCi R power'!H509</f>
        <v>4.5302005998005743E-4</v>
      </c>
      <c r="H133" s="63">
        <f>'Ac227 Dose 1 nCi R power'!I509/'Ac225 Dose 200 nCi R power'!I509</f>
        <v>5.5900469883756886E-4</v>
      </c>
      <c r="I133" s="63">
        <f>'Ac227 Dose 1 nCi R power'!J509/'Ac225 Dose 200 nCi R power'!J509</f>
        <v>4.5696486861501653E-4</v>
      </c>
      <c r="J133" s="63">
        <f>'Ac227 Dose 1 nCi R power'!K509/'Ac225 Dose 200 nCi R power'!K509</f>
        <v>9.3292158490558541E-4</v>
      </c>
      <c r="K133" s="63">
        <f>'Ac227 Dose 1 nCi R power'!L509/'Ac225 Dose 200 nCi R power'!L509</f>
        <v>7.2589520944154077E-4</v>
      </c>
      <c r="L133" s="63">
        <f>'Ac227 Dose 1 nCi R power'!M509/'Ac225 Dose 200 nCi R power'!M509</f>
        <v>1.0023518943762183E-3</v>
      </c>
      <c r="M133" s="63">
        <f>'Ac227 Dose 1 nCi R power'!N509/'Ac225 Dose 200 nCi R power'!N509</f>
        <v>1.1567477119914359E-3</v>
      </c>
      <c r="P133" s="64">
        <f>((('Ac225 Dose 200 nCi R power'!Q509/'Ac225 Dose 200 nCi R power'!E509)^2+('Ac227 Dose 1 nCi R power'!Q509/'Ac227 Dose 1 nCi R power'!E509)^2)^0.5)*D133</f>
        <v>2.4386783334440448E-4</v>
      </c>
      <c r="Q133" s="64">
        <f>((('Ac225 Dose 200 nCi R power'!R509/'Ac225 Dose 200 nCi R power'!F509)^2+('Ac227 Dose 1 nCi R power'!R509/'Ac227 Dose 1 nCi R power'!F509)^2)^0.5)*E133</f>
        <v>1.2816007779637561E-3</v>
      </c>
      <c r="R133" s="64">
        <f>((('Ac225 Dose 200 nCi R power'!S509/'Ac225 Dose 200 nCi R power'!G509)^2+('Ac227 Dose 1 nCi R power'!S509/'Ac227 Dose 1 nCi R power'!G509)^2)^0.5)*F133</f>
        <v>8.8127850164964293E-4</v>
      </c>
      <c r="S133" s="64">
        <f>((('Ac225 Dose 200 nCi R power'!T509/'Ac225 Dose 200 nCi R power'!H509)^2+('Ac227 Dose 1 nCi R power'!T509/'Ac227 Dose 1 nCi R power'!H509)^2)^0.5)*G133</f>
        <v>4.0754625974039814E-4</v>
      </c>
      <c r="T133" s="64">
        <f>((('Ac225 Dose 200 nCi R power'!U509/'Ac225 Dose 200 nCi R power'!I509)^2+('Ac227 Dose 1 nCi R power'!U509/'Ac227 Dose 1 nCi R power'!I509)^2)^0.5)*H133</f>
        <v>6.6196731622559873E-4</v>
      </c>
      <c r="U133" s="64">
        <f>((('Ac225 Dose 200 nCi R power'!V509/'Ac225 Dose 200 nCi R power'!J509)^2+('Ac227 Dose 1 nCi R power'!V509/'Ac227 Dose 1 nCi R power'!J509)^2)^0.5)*I133</f>
        <v>4.0029906134083639E-4</v>
      </c>
      <c r="V133" s="64">
        <f>((('Ac225 Dose 200 nCi R power'!W509/'Ac225 Dose 200 nCi R power'!K509)^2+('Ac227 Dose 1 nCi R power'!W509/'Ac227 Dose 1 nCi R power'!K509)^2)^0.5)*J133</f>
        <v>1.1784943033806121E-3</v>
      </c>
      <c r="W133" s="64">
        <f>((('Ac225 Dose 200 nCi R power'!X509/'Ac225 Dose 200 nCi R power'!L509)^2+('Ac227 Dose 1 nCi R power'!X509/'Ac227 Dose 1 nCi R power'!L509)^2)^0.5)*K133</f>
        <v>8.6734292647206422E-4</v>
      </c>
      <c r="X133" s="64">
        <f>((('Ac225 Dose 200 nCi R power'!Y509/'Ac225 Dose 200 nCi R power'!M509)^2+('Ac227 Dose 1 nCi R power'!Y509/'Ac227 Dose 1 nCi R power'!M509)^2)^0.5)*L133</f>
        <v>1.2826566581135798E-3</v>
      </c>
      <c r="Y133" s="64">
        <f>((('Ac225 Dose 200 nCi R power'!Z509/'Ac225 Dose 200 nCi R power'!N509)^2+('Ac227 Dose 1 nCi R power'!Z509/'Ac227 Dose 1 nCi R power'!N509)^2)^0.5)*M133</f>
        <v>8.1441862383988418E-4</v>
      </c>
      <c r="Z133" s="64"/>
      <c r="AA133" s="64"/>
      <c r="AB133" s="64">
        <f>((('Ac225 Dose 200 nCi R power'!AC509/'Ac225 Dose 200 nCi R power'!E509)^2+('Ac227 Dose 1 nCi R power'!AC509/'Ac227 Dose 1 nCi R power'!E509)^2)^0.5)*D133</f>
        <v>4.1688656663752021E-4</v>
      </c>
      <c r="AC133" s="64">
        <f>((('Ac225 Dose 200 nCi R power'!AD509/'Ac225 Dose 200 nCi R power'!F509)^2+('Ac227 Dose 1 nCi R power'!AD509/'Ac227 Dose 1 nCi R power'!F509)^2)^0.5)*E133</f>
        <v>2.5905530517568356E-3</v>
      </c>
      <c r="AD133" s="64">
        <f>((('Ac225 Dose 200 nCi R power'!AE509/'Ac225 Dose 200 nCi R power'!G509)^2+('Ac227 Dose 1 nCi R power'!AE509/'Ac227 Dose 1 nCi R power'!G509)^2)^0.5)*F133</f>
        <v>1.3632887688029885E-3</v>
      </c>
      <c r="AE133" s="64">
        <f>((('Ac225 Dose 200 nCi R power'!AF509/'Ac225 Dose 200 nCi R power'!H509)^2+('Ac227 Dose 1 nCi R power'!AF509/'Ac227 Dose 1 nCi R power'!H509)^2)^0.5)*G133</f>
        <v>9.705374427747878E-4</v>
      </c>
      <c r="AF133" s="64">
        <f>((('Ac225 Dose 200 nCi R power'!AG509/'Ac225 Dose 200 nCi R power'!I509)^2+('Ac227 Dose 1 nCi R power'!AG509/'Ac227 Dose 1 nCi R power'!I509)^2)^0.5)*H133</f>
        <v>9.0646396896640975E-4</v>
      </c>
      <c r="AG133" s="64">
        <f>((('Ac225 Dose 200 nCi R power'!AH509/'Ac225 Dose 200 nCi R power'!J509)^2+('Ac227 Dose 1 nCi R power'!AH509/'Ac227 Dose 1 nCi R power'!J509)^2)^0.5)*I133</f>
        <v>8.9482682737476043E-4</v>
      </c>
      <c r="AH133" s="64">
        <f>((('Ac225 Dose 200 nCi R power'!AI509/'Ac225 Dose 200 nCi R power'!K509)^2+('Ac227 Dose 1 nCi R power'!AI509/'Ac227 Dose 1 nCi R power'!K509)^2)^0.5)*J133</f>
        <v>1.4415107024490002E-3</v>
      </c>
      <c r="AI133" s="64">
        <f>((('Ac225 Dose 200 nCi R power'!AJ509/'Ac225 Dose 200 nCi R power'!L509)^2+('Ac227 Dose 1 nCi R power'!AJ509/'Ac227 Dose 1 nCi R power'!L509)^2)^0.5)*K133</f>
        <v>1.2303887741665176E-3</v>
      </c>
      <c r="AJ133" s="64">
        <f>((('Ac225 Dose 200 nCi R power'!AK509/'Ac225 Dose 200 nCi R power'!M509)^2+('Ac227 Dose 1 nCi R power'!AK509/'Ac227 Dose 1 nCi R power'!M509)^2)^0.5)*L133</f>
        <v>1.541408827739186E-3</v>
      </c>
      <c r="AK133" s="64">
        <f>((('Ac225 Dose 200 nCi R power'!AL509/'Ac225 Dose 200 nCi R power'!N509)^2+('Ac227 Dose 1 nCi R power'!AL509/'Ac227 Dose 1 nCi R power'!N509)^2)^0.5)*M133</f>
        <v>2.5296646418328911E-3</v>
      </c>
      <c r="AL133" s="64"/>
      <c r="AM133" s="64"/>
      <c r="AN133">
        <f t="shared" si="44"/>
        <v>-2.4065868831156008E-5</v>
      </c>
      <c r="AO133">
        <f t="shared" si="46"/>
        <v>6.1353066424562784E-5</v>
      </c>
      <c r="AP133">
        <f t="shared" si="47"/>
        <v>-1.1209056933364373E-4</v>
      </c>
      <c r="AQ133">
        <f t="shared" si="48"/>
        <v>4.547380023965929E-5</v>
      </c>
      <c r="AR133">
        <f t="shared" si="49"/>
        <v>-1.0296261738802987E-4</v>
      </c>
      <c r="AS133">
        <f t="shared" si="50"/>
        <v>5.6665807274180135E-5</v>
      </c>
      <c r="AT133">
        <f t="shared" si="51"/>
        <v>-2.4557271847502665E-4</v>
      </c>
      <c r="AU133">
        <f t="shared" si="52"/>
        <v>-1.4144771703052345E-4</v>
      </c>
      <c r="AV133">
        <f t="shared" si="53"/>
        <v>-2.8030476373736143E-4</v>
      </c>
      <c r="AW133">
        <f t="shared" si="54"/>
        <v>3.4232908815155175E-4</v>
      </c>
      <c r="AZ133">
        <f t="shared" si="45"/>
        <v>6.3668853115076871E-4</v>
      </c>
      <c r="BA133">
        <f t="shared" si="55"/>
        <v>3.9335068961451544E-3</v>
      </c>
      <c r="BB133">
        <f t="shared" si="56"/>
        <v>2.1324767011189879E-3</v>
      </c>
      <c r="BC133">
        <f t="shared" si="57"/>
        <v>1.4235575027548453E-3</v>
      </c>
      <c r="BD133">
        <f t="shared" si="58"/>
        <v>1.4654686678039785E-3</v>
      </c>
      <c r="BE133">
        <f t="shared" si="59"/>
        <v>1.3517916959897769E-3</v>
      </c>
      <c r="BF133">
        <f t="shared" si="60"/>
        <v>2.3744322873545855E-3</v>
      </c>
      <c r="BG133">
        <f t="shared" si="61"/>
        <v>1.9562839836080584E-3</v>
      </c>
      <c r="BH133">
        <f t="shared" si="62"/>
        <v>2.5437607221154043E-3</v>
      </c>
      <c r="BI133">
        <f t="shared" si="63"/>
        <v>3.6864123538243271E-3</v>
      </c>
    </row>
    <row r="134" spans="3:61">
      <c r="C134">
        <f t="shared" si="64"/>
        <v>7</v>
      </c>
      <c r="D134" s="63">
        <f>'Ac227 Dose 1 nCi R power'!E510/'Ac225 Dose 200 nCi R power'!E510</f>
        <v>2.2085155929412926E-4</v>
      </c>
      <c r="E134" s="63">
        <f>'Ac227 Dose 1 nCi R power'!F510/'Ac225 Dose 200 nCi R power'!F510</f>
        <v>1.3276943253475667E-3</v>
      </c>
      <c r="F134" s="63">
        <f>'Ac227 Dose 1 nCi R power'!G510/'Ac225 Dose 200 nCi R power'!G510</f>
        <v>7.8650351680542422E-4</v>
      </c>
      <c r="G134" s="63">
        <f>'Ac227 Dose 1 nCi R power'!H510/'Ac225 Dose 200 nCi R power'!H510</f>
        <v>4.6379947963400708E-4</v>
      </c>
      <c r="H134" s="63">
        <f>'Ac227 Dose 1 nCi R power'!I510/'Ac225 Dose 200 nCi R power'!I510</f>
        <v>5.7738293713877E-4</v>
      </c>
      <c r="I134" s="63">
        <f>'Ac227 Dose 1 nCi R power'!J510/'Ac225 Dose 200 nCi R power'!J510</f>
        <v>4.6936047076722072E-4</v>
      </c>
      <c r="J134" s="63">
        <f>'Ac227 Dose 1 nCi R power'!K510/'Ac225 Dose 200 nCi R power'!K510</f>
        <v>9.5860605513827662E-4</v>
      </c>
      <c r="K134" s="63">
        <f>'Ac227 Dose 1 nCi R power'!L510/'Ac225 Dose 200 nCi R power'!L510</f>
        <v>7.4656064535366944E-4</v>
      </c>
      <c r="L134" s="63">
        <f>'Ac227 Dose 1 nCi R power'!M510/'Ac225 Dose 200 nCi R power'!M510</f>
        <v>1.0322151105487014E-3</v>
      </c>
      <c r="M134" s="63">
        <f>'Ac227 Dose 1 nCi R power'!N510/'Ac225 Dose 200 nCi R power'!N510</f>
        <v>1.1767408006292497E-3</v>
      </c>
      <c r="P134" s="64">
        <f>((('Ac225 Dose 200 nCi R power'!Q510/'Ac225 Dose 200 nCi R power'!E510)^2+('Ac227 Dose 1 nCi R power'!Q510/'Ac227 Dose 1 nCi R power'!E510)^2)^0.5)*D134</f>
        <v>2.4487162254279858E-4</v>
      </c>
      <c r="Q134" s="64">
        <f>((('Ac225 Dose 200 nCi R power'!R510/'Ac225 Dose 200 nCi R power'!F510)^2+('Ac227 Dose 1 nCi R power'!R510/'Ac227 Dose 1 nCi R power'!F510)^2)^0.5)*E134</f>
        <v>1.2634783342520073E-3</v>
      </c>
      <c r="R134" s="64">
        <f>((('Ac225 Dose 200 nCi R power'!S510/'Ac225 Dose 200 nCi R power'!G510)^2+('Ac227 Dose 1 nCi R power'!S510/'Ac227 Dose 1 nCi R power'!G510)^2)^0.5)*F134</f>
        <v>8.9595114319262472E-4</v>
      </c>
      <c r="S134" s="64">
        <f>((('Ac225 Dose 200 nCi R power'!T510/'Ac225 Dose 200 nCi R power'!H510)^2+('Ac227 Dose 1 nCi R power'!T510/'Ac227 Dose 1 nCi R power'!H510)^2)^0.5)*G134</f>
        <v>4.1925243686594289E-4</v>
      </c>
      <c r="T134" s="64">
        <f>((('Ac225 Dose 200 nCi R power'!U510/'Ac225 Dose 200 nCi R power'!I510)^2+('Ac227 Dose 1 nCi R power'!U510/'Ac227 Dose 1 nCi R power'!I510)^2)^0.5)*H134</f>
        <v>6.8629356077613217E-4</v>
      </c>
      <c r="U134" s="64">
        <f>((('Ac225 Dose 200 nCi R power'!V510/'Ac225 Dose 200 nCi R power'!J510)^2+('Ac227 Dose 1 nCi R power'!V510/'Ac227 Dose 1 nCi R power'!J510)^2)^0.5)*I134</f>
        <v>4.118664768762949E-4</v>
      </c>
      <c r="V134" s="64">
        <f>((('Ac225 Dose 200 nCi R power'!W510/'Ac225 Dose 200 nCi R power'!K510)^2+('Ac227 Dose 1 nCi R power'!W510/'Ac227 Dose 1 nCi R power'!K510)^2)^0.5)*J134</f>
        <v>1.2121282160907913E-3</v>
      </c>
      <c r="W134" s="64">
        <f>((('Ac225 Dose 200 nCi R power'!X510/'Ac225 Dose 200 nCi R power'!L510)^2+('Ac227 Dose 1 nCi R power'!X510/'Ac227 Dose 1 nCi R power'!L510)^2)^0.5)*K134</f>
        <v>8.9453335797987077E-4</v>
      </c>
      <c r="X134" s="64">
        <f>((('Ac225 Dose 200 nCi R power'!Y510/'Ac225 Dose 200 nCi R power'!M510)^2+('Ac227 Dose 1 nCi R power'!Y510/'Ac227 Dose 1 nCi R power'!M510)^2)^0.5)*L134</f>
        <v>1.3235665360353381E-3</v>
      </c>
      <c r="Y134" s="64">
        <f>((('Ac225 Dose 200 nCi R power'!Z510/'Ac225 Dose 200 nCi R power'!N510)^2+('Ac227 Dose 1 nCi R power'!Z510/'Ac227 Dose 1 nCi R power'!N510)^2)^0.5)*M134</f>
        <v>8.2872268674916226E-4</v>
      </c>
      <c r="Z134" s="64"/>
      <c r="AA134" s="64"/>
      <c r="AB134" s="64">
        <f>((('Ac225 Dose 200 nCi R power'!AC510/'Ac225 Dose 200 nCi R power'!E510)^2+('Ac227 Dose 1 nCi R power'!AC510/'Ac227 Dose 1 nCi R power'!E510)^2)^0.5)*D134</f>
        <v>4.1889047657633422E-4</v>
      </c>
      <c r="AC134" s="64">
        <f>((('Ac225 Dose 200 nCi R power'!AD510/'Ac225 Dose 200 nCi R power'!F510)^2+('Ac227 Dose 1 nCi R power'!AD510/'Ac227 Dose 1 nCi R power'!F510)^2)^0.5)*E134</f>
        <v>2.5625227763186689E-3</v>
      </c>
      <c r="AD134" s="64">
        <f>((('Ac225 Dose 200 nCi R power'!AE510/'Ac225 Dose 200 nCi R power'!G510)^2+('Ac227 Dose 1 nCi R power'!AE510/'Ac227 Dose 1 nCi R power'!G510)^2)^0.5)*F134</f>
        <v>1.3956729280455704E-3</v>
      </c>
      <c r="AE134" s="64">
        <f>((('Ac225 Dose 200 nCi R power'!AF510/'Ac225 Dose 200 nCi R power'!H510)^2+('Ac227 Dose 1 nCi R power'!AF510/'Ac227 Dose 1 nCi R power'!H510)^2)^0.5)*G134</f>
        <v>9.88734673142481E-4</v>
      </c>
      <c r="AF134" s="64">
        <f>((('Ac225 Dose 200 nCi R power'!AG510/'Ac225 Dose 200 nCi R power'!I510)^2+('Ac227 Dose 1 nCi R power'!AG510/'Ac227 Dose 1 nCi R power'!I510)^2)^0.5)*H134</f>
        <v>9.3497699625755509E-4</v>
      </c>
      <c r="AG134" s="64">
        <f>((('Ac225 Dose 200 nCi R power'!AH510/'Ac225 Dose 200 nCi R power'!J510)^2+('Ac227 Dose 1 nCi R power'!AH510/'Ac227 Dose 1 nCi R power'!J510)^2)^0.5)*I134</f>
        <v>9.189962065622385E-4</v>
      </c>
      <c r="AH134" s="64">
        <f>((('Ac225 Dose 200 nCi R power'!AI510/'Ac225 Dose 200 nCi R power'!K510)^2+('Ac227 Dose 1 nCi R power'!AI510/'Ac227 Dose 1 nCi R power'!K510)^2)^0.5)*J134</f>
        <v>1.480580660035126E-3</v>
      </c>
      <c r="AI134" s="64">
        <f>((('Ac225 Dose 200 nCi R power'!AJ510/'Ac225 Dose 200 nCi R power'!L510)^2+('Ac227 Dose 1 nCi R power'!AJ510/'Ac227 Dose 1 nCi R power'!L510)^2)^0.5)*K134</f>
        <v>1.2602028515544138E-3</v>
      </c>
      <c r="AJ134" s="64">
        <f>((('Ac225 Dose 200 nCi R power'!AK510/'Ac225 Dose 200 nCi R power'!M510)^2+('Ac227 Dose 1 nCi R power'!AK510/'Ac227 Dose 1 nCi R power'!M510)^2)^0.5)*L134</f>
        <v>1.5856104890442876E-3</v>
      </c>
      <c r="AK134" s="64">
        <f>((('Ac225 Dose 200 nCi R power'!AL510/'Ac225 Dose 200 nCi R power'!N510)^2+('Ac227 Dose 1 nCi R power'!AL510/'Ac227 Dose 1 nCi R power'!N510)^2)^0.5)*M134</f>
        <v>2.5718825640157106E-3</v>
      </c>
      <c r="AL134" s="64"/>
      <c r="AM134" s="64"/>
      <c r="AN134">
        <f t="shared" si="44"/>
        <v>-2.4020063248669327E-5</v>
      </c>
      <c r="AO134">
        <f t="shared" si="46"/>
        <v>6.4215991095559416E-5</v>
      </c>
      <c r="AP134">
        <f t="shared" si="47"/>
        <v>-1.094476263872005E-4</v>
      </c>
      <c r="AQ134">
        <f t="shared" si="48"/>
        <v>4.4547042768064188E-5</v>
      </c>
      <c r="AR134">
        <f t="shared" si="49"/>
        <v>-1.0891062363736217E-4</v>
      </c>
      <c r="AS134">
        <f t="shared" si="50"/>
        <v>5.7493993890925818E-5</v>
      </c>
      <c r="AT134">
        <f t="shared" si="51"/>
        <v>-2.5352216095251472E-4</v>
      </c>
      <c r="AU134">
        <f t="shared" si="52"/>
        <v>-1.4797271262620133E-4</v>
      </c>
      <c r="AV134">
        <f t="shared" si="53"/>
        <v>-2.9135142548663662E-4</v>
      </c>
      <c r="AW134">
        <f t="shared" si="54"/>
        <v>3.4801811388008739E-4</v>
      </c>
      <c r="AZ134">
        <f t="shared" si="45"/>
        <v>6.397420358704635E-4</v>
      </c>
      <c r="BA134">
        <f t="shared" si="55"/>
        <v>3.8902171016662358E-3</v>
      </c>
      <c r="BB134">
        <f t="shared" si="56"/>
        <v>2.1821764448509947E-3</v>
      </c>
      <c r="BC134">
        <f t="shared" si="57"/>
        <v>1.4525341527764882E-3</v>
      </c>
      <c r="BD134">
        <f t="shared" si="58"/>
        <v>1.5123599333963251E-3</v>
      </c>
      <c r="BE134">
        <f t="shared" si="59"/>
        <v>1.3883566773294593E-3</v>
      </c>
      <c r="BF134">
        <f t="shared" si="60"/>
        <v>2.4391867151734026E-3</v>
      </c>
      <c r="BG134">
        <f t="shared" si="61"/>
        <v>2.0067634969080832E-3</v>
      </c>
      <c r="BH134">
        <f t="shared" si="62"/>
        <v>2.6178255995929888E-3</v>
      </c>
      <c r="BI134">
        <f t="shared" si="63"/>
        <v>3.7486233646449605E-3</v>
      </c>
    </row>
    <row r="135" spans="3:61">
      <c r="C135">
        <f t="shared" si="64"/>
        <v>7.25</v>
      </c>
      <c r="D135" s="63">
        <f>'Ac227 Dose 1 nCi R power'!E511/'Ac225 Dose 200 nCi R power'!E511</f>
        <v>2.2176717736815266E-4</v>
      </c>
      <c r="E135" s="63">
        <f>'Ac227 Dose 1 nCi R power'!F511/'Ac225 Dose 200 nCi R power'!F511</f>
        <v>1.3141706146289872E-3</v>
      </c>
      <c r="F135" s="63">
        <f>'Ac227 Dose 1 nCi R power'!G511/'Ac225 Dose 200 nCi R power'!G511</f>
        <v>8.0346983698548408E-4</v>
      </c>
      <c r="G135" s="63">
        <f>'Ac227 Dose 1 nCi R power'!H511/'Ac225 Dose 200 nCi R power'!H511</f>
        <v>4.747754929380609E-4</v>
      </c>
      <c r="H135" s="63">
        <f>'Ac227 Dose 1 nCi R power'!I511/'Ac225 Dose 200 nCi R power'!I511</f>
        <v>5.9536907346287847E-4</v>
      </c>
      <c r="I135" s="63">
        <f>'Ac227 Dose 1 nCi R power'!J511/'Ac225 Dose 200 nCi R power'!J511</f>
        <v>4.814769619115876E-4</v>
      </c>
      <c r="J135" s="63">
        <f>'Ac227 Dose 1 nCi R power'!K511/'Ac225 Dose 200 nCi R power'!K511</f>
        <v>9.8417645939052716E-4</v>
      </c>
      <c r="K135" s="63">
        <f>'Ac227 Dose 1 nCi R power'!L511/'Ac225 Dose 200 nCi R power'!L511</f>
        <v>7.6694803195690863E-4</v>
      </c>
      <c r="L135" s="63">
        <f>'Ac227 Dose 1 nCi R power'!M511/'Ac225 Dose 200 nCi R power'!M511</f>
        <v>1.0615416287303155E-3</v>
      </c>
      <c r="M135" s="63">
        <f>'Ac227 Dose 1 nCi R power'!N511/'Ac225 Dose 200 nCi R power'!N511</f>
        <v>1.1964740095887271E-3</v>
      </c>
      <c r="P135" s="64">
        <f>((('Ac225 Dose 200 nCi R power'!Q511/'Ac225 Dose 200 nCi R power'!E511)^2+('Ac227 Dose 1 nCi R power'!Q511/'Ac227 Dose 1 nCi R power'!E511)^2)^0.5)*D135</f>
        <v>2.4570762467997432E-4</v>
      </c>
      <c r="Q135" s="64">
        <f>((('Ac225 Dose 200 nCi R power'!R511/'Ac225 Dose 200 nCi R power'!F511)^2+('Ac227 Dose 1 nCi R power'!R511/'Ac227 Dose 1 nCi R power'!F511)^2)^0.5)*E135</f>
        <v>1.2468481111033056E-3</v>
      </c>
      <c r="R135" s="64">
        <f>((('Ac225 Dose 200 nCi R power'!S511/'Ac225 Dose 200 nCi R power'!G511)^2+('Ac227 Dose 1 nCi R power'!S511/'Ac227 Dose 1 nCi R power'!G511)^2)^0.5)*F135</f>
        <v>9.1074216355703356E-4</v>
      </c>
      <c r="S135" s="64">
        <f>((('Ac225 Dose 200 nCi R power'!T511/'Ac225 Dose 200 nCi R power'!H511)^2+('Ac227 Dose 1 nCi R power'!T511/'Ac227 Dose 1 nCi R power'!H511)^2)^0.5)*G135</f>
        <v>4.3114011734321397E-4</v>
      </c>
      <c r="T135" s="64">
        <f>((('Ac225 Dose 200 nCi R power'!U511/'Ac225 Dose 200 nCi R power'!I511)^2+('Ac227 Dose 1 nCi R power'!U511/'Ac227 Dose 1 nCi R power'!I511)^2)^0.5)*H135</f>
        <v>7.1002666295396516E-4</v>
      </c>
      <c r="U135" s="64">
        <f>((('Ac225 Dose 200 nCi R power'!V511/'Ac225 Dose 200 nCi R power'!J511)^2+('Ac227 Dose 1 nCi R power'!V511/'Ac227 Dose 1 nCi R power'!J511)^2)^0.5)*I135</f>
        <v>4.2319894565731169E-4</v>
      </c>
      <c r="V135" s="64">
        <f>((('Ac225 Dose 200 nCi R power'!W511/'Ac225 Dose 200 nCi R power'!K511)^2+('Ac227 Dose 1 nCi R power'!W511/'Ac227 Dose 1 nCi R power'!K511)^2)^0.5)*J135</f>
        <v>1.2455735415714219E-3</v>
      </c>
      <c r="W135" s="64">
        <f>((('Ac225 Dose 200 nCi R power'!X511/'Ac225 Dose 200 nCi R power'!L511)^2+('Ac227 Dose 1 nCi R power'!X511/'Ac227 Dose 1 nCi R power'!L511)^2)^0.5)*K135</f>
        <v>9.216391507877172E-4</v>
      </c>
      <c r="X135" s="64">
        <f>((('Ac225 Dose 200 nCi R power'!Y511/'Ac225 Dose 200 nCi R power'!M511)^2+('Ac227 Dose 1 nCi R power'!Y511/'Ac227 Dose 1 nCi R power'!M511)^2)^0.5)*L135</f>
        <v>1.3638429244738565E-3</v>
      </c>
      <c r="Y135" s="64">
        <f>((('Ac225 Dose 200 nCi R power'!Z511/'Ac225 Dose 200 nCi R power'!N511)^2+('Ac227 Dose 1 nCi R power'!Z511/'Ac227 Dose 1 nCi R power'!N511)^2)^0.5)*M135</f>
        <v>8.4353916452539366E-4</v>
      </c>
      <c r="Z135" s="64"/>
      <c r="AA135" s="64"/>
      <c r="AB135" s="64">
        <f>((('Ac225 Dose 200 nCi R power'!AC511/'Ac225 Dose 200 nCi R power'!E511)^2+('Ac227 Dose 1 nCi R power'!AC511/'Ac227 Dose 1 nCi R power'!E511)^2)^0.5)*D135</f>
        <v>4.2066363769587039E-4</v>
      </c>
      <c r="AC135" s="64">
        <f>((('Ac225 Dose 200 nCi R power'!AD511/'Ac225 Dose 200 nCi R power'!F511)^2+('Ac227 Dose 1 nCi R power'!AD511/'Ac227 Dose 1 nCi R power'!F511)^2)^0.5)*E135</f>
        <v>2.5383342032782256E-3</v>
      </c>
      <c r="AD135" s="64">
        <f>((('Ac225 Dose 200 nCi R power'!AE511/'Ac225 Dose 200 nCi R power'!G511)^2+('Ac227 Dose 1 nCi R power'!AE511/'Ac227 Dose 1 nCi R power'!G511)^2)^0.5)*F135</f>
        <v>1.4269096690354072E-3</v>
      </c>
      <c r="AE135" s="64">
        <f>((('Ac225 Dose 200 nCi R power'!AF511/'Ac225 Dose 200 nCi R power'!H511)^2+('Ac227 Dose 1 nCi R power'!AF511/'Ac227 Dose 1 nCi R power'!H511)^2)^0.5)*G135</f>
        <v>1.0073119441655312E-3</v>
      </c>
      <c r="AF135" s="64">
        <f>((('Ac225 Dose 200 nCi R power'!AG511/'Ac225 Dose 200 nCi R power'!I511)^2+('Ac227 Dose 1 nCi R power'!AG511/'Ac227 Dose 1 nCi R power'!I511)^2)^0.5)*H135</f>
        <v>9.631278115499152E-4</v>
      </c>
      <c r="AG135" s="64">
        <f>((('Ac225 Dose 200 nCi R power'!AH511/'Ac225 Dose 200 nCi R power'!J511)^2+('Ac227 Dose 1 nCi R power'!AH511/'Ac227 Dose 1 nCi R power'!J511)^2)^0.5)*I135</f>
        <v>9.4260260942146995E-4</v>
      </c>
      <c r="AH135" s="64">
        <f>((('Ac225 Dose 200 nCi R power'!AI511/'Ac225 Dose 200 nCi R power'!K511)^2+('Ac227 Dose 1 nCi R power'!AI511/'Ac227 Dose 1 nCi R power'!K511)^2)^0.5)*J135</f>
        <v>1.5195203812162919E-3</v>
      </c>
      <c r="AI135" s="64">
        <f>((('Ac225 Dose 200 nCi R power'!AJ511/'Ac225 Dose 200 nCi R power'!L511)^2+('Ac227 Dose 1 nCi R power'!AJ511/'Ac227 Dose 1 nCi R power'!L511)^2)^0.5)*K135</f>
        <v>1.2893434790533958E-3</v>
      </c>
      <c r="AJ135" s="64">
        <f>((('Ac225 Dose 200 nCi R power'!AK511/'Ac225 Dose 200 nCi R power'!M511)^2+('Ac227 Dose 1 nCi R power'!AK511/'Ac227 Dose 1 nCi R power'!M511)^2)^0.5)*L135</f>
        <v>1.6288984006784834E-3</v>
      </c>
      <c r="AK135" s="64">
        <f>((('Ac225 Dose 200 nCi R power'!AL511/'Ac225 Dose 200 nCi R power'!N511)^2+('Ac227 Dose 1 nCi R power'!AL511/'Ac227 Dose 1 nCi R power'!N511)^2)^0.5)*M135</f>
        <v>2.6131429181220963E-3</v>
      </c>
      <c r="AL135" s="64"/>
      <c r="AM135" s="64"/>
      <c r="AN135">
        <f t="shared" si="44"/>
        <v>-2.3940447311821661E-5</v>
      </c>
      <c r="AO135">
        <f t="shared" si="46"/>
        <v>6.7322503525681521E-5</v>
      </c>
      <c r="AP135">
        <f t="shared" si="47"/>
        <v>-1.0727232657154948E-4</v>
      </c>
      <c r="AQ135">
        <f t="shared" si="48"/>
        <v>4.363537559484693E-5</v>
      </c>
      <c r="AR135">
        <f t="shared" si="49"/>
        <v>-1.1465758949108669E-4</v>
      </c>
      <c r="AS135">
        <f t="shared" si="50"/>
        <v>5.8278016254275907E-5</v>
      </c>
      <c r="AT135">
        <f t="shared" si="51"/>
        <v>-2.613970821808947E-4</v>
      </c>
      <c r="AU135">
        <f t="shared" si="52"/>
        <v>-1.5469111883080857E-4</v>
      </c>
      <c r="AV135">
        <f t="shared" si="53"/>
        <v>-3.0230129574354103E-4</v>
      </c>
      <c r="AW135">
        <f t="shared" si="54"/>
        <v>3.5293484506333339E-4</v>
      </c>
      <c r="AZ135">
        <f t="shared" si="45"/>
        <v>6.4243081506402304E-4</v>
      </c>
      <c r="BA135">
        <f t="shared" si="55"/>
        <v>3.852504817907213E-3</v>
      </c>
      <c r="BB135">
        <f t="shared" si="56"/>
        <v>2.2303795060208912E-3</v>
      </c>
      <c r="BC135">
        <f t="shared" si="57"/>
        <v>1.482087437103592E-3</v>
      </c>
      <c r="BD135">
        <f t="shared" si="58"/>
        <v>1.5584968850127937E-3</v>
      </c>
      <c r="BE135">
        <f t="shared" si="59"/>
        <v>1.4240795713330577E-3</v>
      </c>
      <c r="BF135">
        <f t="shared" si="60"/>
        <v>2.5036968406068191E-3</v>
      </c>
      <c r="BG135">
        <f t="shared" si="61"/>
        <v>2.0562915110103044E-3</v>
      </c>
      <c r="BH135">
        <f t="shared" si="62"/>
        <v>2.6904400294087989E-3</v>
      </c>
      <c r="BI135">
        <f t="shared" si="63"/>
        <v>3.8096169277108231E-3</v>
      </c>
    </row>
    <row r="136" spans="3:61">
      <c r="C136">
        <f t="shared" si="64"/>
        <v>7.5</v>
      </c>
      <c r="D136" s="63">
        <f>'Ac227 Dose 1 nCi R power'!E512/'Ac225 Dose 200 nCi R power'!E512</f>
        <v>2.2255268914782308E-4</v>
      </c>
      <c r="E136" s="63">
        <f>'Ac227 Dose 1 nCi R power'!F512/'Ac225 Dose 200 nCi R power'!F512</f>
        <v>1.302285340971093E-3</v>
      </c>
      <c r="F136" s="63">
        <f>'Ac227 Dose 1 nCi R power'!G512/'Ac225 Dose 200 nCi R power'!G512</f>
        <v>8.2008248681935997E-4</v>
      </c>
      <c r="G136" s="63">
        <f>'Ac227 Dose 1 nCi R power'!H512/'Ac225 Dose 200 nCi R power'!H512</f>
        <v>4.8592380795654875E-4</v>
      </c>
      <c r="H136" s="63">
        <f>'Ac227 Dose 1 nCi R power'!I512/'Ac225 Dose 200 nCi R power'!I512</f>
        <v>6.1298589386509894E-4</v>
      </c>
      <c r="I136" s="63">
        <f>'Ac227 Dose 1 nCi R power'!J512/'Ac225 Dose 200 nCi R power'!J512</f>
        <v>4.9328628304651299E-4</v>
      </c>
      <c r="J136" s="63">
        <f>'Ac227 Dose 1 nCi R power'!K512/'Ac225 Dose 200 nCi R power'!K512</f>
        <v>1.0095909935261761E-3</v>
      </c>
      <c r="K136" s="63">
        <f>'Ac227 Dose 1 nCi R power'!L512/'Ac225 Dose 200 nCi R power'!L512</f>
        <v>7.8706662963786713E-4</v>
      </c>
      <c r="L136" s="63">
        <f>'Ac227 Dose 1 nCi R power'!M512/'Ac225 Dose 200 nCi R power'!M512</f>
        <v>1.0903533805055739E-3</v>
      </c>
      <c r="M136" s="63">
        <f>'Ac227 Dose 1 nCi R power'!N512/'Ac225 Dose 200 nCi R power'!N512</f>
        <v>1.2160191359823222E-3</v>
      </c>
      <c r="P136" s="64">
        <f>((('Ac225 Dose 200 nCi R power'!Q512/'Ac225 Dose 200 nCi R power'!E512)^2+('Ac227 Dose 1 nCi R power'!Q512/'Ac227 Dose 1 nCi R power'!E512)^2)^0.5)*D136</f>
        <v>2.4638094339612303E-4</v>
      </c>
      <c r="Q136" s="64">
        <f>((('Ac225 Dose 200 nCi R power'!R512/'Ac225 Dose 200 nCi R power'!F512)^2+('Ac227 Dose 1 nCi R power'!R512/'Ac227 Dose 1 nCi R power'!F512)^2)^0.5)*E136</f>
        <v>1.2316353175567485E-3</v>
      </c>
      <c r="R136" s="64">
        <f>((('Ac225 Dose 200 nCi R power'!S512/'Ac225 Dose 200 nCi R power'!G512)^2+('Ac227 Dose 1 nCi R power'!S512/'Ac227 Dose 1 nCi R power'!G512)^2)^0.5)*F136</f>
        <v>9.2564464580964772E-4</v>
      </c>
      <c r="S136" s="64">
        <f>((('Ac225 Dose 200 nCi R power'!T512/'Ac225 Dose 200 nCi R power'!H512)^2+('Ac227 Dose 1 nCi R power'!T512/'Ac227 Dose 1 nCi R power'!H512)^2)^0.5)*G136</f>
        <v>4.4317695834572947E-4</v>
      </c>
      <c r="T136" s="64">
        <f>((('Ac225 Dose 200 nCi R power'!U512/'Ac225 Dose 200 nCi R power'!I512)^2+('Ac227 Dose 1 nCi R power'!U512/'Ac227 Dose 1 nCi R power'!I512)^2)^0.5)*H136</f>
        <v>7.3317132680689688E-4</v>
      </c>
      <c r="U136" s="64">
        <f>((('Ac225 Dose 200 nCi R power'!V512/'Ac225 Dose 200 nCi R power'!J512)^2+('Ac227 Dose 1 nCi R power'!V512/'Ac227 Dose 1 nCi R power'!J512)^2)^0.5)*I136</f>
        <v>4.3426330806132157E-4</v>
      </c>
      <c r="V136" s="64">
        <f>((('Ac225 Dose 200 nCi R power'!W512/'Ac225 Dose 200 nCi R power'!K512)^2+('Ac227 Dose 1 nCi R power'!W512/'Ac227 Dose 1 nCi R power'!K512)^2)^0.5)*J136</f>
        <v>1.2787791678784803E-3</v>
      </c>
      <c r="W136" s="64">
        <f>((('Ac225 Dose 200 nCi R power'!X512/'Ac225 Dose 200 nCi R power'!L512)^2+('Ac227 Dose 1 nCi R power'!X512/'Ac227 Dose 1 nCi R power'!L512)^2)^0.5)*K136</f>
        <v>9.4865151770162724E-4</v>
      </c>
      <c r="X136" s="64">
        <f>((('Ac225 Dose 200 nCi R power'!Y512/'Ac225 Dose 200 nCi R power'!M512)^2+('Ac227 Dose 1 nCi R power'!Y512/'Ac227 Dose 1 nCi R power'!M512)^2)^0.5)*L136</f>
        <v>1.4035016242611228E-3</v>
      </c>
      <c r="Y136" s="64">
        <f>((('Ac225 Dose 200 nCi R power'!Z512/'Ac225 Dose 200 nCi R power'!N512)^2+('Ac227 Dose 1 nCi R power'!Z512/'Ac227 Dose 1 nCi R power'!N512)^2)^0.5)*M136</f>
        <v>8.588700609580759E-4</v>
      </c>
      <c r="Z136" s="64"/>
      <c r="AA136" s="64"/>
      <c r="AB136" s="64">
        <f>((('Ac225 Dose 200 nCi R power'!AC512/'Ac225 Dose 200 nCi R power'!E512)^2+('Ac227 Dose 1 nCi R power'!AC512/'Ac227 Dose 1 nCi R power'!E512)^2)^0.5)*D136</f>
        <v>4.2221221034772827E-4</v>
      </c>
      <c r="AC136" s="64">
        <f>((('Ac225 Dose 200 nCi R power'!AD512/'Ac225 Dose 200 nCi R power'!F512)^2+('Ac227 Dose 1 nCi R power'!AD512/'Ac227 Dose 1 nCi R power'!F512)^2)^0.5)*E136</f>
        <v>2.5177544410483377E-3</v>
      </c>
      <c r="AD136" s="64">
        <f>((('Ac225 Dose 200 nCi R power'!AE512/'Ac225 Dose 200 nCi R power'!G512)^2+('Ac227 Dose 1 nCi R power'!AE512/'Ac227 Dose 1 nCi R power'!G512)^2)^0.5)*F136</f>
        <v>1.4570168306736371E-3</v>
      </c>
      <c r="AE136" s="64">
        <f>((('Ac225 Dose 200 nCi R power'!AF512/'Ac225 Dose 200 nCi R power'!H512)^2+('Ac227 Dose 1 nCi R power'!AF512/'Ac227 Dose 1 nCi R power'!H512)^2)^0.5)*G136</f>
        <v>1.0262279405834046E-3</v>
      </c>
      <c r="AF136" s="64">
        <f>((('Ac225 Dose 200 nCi R power'!AG512/'Ac225 Dose 200 nCi R power'!I512)^2+('Ac227 Dose 1 nCi R power'!AG512/'Ac227 Dose 1 nCi R power'!I512)^2)^0.5)*H136</f>
        <v>9.9093745794500386E-4</v>
      </c>
      <c r="AG136" s="64">
        <f>((('Ac225 Dose 200 nCi R power'!AH512/'Ac225 Dose 200 nCi R power'!J512)^2+('Ac227 Dose 1 nCi R power'!AH512/'Ac227 Dose 1 nCi R power'!J512)^2)^0.5)*I136</f>
        <v>9.6558450760257425E-4</v>
      </c>
      <c r="AH136" s="64">
        <f>((('Ac225 Dose 200 nCi R power'!AI512/'Ac225 Dose 200 nCi R power'!K512)^2+('Ac227 Dose 1 nCi R power'!AI512/'Ac227 Dose 1 nCi R power'!K512)^2)^0.5)*J136</f>
        <v>1.5582636818022707E-3</v>
      </c>
      <c r="AI136" s="64">
        <f>((('Ac225 Dose 200 nCi R power'!AJ512/'Ac225 Dose 200 nCi R power'!L512)^2+('Ac227 Dose 1 nCi R power'!AJ512/'Ac227 Dose 1 nCi R power'!L512)^2)^0.5)*K136</f>
        <v>1.3178519300864396E-3</v>
      </c>
      <c r="AJ136" s="64">
        <f>((('Ac225 Dose 200 nCi R power'!AK512/'Ac225 Dose 200 nCi R power'!M512)^2+('Ac227 Dose 1 nCi R power'!AK512/'Ac227 Dose 1 nCi R power'!M512)^2)^0.5)*L136</f>
        <v>1.6713139945888102E-3</v>
      </c>
      <c r="AK136" s="64">
        <f>((('Ac225 Dose 200 nCi R power'!AL512/'Ac225 Dose 200 nCi R power'!N512)^2+('Ac227 Dose 1 nCi R power'!AL512/'Ac227 Dose 1 nCi R power'!N512)^2)^0.5)*M136</f>
        <v>2.6535580249446747E-3</v>
      </c>
      <c r="AL136" s="64"/>
      <c r="AM136" s="64"/>
      <c r="AN136">
        <f t="shared" si="44"/>
        <v>-2.3828254248299947E-5</v>
      </c>
      <c r="AO136">
        <f t="shared" si="46"/>
        <v>7.0650023414344475E-5</v>
      </c>
      <c r="AP136">
        <f t="shared" si="47"/>
        <v>-1.0556215899028775E-4</v>
      </c>
      <c r="AQ136">
        <f t="shared" si="48"/>
        <v>4.274684961081928E-5</v>
      </c>
      <c r="AR136">
        <f t="shared" si="49"/>
        <v>-1.2018543294179795E-4</v>
      </c>
      <c r="AS136">
        <f t="shared" si="50"/>
        <v>5.9022974985191423E-5</v>
      </c>
      <c r="AT136">
        <f t="shared" si="51"/>
        <v>-2.6918817435230414E-4</v>
      </c>
      <c r="AU136">
        <f t="shared" si="52"/>
        <v>-1.6158488806376011E-4</v>
      </c>
      <c r="AV136">
        <f t="shared" si="53"/>
        <v>-3.131482437555488E-4</v>
      </c>
      <c r="AW136">
        <f t="shared" si="54"/>
        <v>3.5714907502424633E-4</v>
      </c>
      <c r="AZ136">
        <f t="shared" si="45"/>
        <v>6.4476489949555132E-4</v>
      </c>
      <c r="BA136">
        <f t="shared" si="55"/>
        <v>3.8200397820194309E-3</v>
      </c>
      <c r="BB136">
        <f t="shared" si="56"/>
        <v>2.277099317492997E-3</v>
      </c>
      <c r="BC136">
        <f t="shared" si="57"/>
        <v>1.5121517485399533E-3</v>
      </c>
      <c r="BD136">
        <f t="shared" si="58"/>
        <v>1.6039233518101029E-3</v>
      </c>
      <c r="BE136">
        <f t="shared" si="59"/>
        <v>1.4588707906490871E-3</v>
      </c>
      <c r="BF136">
        <f t="shared" si="60"/>
        <v>2.5678546753284469E-3</v>
      </c>
      <c r="BG136">
        <f t="shared" si="61"/>
        <v>2.1049185597243067E-3</v>
      </c>
      <c r="BH136">
        <f t="shared" si="62"/>
        <v>2.7616673750943841E-3</v>
      </c>
      <c r="BI136">
        <f t="shared" si="63"/>
        <v>3.8695771609269969E-3</v>
      </c>
    </row>
    <row r="137" spans="3:61">
      <c r="C137">
        <f t="shared" si="64"/>
        <v>7.75</v>
      </c>
      <c r="D137" s="63">
        <f>'Ac227 Dose 1 nCi R power'!E513/'Ac225 Dose 200 nCi R power'!E513</f>
        <v>2.2321353266403933E-4</v>
      </c>
      <c r="E137" s="63">
        <f>'Ac227 Dose 1 nCi R power'!F513/'Ac225 Dose 200 nCi R power'!F513</f>
        <v>1.2919568868686947E-3</v>
      </c>
      <c r="F137" s="63">
        <f>'Ac227 Dose 1 nCi R power'!G513/'Ac225 Dose 200 nCi R power'!G513</f>
        <v>8.3634035317846345E-4</v>
      </c>
      <c r="G137" s="63">
        <f>'Ac227 Dose 1 nCi R power'!H513/'Ac225 Dose 200 nCi R power'!H513</f>
        <v>4.9722001640504392E-4</v>
      </c>
      <c r="H137" s="63">
        <f>'Ac227 Dose 1 nCi R power'!I513/'Ac225 Dose 200 nCi R power'!I513</f>
        <v>6.3025956357724367E-4</v>
      </c>
      <c r="I137" s="63">
        <f>'Ac227 Dose 1 nCi R power'!J513/'Ac225 Dose 200 nCi R power'!J513</f>
        <v>5.0476416054817035E-4</v>
      </c>
      <c r="J137" s="63">
        <f>'Ac227 Dose 1 nCi R power'!K513/'Ac225 Dose 200 nCi R power'!K513</f>
        <v>1.0348113161932038E-3</v>
      </c>
      <c r="K137" s="63">
        <f>'Ac227 Dose 1 nCi R power'!L513/'Ac225 Dose 200 nCi R power'!L513</f>
        <v>8.0692796740326062E-4</v>
      </c>
      <c r="L137" s="63">
        <f>'Ac227 Dose 1 nCi R power'!M513/'Ac225 Dose 200 nCi R power'!M513</f>
        <v>1.1186740217356138E-3</v>
      </c>
      <c r="M137" s="63">
        <f>'Ac227 Dose 1 nCi R power'!N513/'Ac225 Dose 200 nCi R power'!N513</f>
        <v>1.2354429291014687E-3</v>
      </c>
      <c r="P137" s="64">
        <f>((('Ac225 Dose 200 nCi R power'!Q513/'Ac225 Dose 200 nCi R power'!E513)^2+('Ac227 Dose 1 nCi R power'!Q513/'Ac227 Dose 1 nCi R power'!E513)^2)^0.5)*D137</f>
        <v>2.4689851015599769E-4</v>
      </c>
      <c r="Q137" s="64">
        <f>((('Ac225 Dose 200 nCi R power'!R513/'Ac225 Dose 200 nCi R power'!F513)^2+('Ac227 Dose 1 nCi R power'!R513/'Ac227 Dose 1 nCi R power'!F513)^2)^0.5)*E137</f>
        <v>1.2177794079118265E-3</v>
      </c>
      <c r="R137" s="64">
        <f>((('Ac225 Dose 200 nCi R power'!S513/'Ac225 Dose 200 nCi R power'!G513)^2+('Ac227 Dose 1 nCi R power'!S513/'Ac227 Dose 1 nCi R power'!G513)^2)^0.5)*F137</f>
        <v>9.4065497820605291E-4</v>
      </c>
      <c r="S137" s="64">
        <f>((('Ac225 Dose 200 nCi R power'!T513/'Ac225 Dose 200 nCi R power'!H513)^2+('Ac227 Dose 1 nCi R power'!T513/'Ac227 Dose 1 nCi R power'!H513)^2)^0.5)*G137</f>
        <v>4.553297680326334E-4</v>
      </c>
      <c r="T137" s="64">
        <f>((('Ac225 Dose 200 nCi R power'!U513/'Ac225 Dose 200 nCi R power'!I513)^2+('Ac227 Dose 1 nCi R power'!U513/'Ac227 Dose 1 nCi R power'!I513)^2)^0.5)*H137</f>
        <v>7.5573671476691711E-4</v>
      </c>
      <c r="U137" s="64">
        <f>((('Ac225 Dose 200 nCi R power'!V513/'Ac225 Dose 200 nCi R power'!J513)^2+('Ac227 Dose 1 nCi R power'!V513/'Ac227 Dose 1 nCi R power'!J513)^2)^0.5)*I137</f>
        <v>4.4503045210858122E-4</v>
      </c>
      <c r="V137" s="64">
        <f>((('Ac225 Dose 200 nCi R power'!W513/'Ac225 Dose 200 nCi R power'!K513)^2+('Ac227 Dose 1 nCi R power'!W513/'Ac227 Dose 1 nCi R power'!K513)^2)^0.5)*J137</f>
        <v>1.3116980532094618E-3</v>
      </c>
      <c r="W137" s="64">
        <f>((('Ac225 Dose 200 nCi R power'!X513/'Ac225 Dose 200 nCi R power'!L513)^2+('Ac227 Dose 1 nCi R power'!X513/'Ac227 Dose 1 nCi R power'!L513)^2)^0.5)*K137</f>
        <v>9.7556392898590235E-4</v>
      </c>
      <c r="X137" s="64">
        <f>((('Ac225 Dose 200 nCi R power'!Y513/'Ac225 Dose 200 nCi R power'!M513)^2+('Ac227 Dose 1 nCi R power'!Y513/'Ac227 Dose 1 nCi R power'!M513)^2)^0.5)*L137</f>
        <v>1.442561038144151E-3</v>
      </c>
      <c r="Y137" s="64">
        <f>((('Ac225 Dose 200 nCi R power'!Z513/'Ac225 Dose 200 nCi R power'!N513)^2+('Ac227 Dose 1 nCi R power'!Z513/'Ac227 Dose 1 nCi R power'!N513)^2)^0.5)*M137</f>
        <v>8.7471476058886258E-4</v>
      </c>
      <c r="Z137" s="64"/>
      <c r="AA137" s="64"/>
      <c r="AB137" s="64">
        <f>((('Ac225 Dose 200 nCi R power'!AC513/'Ac225 Dose 200 nCi R power'!E513)^2+('Ac227 Dose 1 nCi R power'!AC513/'Ac227 Dose 1 nCi R power'!E513)^2)^0.5)*D137</f>
        <v>4.2354523061251199E-4</v>
      </c>
      <c r="AC137" s="64">
        <f>((('Ac225 Dose 200 nCi R power'!AD513/'Ac225 Dose 200 nCi R power'!F513)^2+('Ac227 Dose 1 nCi R power'!AD513/'Ac227 Dose 1 nCi R power'!F513)^2)^0.5)*E137</f>
        <v>2.5005855264214668E-3</v>
      </c>
      <c r="AD137" s="64">
        <f>((('Ac225 Dose 200 nCi R power'!AE513/'Ac225 Dose 200 nCi R power'!G513)^2+('Ac227 Dose 1 nCi R power'!AE513/'Ac227 Dose 1 nCi R power'!G513)^2)^0.5)*F137</f>
        <v>1.4860187513038991E-3</v>
      </c>
      <c r="AE137" s="64">
        <f>((('Ac225 Dose 200 nCi R power'!AF513/'Ac225 Dose 200 nCi R power'!H513)^2+('Ac227 Dose 1 nCi R power'!AF513/'Ac227 Dose 1 nCi R power'!H513)^2)^0.5)*G137</f>
        <v>1.0454422294051715E-3</v>
      </c>
      <c r="AF137" s="64">
        <f>((('Ac225 Dose 200 nCi R power'!AG513/'Ac225 Dose 200 nCi R power'!I513)^2+('Ac227 Dose 1 nCi R power'!AG513/'Ac227 Dose 1 nCi R power'!I513)^2)^0.5)*H137</f>
        <v>1.0184308018847813E-3</v>
      </c>
      <c r="AG137" s="64">
        <f>((('Ac225 Dose 200 nCi R power'!AH513/'Ac225 Dose 200 nCi R power'!J513)^2+('Ac227 Dose 1 nCi R power'!AH513/'Ac227 Dose 1 nCi R power'!J513)^2)^0.5)*I137</f>
        <v>9.8788796791151614E-4</v>
      </c>
      <c r="AH137" s="64">
        <f>((('Ac225 Dose 200 nCi R power'!AI513/'Ac225 Dose 200 nCi R power'!K513)^2+('Ac227 Dose 1 nCi R power'!AI513/'Ac227 Dose 1 nCi R power'!K513)^2)^0.5)*J137</f>
        <v>1.5967499322806639E-3</v>
      </c>
      <c r="AI137" s="64">
        <f>((('Ac225 Dose 200 nCi R power'!AJ513/'Ac225 Dose 200 nCi R power'!L513)^2+('Ac227 Dose 1 nCi R power'!AJ513/'Ac227 Dose 1 nCi R power'!L513)^2)^0.5)*K137</f>
        <v>1.3457735625061243E-3</v>
      </c>
      <c r="AJ137" s="64">
        <f>((('Ac225 Dose 200 nCi R power'!AK513/'Ac225 Dose 200 nCi R power'!M513)^2+('Ac227 Dose 1 nCi R power'!AK513/'Ac227 Dose 1 nCi R power'!M513)^2)^0.5)*L137</f>
        <v>1.712901308042288E-3</v>
      </c>
      <c r="AK137" s="64">
        <f>((('Ac225 Dose 200 nCi R power'!AL513/'Ac225 Dose 200 nCi R power'!N513)^2+('Ac227 Dose 1 nCi R power'!AL513/'Ac227 Dose 1 nCi R power'!N513)^2)^0.5)*M137</f>
        <v>2.6932346288662695E-3</v>
      </c>
      <c r="AL137" s="64"/>
      <c r="AM137" s="64"/>
      <c r="AN137">
        <f t="shared" si="44"/>
        <v>-2.368497749195836E-5</v>
      </c>
      <c r="AO137">
        <f t="shared" si="46"/>
        <v>7.417747895686823E-5</v>
      </c>
      <c r="AP137">
        <f t="shared" si="47"/>
        <v>-1.0431462502758946E-4</v>
      </c>
      <c r="AQ137">
        <f t="shared" si="48"/>
        <v>4.1890248372410523E-5</v>
      </c>
      <c r="AR137">
        <f t="shared" si="49"/>
        <v>-1.2547715118967344E-4</v>
      </c>
      <c r="AS137">
        <f t="shared" si="50"/>
        <v>5.9733708439589129E-5</v>
      </c>
      <c r="AT137">
        <f t="shared" si="51"/>
        <v>-2.7688673701625798E-4</v>
      </c>
      <c r="AU137">
        <f t="shared" si="52"/>
        <v>-1.6863596158264173E-4</v>
      </c>
      <c r="AV137">
        <f t="shared" si="53"/>
        <v>-3.2388701640853721E-4</v>
      </c>
      <c r="AW137">
        <f t="shared" si="54"/>
        <v>3.6072816851260615E-4</v>
      </c>
      <c r="AZ137">
        <f t="shared" si="45"/>
        <v>6.4675876327655133E-4</v>
      </c>
      <c r="BA137">
        <f t="shared" si="55"/>
        <v>3.7925424132901615E-3</v>
      </c>
      <c r="BB137">
        <f t="shared" si="56"/>
        <v>2.3223591044823624E-3</v>
      </c>
      <c r="BC137">
        <f t="shared" si="57"/>
        <v>1.5426622458102153E-3</v>
      </c>
      <c r="BD137">
        <f t="shared" si="58"/>
        <v>1.648690365462025E-3</v>
      </c>
      <c r="BE137">
        <f t="shared" si="59"/>
        <v>1.4926521284596866E-3</v>
      </c>
      <c r="BF137">
        <f t="shared" si="60"/>
        <v>2.6315612484738675E-3</v>
      </c>
      <c r="BG137">
        <f t="shared" si="61"/>
        <v>2.152701529909385E-3</v>
      </c>
      <c r="BH137">
        <f t="shared" si="62"/>
        <v>2.8315753297779018E-3</v>
      </c>
      <c r="BI137">
        <f t="shared" si="63"/>
        <v>3.9286775579677382E-3</v>
      </c>
    </row>
    <row r="138" spans="3:61">
      <c r="C138">
        <f t="shared" si="64"/>
        <v>8</v>
      </c>
      <c r="D138" s="63">
        <f>'Ac227 Dose 1 nCi R power'!E514/'Ac225 Dose 200 nCi R power'!E514</f>
        <v>2.2375665940014181E-4</v>
      </c>
      <c r="E138" s="63">
        <f>'Ac227 Dose 1 nCi R power'!F514/'Ac225 Dose 200 nCi R power'!F514</f>
        <v>1.2831176410692657E-3</v>
      </c>
      <c r="F138" s="63">
        <f>'Ac227 Dose 1 nCi R power'!G514/'Ac225 Dose 200 nCi R power'!G514</f>
        <v>8.5224524300059757E-4</v>
      </c>
      <c r="G138" s="63">
        <f>'Ac227 Dose 1 nCi R power'!H514/'Ac225 Dose 200 nCi R power'!H514</f>
        <v>5.0863955504344097E-4</v>
      </c>
      <c r="H138" s="63">
        <f>'Ac227 Dose 1 nCi R power'!I514/'Ac225 Dose 200 nCi R power'!I514</f>
        <v>6.4721930325601046E-4</v>
      </c>
      <c r="I138" s="63">
        <f>'Ac227 Dose 1 nCi R power'!J514/'Ac225 Dose 200 nCi R power'!J514</f>
        <v>5.15889741240743E-4</v>
      </c>
      <c r="J138" s="63">
        <f>'Ac227 Dose 1 nCi R power'!K514/'Ac225 Dose 200 nCi R power'!K514</f>
        <v>1.0598021751528578E-3</v>
      </c>
      <c r="K138" s="63">
        <f>'Ac227 Dose 1 nCi R power'!L514/'Ac225 Dose 200 nCi R power'!L514</f>
        <v>8.2654554096546669E-4</v>
      </c>
      <c r="L138" s="63">
        <f>'Ac227 Dose 1 nCi R power'!M514/'Ac225 Dose 200 nCi R power'!M514</f>
        <v>1.1465286462089635E-3</v>
      </c>
      <c r="M138" s="63">
        <f>'Ac227 Dose 1 nCi R power'!N514/'Ac225 Dose 200 nCi R power'!N514</f>
        <v>1.2548076228565816E-3</v>
      </c>
      <c r="P138" s="64">
        <f>((('Ac225 Dose 200 nCi R power'!Q514/'Ac225 Dose 200 nCi R power'!E514)^2+('Ac227 Dose 1 nCi R power'!Q514/'Ac227 Dose 1 nCi R power'!E514)^2)^0.5)*D138</f>
        <v>2.4726902048140275E-4</v>
      </c>
      <c r="Q138" s="64">
        <f>((('Ac225 Dose 200 nCi R power'!R514/'Ac225 Dose 200 nCi R power'!F514)^2+('Ac227 Dose 1 nCi R power'!R514/'Ac227 Dose 1 nCi R power'!F514)^2)^0.5)*E138</f>
        <v>1.2052325080795419E-3</v>
      </c>
      <c r="R138" s="64">
        <f>((('Ac225 Dose 200 nCi R power'!S514/'Ac225 Dose 200 nCi R power'!G514)^2+('Ac227 Dose 1 nCi R power'!S514/'Ac227 Dose 1 nCi R power'!G514)^2)^0.5)*F138</f>
        <v>9.5577225227502262E-4</v>
      </c>
      <c r="S138" s="64">
        <f>((('Ac225 Dose 200 nCi R power'!T514/'Ac225 Dose 200 nCi R power'!H514)^2+('Ac227 Dose 1 nCi R power'!T514/'Ac227 Dose 1 nCi R power'!H514)^2)^0.5)*G138</f>
        <v>4.6756455299010982E-4</v>
      </c>
      <c r="T138" s="64">
        <f>((('Ac225 Dose 200 nCi R power'!U514/'Ac225 Dose 200 nCi R power'!I514)^2+('Ac227 Dose 1 nCi R power'!U514/'Ac227 Dose 1 nCi R power'!I514)^2)^0.5)*H138</f>
        <v>7.7773604557622152E-4</v>
      </c>
      <c r="U138" s="64">
        <f>((('Ac225 Dose 200 nCi R power'!V514/'Ac225 Dose 200 nCi R power'!J514)^2+('Ac227 Dose 1 nCi R power'!V514/'Ac227 Dose 1 nCi R power'!J514)^2)^0.5)*I138</f>
        <v>4.5547492371896182E-4</v>
      </c>
      <c r="V138" s="64">
        <f>((('Ac225 Dose 200 nCi R power'!W514/'Ac225 Dose 200 nCi R power'!K514)^2+('Ac227 Dose 1 nCi R power'!W514/'Ac227 Dose 1 nCi R power'!K514)^2)^0.5)*J138</f>
        <v>1.3442868128235885E-3</v>
      </c>
      <c r="W138" s="64">
        <f>((('Ac225 Dose 200 nCi R power'!X514/'Ac225 Dose 200 nCi R power'!L514)^2+('Ac227 Dose 1 nCi R power'!X514/'Ac227 Dose 1 nCi R power'!L514)^2)^0.5)*K138</f>
        <v>1.0023718318531098E-3</v>
      </c>
      <c r="X138" s="64">
        <f>((('Ac225 Dose 200 nCi R power'!Y514/'Ac225 Dose 200 nCi R power'!M514)^2+('Ac227 Dose 1 nCi R power'!Y514/'Ac227 Dose 1 nCi R power'!M514)^2)^0.5)*L138</f>
        <v>1.4810417285941008E-3</v>
      </c>
      <c r="Y138" s="64">
        <f>((('Ac225 Dose 200 nCi R power'!Z514/'Ac225 Dose 200 nCi R power'!N514)^2+('Ac227 Dose 1 nCi R power'!Z514/'Ac227 Dose 1 nCi R power'!N514)^2)^0.5)*M138</f>
        <v>8.9107233386377194E-4</v>
      </c>
      <c r="Z138" s="64"/>
      <c r="AA138" s="64"/>
      <c r="AB138" s="64">
        <f>((('Ac225 Dose 200 nCi R power'!AC514/'Ac225 Dose 200 nCi R power'!E514)^2+('Ac227 Dose 1 nCi R power'!AC514/'Ac227 Dose 1 nCi R power'!E514)^2)^0.5)*D138</f>
        <v>4.246745121130386E-4</v>
      </c>
      <c r="AC138" s="64">
        <f>((('Ac225 Dose 200 nCi R power'!AD514/'Ac225 Dose 200 nCi R power'!F514)^2+('Ac227 Dose 1 nCi R power'!AD514/'Ac227 Dose 1 nCi R power'!F514)^2)^0.5)*E138</f>
        <v>2.4866603731212248E-3</v>
      </c>
      <c r="AD138" s="64">
        <f>((('Ac225 Dose 200 nCi R power'!AE514/'Ac225 Dose 200 nCi R power'!G514)^2+('Ac227 Dose 1 nCi R power'!AE514/'Ac227 Dose 1 nCi R power'!G514)^2)^0.5)*F138</f>
        <v>1.5139455247460147E-3</v>
      </c>
      <c r="AE138" s="64">
        <f>((('Ac225 Dose 200 nCi R power'!AF514/'Ac225 Dose 200 nCi R power'!H514)^2+('Ac227 Dose 1 nCi R power'!AF514/'Ac227 Dose 1 nCi R power'!H514)^2)^0.5)*G138</f>
        <v>1.0649151031329406E-3</v>
      </c>
      <c r="AF138" s="64">
        <f>((('Ac225 Dose 200 nCi R power'!AG514/'Ac225 Dose 200 nCi R power'!I514)^2+('Ac227 Dose 1 nCi R power'!AG514/'Ac227 Dose 1 nCi R power'!I514)^2)^0.5)*H138</f>
        <v>1.0456361646464423E-3</v>
      </c>
      <c r="AG138" s="64">
        <f>((('Ac225 Dose 200 nCi R power'!AH514/'Ac225 Dose 200 nCi R power'!J514)^2+('Ac227 Dose 1 nCi R power'!AH514/'Ac227 Dose 1 nCi R power'!J514)^2)^0.5)*I138</f>
        <v>1.0094659866003257E-3</v>
      </c>
      <c r="AH138" s="64">
        <f>((('Ac225 Dose 200 nCi R power'!AI514/'Ac225 Dose 200 nCi R power'!K514)^2+('Ac227 Dose 1 nCi R power'!AI514/'Ac227 Dose 1 nCi R power'!K514)^2)^0.5)*J138</f>
        <v>1.6349234430768191E-3</v>
      </c>
      <c r="AI138" s="64">
        <f>((('Ac225 Dose 200 nCi R power'!AJ514/'Ac225 Dose 200 nCi R power'!L514)^2+('Ac227 Dose 1 nCi R power'!AJ514/'Ac227 Dose 1 nCi R power'!L514)^2)^0.5)*K138</f>
        <v>1.3731571839507135E-3</v>
      </c>
      <c r="AJ138" s="64">
        <f>((('Ac225 Dose 200 nCi R power'!AK514/'Ac225 Dose 200 nCi R power'!M514)^2+('Ac227 Dose 1 nCi R power'!AK514/'Ac227 Dose 1 nCi R power'!M514)^2)^0.5)*L138</f>
        <v>1.7537065416232645E-3</v>
      </c>
      <c r="AK138" s="64">
        <f>((('Ac225 Dose 200 nCi R power'!AL514/'Ac225 Dose 200 nCi R power'!N514)^2+('Ac227 Dose 1 nCi R power'!AL514/'Ac227 Dose 1 nCi R power'!N514)^2)^0.5)*M138</f>
        <v>2.7322739829567424E-3</v>
      </c>
      <c r="AL138" s="64"/>
      <c r="AM138" s="64"/>
      <c r="AN138">
        <f t="shared" si="44"/>
        <v>-2.3512361081260948E-5</v>
      </c>
      <c r="AO138">
        <f t="shared" si="46"/>
        <v>7.7885132989723811E-5</v>
      </c>
      <c r="AP138">
        <f t="shared" si="47"/>
        <v>-1.0352700927442505E-4</v>
      </c>
      <c r="AQ138">
        <f t="shared" si="48"/>
        <v>4.1075002053331147E-5</v>
      </c>
      <c r="AR138">
        <f t="shared" si="49"/>
        <v>-1.3051674232021106E-4</v>
      </c>
      <c r="AS138">
        <f t="shared" si="50"/>
        <v>6.0414817521781182E-5</v>
      </c>
      <c r="AT138">
        <f t="shared" si="51"/>
        <v>-2.8448463767073067E-4</v>
      </c>
      <c r="AU138">
        <f t="shared" si="52"/>
        <v>-1.7582629088764309E-4</v>
      </c>
      <c r="AV138">
        <f t="shared" si="53"/>
        <v>-3.3451308238513738E-4</v>
      </c>
      <c r="AW138">
        <f t="shared" si="54"/>
        <v>3.6373528899280962E-4</v>
      </c>
      <c r="AZ138">
        <f t="shared" si="45"/>
        <v>6.4843117151318038E-4</v>
      </c>
      <c r="BA138">
        <f t="shared" si="55"/>
        <v>3.7697780141904905E-3</v>
      </c>
      <c r="BB138">
        <f t="shared" si="56"/>
        <v>2.3661907677466122E-3</v>
      </c>
      <c r="BC138">
        <f t="shared" si="57"/>
        <v>1.5735546581763815E-3</v>
      </c>
      <c r="BD138">
        <f t="shared" si="58"/>
        <v>1.6928554679024527E-3</v>
      </c>
      <c r="BE138">
        <f t="shared" si="59"/>
        <v>1.5253557278410686E-3</v>
      </c>
      <c r="BF138">
        <f t="shared" si="60"/>
        <v>2.6947256182296769E-3</v>
      </c>
      <c r="BG138">
        <f t="shared" si="61"/>
        <v>2.19970272491618E-3</v>
      </c>
      <c r="BH138">
        <f t="shared" si="62"/>
        <v>2.9002351878322282E-3</v>
      </c>
      <c r="BI138">
        <f t="shared" si="63"/>
        <v>3.9870816058133239E-3</v>
      </c>
    </row>
    <row r="139" spans="3:61">
      <c r="C139">
        <f t="shared" si="64"/>
        <v>8.25</v>
      </c>
      <c r="D139" s="63">
        <f>'Ac227 Dose 1 nCi R power'!E515/'Ac225 Dose 200 nCi R power'!E515</f>
        <v>2.2419048131088409E-4</v>
      </c>
      <c r="E139" s="63">
        <f>'Ac227 Dose 1 nCi R power'!F515/'Ac225 Dose 200 nCi R power'!F515</f>
        <v>1.275712537284782E-3</v>
      </c>
      <c r="F139" s="63">
        <f>'Ac227 Dose 1 nCi R power'!G515/'Ac225 Dose 200 nCi R power'!G515</f>
        <v>8.6780154489862359E-4</v>
      </c>
      <c r="G139" s="63">
        <f>'Ac227 Dose 1 nCi R power'!H515/'Ac225 Dose 200 nCi R power'!H515</f>
        <v>5.2015769048418994E-4</v>
      </c>
      <c r="H139" s="63">
        <f>'Ac227 Dose 1 nCi R power'!I515/'Ac225 Dose 200 nCi R power'!I515</f>
        <v>6.6389708420555864E-4</v>
      </c>
      <c r="I139" s="63">
        <f>'Ac227 Dose 1 nCi R power'!J515/'Ac225 Dose 200 nCi R power'!J515</f>
        <v>5.2664528445791779E-4</v>
      </c>
      <c r="J139" s="63">
        <f>'Ac227 Dose 1 nCi R power'!K515/'Ac225 Dose 200 nCi R power'!K515</f>
        <v>1.0845311008874439E-3</v>
      </c>
      <c r="K139" s="63">
        <f>'Ac227 Dose 1 nCi R power'!L515/'Ac225 Dose 200 nCi R power'!L515</f>
        <v>8.4593454238039386E-4</v>
      </c>
      <c r="L139" s="63">
        <f>'Ac227 Dose 1 nCi R power'!M515/'Ac225 Dose 200 nCi R power'!M515</f>
        <v>1.1739435314885806E-3</v>
      </c>
      <c r="M139" s="63">
        <f>'Ac227 Dose 1 nCi R power'!N515/'Ac225 Dose 200 nCi R power'!N515</f>
        <v>1.2741714018066348E-3</v>
      </c>
      <c r="P139" s="64">
        <f>((('Ac225 Dose 200 nCi R power'!Q515/'Ac225 Dose 200 nCi R power'!E515)^2+('Ac227 Dose 1 nCi R power'!Q515/'Ac227 Dose 1 nCi R power'!E515)^2)^0.5)*D139</f>
        <v>2.4750287116119188E-4</v>
      </c>
      <c r="Q139" s="64">
        <f>((('Ac225 Dose 200 nCi R power'!R515/'Ac225 Dose 200 nCi R power'!F515)^2+('Ac227 Dose 1 nCi R power'!R515/'Ac227 Dose 1 nCi R power'!F515)^2)^0.5)*E139</f>
        <v>1.1939581173136709E-3</v>
      </c>
      <c r="R139" s="64">
        <f>((('Ac225 Dose 200 nCi R power'!S515/'Ac225 Dose 200 nCi R power'!G515)^2+('Ac227 Dose 1 nCi R power'!S515/'Ac227 Dose 1 nCi R power'!G515)^2)^0.5)*F139</f>
        <v>9.7099776183684375E-4</v>
      </c>
      <c r="S139" s="64">
        <f>((('Ac225 Dose 200 nCi R power'!T515/'Ac225 Dose 200 nCi R power'!H515)^2+('Ac227 Dose 1 nCi R power'!T515/'Ac227 Dose 1 nCi R power'!H515)^2)^0.5)*G139</f>
        <v>4.7984659697363917E-4</v>
      </c>
      <c r="T139" s="64">
        <f>((('Ac225 Dose 200 nCi R power'!U515/'Ac225 Dose 200 nCi R power'!I515)^2+('Ac227 Dose 1 nCi R power'!U515/'Ac227 Dose 1 nCi R power'!I515)^2)^0.5)*H139</f>
        <v>7.9918622875670164E-4</v>
      </c>
      <c r="U139" s="64">
        <f>((('Ac225 Dose 200 nCi R power'!V515/'Ac225 Dose 200 nCi R power'!J515)^2+('Ac227 Dose 1 nCi R power'!V515/'Ac227 Dose 1 nCi R power'!J515)^2)^0.5)*I139</f>
        <v>4.6557460176947346E-4</v>
      </c>
      <c r="V139" s="64">
        <f>((('Ac225 Dose 200 nCi R power'!W515/'Ac225 Dose 200 nCi R power'!K515)^2+('Ac227 Dose 1 nCi R power'!W515/'Ac227 Dose 1 nCi R power'!K515)^2)^0.5)*J139</f>
        <v>1.3765053796004592E-3</v>
      </c>
      <c r="W139" s="64">
        <f>((('Ac225 Dose 200 nCi R power'!X515/'Ac225 Dose 200 nCi R power'!L515)^2+('Ac227 Dose 1 nCi R power'!X515/'Ac227 Dose 1 nCi R power'!L515)^2)^0.5)*K139</f>
        <v>1.0290724031884206E-3</v>
      </c>
      <c r="X139" s="64">
        <f>((('Ac225 Dose 200 nCi R power'!Y515/'Ac225 Dose 200 nCi R power'!M515)^2+('Ac227 Dose 1 nCi R power'!Y515/'Ac227 Dose 1 nCi R power'!M515)^2)^0.5)*L139</f>
        <v>1.5189660362425056E-3</v>
      </c>
      <c r="Y139" s="64">
        <f>((('Ac225 Dose 200 nCi R power'!Z515/'Ac225 Dose 200 nCi R power'!N515)^2+('Ac227 Dose 1 nCi R power'!Z515/'Ac227 Dose 1 nCi R power'!N515)^2)^0.5)*M139</f>
        <v>9.0794338991018002E-4</v>
      </c>
      <c r="Z139" s="64"/>
      <c r="AA139" s="64"/>
      <c r="AB139" s="64">
        <f>((('Ac225 Dose 200 nCi R power'!AC515/'Ac225 Dose 200 nCi R power'!E515)^2+('Ac227 Dose 1 nCi R power'!AC515/'Ac227 Dose 1 nCi R power'!E515)^2)^0.5)*D139</f>
        <v>4.2561455084238656E-4</v>
      </c>
      <c r="AC139" s="64">
        <f>((('Ac225 Dose 200 nCi R power'!AD515/'Ac225 Dose 200 nCi R power'!F515)^2+('Ac227 Dose 1 nCi R power'!AD515/'Ac227 Dose 1 nCi R power'!F515)^2)^0.5)*E139</f>
        <v>2.4758393719509857E-3</v>
      </c>
      <c r="AD139" s="64">
        <f>((('Ac225 Dose 200 nCi R power'!AE515/'Ac225 Dose 200 nCi R power'!G515)^2+('Ac227 Dose 1 nCi R power'!AE515/'Ac227 Dose 1 nCi R power'!G515)^2)^0.5)*F139</f>
        <v>1.5408323129287569E-3</v>
      </c>
      <c r="AE139" s="64">
        <f>((('Ac225 Dose 200 nCi R power'!AF515/'Ac225 Dose 200 nCi R power'!H515)^2+('Ac227 Dose 1 nCi R power'!AF515/'Ac227 Dose 1 nCi R power'!H515)^2)^0.5)*G139</f>
        <v>1.0846074595687023E-3</v>
      </c>
      <c r="AF139" s="64">
        <f>((('Ac225 Dose 200 nCi R power'!AG515/'Ac225 Dose 200 nCi R power'!I515)^2+('Ac227 Dose 1 nCi R power'!AG515/'Ac227 Dose 1 nCi R power'!I515)^2)^0.5)*H139</f>
        <v>1.0725849790772298E-3</v>
      </c>
      <c r="AG139" s="64">
        <f>((('Ac225 Dose 200 nCi R power'!AH515/'Ac225 Dose 200 nCi R power'!J515)^2+('Ac227 Dose 1 nCi R power'!AH515/'Ac227 Dose 1 nCi R power'!J515)^2)^0.5)*I139</f>
        <v>1.030277932629056E-3</v>
      </c>
      <c r="AH139" s="64">
        <f>((('Ac225 Dose 200 nCi R power'!AI515/'Ac225 Dose 200 nCi R power'!K515)^2+('Ac227 Dose 1 nCi R power'!AI515/'Ac227 Dose 1 nCi R power'!K515)^2)^0.5)*J139</f>
        <v>1.6727329609084515E-3</v>
      </c>
      <c r="AI139" s="64">
        <f>((('Ac225 Dose 200 nCi R power'!AJ515/'Ac225 Dose 200 nCi R power'!L515)^2+('Ac227 Dose 1 nCi R power'!AJ515/'Ac227 Dose 1 nCi R power'!L515)^2)^0.5)*K139</f>
        <v>1.4000544853986919E-3</v>
      </c>
      <c r="AJ139" s="64">
        <f>((('Ac225 Dose 200 nCi R power'!AK515/'Ac225 Dose 200 nCi R power'!M515)^2+('Ac227 Dose 1 nCi R power'!AK515/'Ac227 Dose 1 nCi R power'!M515)^2)^0.5)*L139</f>
        <v>1.7937776716820853E-3</v>
      </c>
      <c r="AK139" s="64">
        <f>((('Ac225 Dose 200 nCi R power'!AL515/'Ac225 Dose 200 nCi R power'!N515)^2+('Ac227 Dose 1 nCi R power'!AL515/'Ac227 Dose 1 nCi R power'!N515)^2)^0.5)*M139</f>
        <v>2.7707719595031592E-3</v>
      </c>
      <c r="AL139" s="64"/>
      <c r="AM139" s="64"/>
      <c r="AN139">
        <f t="shared" si="44"/>
        <v>-2.3312389850307794E-5</v>
      </c>
      <c r="AO139">
        <f t="shared" si="46"/>
        <v>8.1754419971111127E-5</v>
      </c>
      <c r="AP139">
        <f t="shared" si="47"/>
        <v>-1.0319621693822016E-4</v>
      </c>
      <c r="AQ139">
        <f t="shared" si="48"/>
        <v>4.0311093510550771E-5</v>
      </c>
      <c r="AR139">
        <f t="shared" si="49"/>
        <v>-1.35289144551143E-4</v>
      </c>
      <c r="AS139">
        <f t="shared" si="50"/>
        <v>6.1070682688444333E-5</v>
      </c>
      <c r="AT139">
        <f t="shared" si="51"/>
        <v>-2.9197427871301531E-4</v>
      </c>
      <c r="AU139">
        <f t="shared" si="52"/>
        <v>-1.8313786080802674E-4</v>
      </c>
      <c r="AV139">
        <f t="shared" si="53"/>
        <v>-3.4502250475392502E-4</v>
      </c>
      <c r="AW139">
        <f t="shared" si="54"/>
        <v>3.6622801189645476E-4</v>
      </c>
      <c r="AZ139">
        <f t="shared" si="45"/>
        <v>6.4980503215327065E-4</v>
      </c>
      <c r="BA139">
        <f t="shared" si="55"/>
        <v>3.7515519092357679E-3</v>
      </c>
      <c r="BB139">
        <f t="shared" si="56"/>
        <v>2.4086338578273806E-3</v>
      </c>
      <c r="BC139">
        <f t="shared" si="57"/>
        <v>1.6047651500528922E-3</v>
      </c>
      <c r="BD139">
        <f t="shared" si="58"/>
        <v>1.7364820632827884E-3</v>
      </c>
      <c r="BE139">
        <f t="shared" si="59"/>
        <v>1.5569232170869738E-3</v>
      </c>
      <c r="BF139">
        <f t="shared" si="60"/>
        <v>2.7572640617958954E-3</v>
      </c>
      <c r="BG139">
        <f t="shared" si="61"/>
        <v>2.2459890277790858E-3</v>
      </c>
      <c r="BH139">
        <f t="shared" si="62"/>
        <v>2.9677212031706656E-3</v>
      </c>
      <c r="BI139">
        <f t="shared" si="63"/>
        <v>4.0449433613097942E-3</v>
      </c>
    </row>
    <row r="140" spans="3:61">
      <c r="C140">
        <f t="shared" si="64"/>
        <v>8.5</v>
      </c>
      <c r="D140" s="63">
        <f>'Ac227 Dose 1 nCi R power'!E516/'Ac225 Dose 200 nCi R power'!E516</f>
        <v>2.2452481875268455E-4</v>
      </c>
      <c r="E140" s="63">
        <f>'Ac227 Dose 1 nCi R power'!F516/'Ac225 Dose 200 nCi R power'!F516</f>
        <v>1.2696978361040109E-3</v>
      </c>
      <c r="F140" s="63">
        <f>'Ac227 Dose 1 nCi R power'!G516/'Ac225 Dose 200 nCi R power'!G516</f>
        <v>8.8301592087351049E-4</v>
      </c>
      <c r="G140" s="63">
        <f>'Ac227 Dose 1 nCi R power'!H516/'Ac225 Dose 200 nCi R power'!H516</f>
        <v>5.3174952650923419E-4</v>
      </c>
      <c r="H140" s="63">
        <f>'Ac227 Dose 1 nCi R power'!I516/'Ac225 Dose 200 nCi R power'!I516</f>
        <v>6.8032734058162128E-4</v>
      </c>
      <c r="I140" s="63">
        <f>'Ac227 Dose 1 nCi R power'!J516/'Ac225 Dose 200 nCi R power'!J516</f>
        <v>5.3701589853428144E-4</v>
      </c>
      <c r="J140" s="63">
        <f>'Ac227 Dose 1 nCi R power'!K516/'Ac225 Dose 200 nCi R power'!K516</f>
        <v>1.108968153894166E-3</v>
      </c>
      <c r="K140" s="63">
        <f>'Ac227 Dose 1 nCi R power'!L516/'Ac225 Dose 200 nCi R power'!L516</f>
        <v>8.6511161744454526E-4</v>
      </c>
      <c r="L140" s="63">
        <f>'Ac227 Dose 1 nCi R power'!M516/'Ac225 Dose 200 nCi R power'!M516</f>
        <v>1.2009459132252096E-3</v>
      </c>
      <c r="M140" s="63">
        <f>'Ac227 Dose 1 nCi R power'!N516/'Ac225 Dose 200 nCi R power'!N516</f>
        <v>1.2935888062776423E-3</v>
      </c>
      <c r="P140" s="64">
        <f>((('Ac225 Dose 200 nCi R power'!Q516/'Ac225 Dose 200 nCi R power'!E516)^2+('Ac227 Dose 1 nCi R power'!Q516/'Ac227 Dose 1 nCi R power'!E516)^2)^0.5)*D140</f>
        <v>2.4761209825949573E-4</v>
      </c>
      <c r="Q140" s="64">
        <f>((('Ac225 Dose 200 nCi R power'!R516/'Ac225 Dose 200 nCi R power'!F516)^2+('Ac227 Dose 1 nCi R power'!R516/'Ac227 Dose 1 nCi R power'!F516)^2)^0.5)*E140</f>
        <v>1.1839300443051988E-3</v>
      </c>
      <c r="R140" s="64">
        <f>((('Ac225 Dose 200 nCi R power'!S516/'Ac225 Dose 200 nCi R power'!G516)^2+('Ac227 Dose 1 nCi R power'!S516/'Ac227 Dose 1 nCi R power'!G516)^2)^0.5)*F140</f>
        <v>9.8633459023288943E-4</v>
      </c>
      <c r="S140" s="64">
        <f>((('Ac225 Dose 200 nCi R power'!T516/'Ac225 Dose 200 nCi R power'!H516)^2+('Ac227 Dose 1 nCi R power'!T516/'Ac227 Dose 1 nCi R power'!H516)^2)^0.5)*G140</f>
        <v>4.9214057016801378E-4</v>
      </c>
      <c r="T140" s="64">
        <f>((('Ac225 Dose 200 nCi R power'!U516/'Ac225 Dose 200 nCi R power'!I516)^2+('Ac227 Dose 1 nCi R power'!U516/'Ac227 Dose 1 nCi R power'!I516)^2)^0.5)*H140</f>
        <v>8.2010753405200405E-4</v>
      </c>
      <c r="U140" s="64">
        <f>((('Ac225 Dose 200 nCi R power'!V516/'Ac225 Dose 200 nCi R power'!J516)^2+('Ac227 Dose 1 nCi R power'!V516/'Ac227 Dose 1 nCi R power'!J516)^2)^0.5)*I140</f>
        <v>4.75310423188058E-4</v>
      </c>
      <c r="V140" s="64">
        <f>((('Ac225 Dose 200 nCi R power'!W516/'Ac225 Dose 200 nCi R power'!K516)^2+('Ac227 Dose 1 nCi R power'!W516/'Ac227 Dose 1 nCi R power'!K516)^2)^0.5)*J140</f>
        <v>1.4083167233834618E-3</v>
      </c>
      <c r="W140" s="64">
        <f>((('Ac225 Dose 200 nCi R power'!X516/'Ac225 Dose 200 nCi R power'!L516)^2+('Ac227 Dose 1 nCi R power'!X516/'Ac227 Dose 1 nCi R power'!L516)^2)^0.5)*K140</f>
        <v>1.0556643308042293E-3</v>
      </c>
      <c r="X140" s="64">
        <f>((('Ac225 Dose 200 nCi R power'!Y516/'Ac225 Dose 200 nCi R power'!M516)^2+('Ac227 Dose 1 nCi R power'!Y516/'Ac227 Dose 1 nCi R power'!M516)^2)^0.5)*L140</f>
        <v>1.5563577509067994E-3</v>
      </c>
      <c r="Y140" s="64">
        <f>((('Ac225 Dose 200 nCi R power'!Z516/'Ac225 Dose 200 nCi R power'!N516)^2+('Ac227 Dose 1 nCi R power'!Z516/'Ac227 Dose 1 nCi R power'!N516)^2)^0.5)*M140</f>
        <v>9.25331563293894E-4</v>
      </c>
      <c r="Z140" s="64"/>
      <c r="AA140" s="64"/>
      <c r="AB140" s="64">
        <f>((('Ac225 Dose 200 nCi R power'!AC516/'Ac225 Dose 200 nCi R power'!E516)^2+('Ac227 Dose 1 nCi R power'!AC516/'Ac227 Dose 1 nCi R power'!E516)^2)^0.5)*D140</f>
        <v>4.2638243217572831E-4</v>
      </c>
      <c r="AC140" s="64">
        <f>((('Ac225 Dose 200 nCi R power'!AD516/'Ac225 Dose 200 nCi R power'!F516)^2+('Ac227 Dose 1 nCi R power'!AD516/'Ac227 Dose 1 nCi R power'!F516)^2)^0.5)*E140</f>
        <v>2.4680075407347564E-3</v>
      </c>
      <c r="AD140" s="64">
        <f>((('Ac225 Dose 200 nCi R power'!AE516/'Ac225 Dose 200 nCi R power'!G516)^2+('Ac227 Dose 1 nCi R power'!AE516/'Ac227 Dose 1 nCi R power'!G516)^2)^0.5)*F140</f>
        <v>1.5667187094852957E-3</v>
      </c>
      <c r="AE140" s="64">
        <f>((('Ac225 Dose 200 nCi R power'!AF516/'Ac225 Dose 200 nCi R power'!H516)^2+('Ac227 Dose 1 nCi R power'!AF516/'Ac227 Dose 1 nCi R power'!H516)^2)^0.5)*G140</f>
        <v>1.1044807156971391E-3</v>
      </c>
      <c r="AF140" s="64">
        <f>((('Ac225 Dose 200 nCi R power'!AG516/'Ac225 Dose 200 nCi R power'!I516)^2+('Ac227 Dose 1 nCi R power'!AG516/'Ac227 Dose 1 nCi R power'!I516)^2)^0.5)*H140</f>
        <v>1.0993114667503074E-3</v>
      </c>
      <c r="AG140" s="64">
        <f>((('Ac225 Dose 200 nCi R power'!AH516/'Ac225 Dose 200 nCi R power'!J516)^2+('Ac227 Dose 1 nCi R power'!AH516/'Ac227 Dose 1 nCi R power'!J516)^2)^0.5)*I140</f>
        <v>1.0502890738191811E-3</v>
      </c>
      <c r="AH140" s="64">
        <f>((('Ac225 Dose 200 nCi R power'!AI516/'Ac225 Dose 200 nCi R power'!K516)^2+('Ac227 Dose 1 nCi R power'!AI516/'Ac227 Dose 1 nCi R power'!K516)^2)^0.5)*J140</f>
        <v>1.710131253903333E-3</v>
      </c>
      <c r="AI140" s="64">
        <f>((('Ac225 Dose 200 nCi R power'!AJ516/'Ac225 Dose 200 nCi R power'!L516)^2+('Ac227 Dose 1 nCi R power'!AJ516/'Ac227 Dose 1 nCi R power'!L516)^2)^0.5)*K140</f>
        <v>1.4265195354204951E-3</v>
      </c>
      <c r="AJ140" s="64">
        <f>((('Ac225 Dose 200 nCi R power'!AK516/'Ac225 Dose 200 nCi R power'!M516)^2+('Ac227 Dose 1 nCi R power'!AK516/'Ac227 Dose 1 nCi R power'!M516)^2)^0.5)*L140</f>
        <v>1.8331641106596787E-3</v>
      </c>
      <c r="AK140" s="64">
        <f>((('Ac225 Dose 200 nCi R power'!AL516/'Ac225 Dose 200 nCi R power'!N516)^2+('Ac227 Dose 1 nCi R power'!AL516/'Ac227 Dose 1 nCi R power'!N516)^2)^0.5)*M140</f>
        <v>2.8088191777442496E-3</v>
      </c>
      <c r="AL140" s="64"/>
      <c r="AM140" s="64"/>
      <c r="AN140">
        <f t="shared" si="44"/>
        <v>-2.3087279506811174E-5</v>
      </c>
      <c r="AO140">
        <f t="shared" si="46"/>
        <v>8.5767791798812111E-5</v>
      </c>
      <c r="AP140">
        <f t="shared" si="47"/>
        <v>-1.0331866935937893E-4</v>
      </c>
      <c r="AQ140">
        <f t="shared" si="48"/>
        <v>3.9608956341220412E-5</v>
      </c>
      <c r="AR140">
        <f t="shared" si="49"/>
        <v>-1.3978019347038277E-4</v>
      </c>
      <c r="AS140">
        <f t="shared" si="50"/>
        <v>6.1705475346223435E-5</v>
      </c>
      <c r="AT140">
        <f t="shared" si="51"/>
        <v>-2.9934856948929584E-4</v>
      </c>
      <c r="AU140">
        <f t="shared" si="52"/>
        <v>-1.9055271335968401E-4</v>
      </c>
      <c r="AV140">
        <f t="shared" si="53"/>
        <v>-3.5541183768158981E-4</v>
      </c>
      <c r="AW140">
        <f t="shared" si="54"/>
        <v>3.6825724298374834E-4</v>
      </c>
      <c r="AZ140">
        <f t="shared" si="45"/>
        <v>6.5090725092841286E-4</v>
      </c>
      <c r="BA140">
        <f t="shared" si="55"/>
        <v>3.7377053768387672E-3</v>
      </c>
      <c r="BB140">
        <f t="shared" si="56"/>
        <v>2.4497346303588062E-3</v>
      </c>
      <c r="BC140">
        <f t="shared" si="57"/>
        <v>1.6362302422063732E-3</v>
      </c>
      <c r="BD140">
        <f t="shared" si="58"/>
        <v>1.7796388073319288E-3</v>
      </c>
      <c r="BE140">
        <f t="shared" si="59"/>
        <v>1.5873049723534624E-3</v>
      </c>
      <c r="BF140">
        <f t="shared" si="60"/>
        <v>2.8190994077974992E-3</v>
      </c>
      <c r="BG140">
        <f t="shared" si="61"/>
        <v>2.2916311528650402E-3</v>
      </c>
      <c r="BH140">
        <f t="shared" si="62"/>
        <v>3.0341100238848884E-3</v>
      </c>
      <c r="BI140">
        <f t="shared" si="63"/>
        <v>4.1024079840218924E-3</v>
      </c>
    </row>
    <row r="141" spans="3:61">
      <c r="C141">
        <f t="shared" si="64"/>
        <v>8.75</v>
      </c>
      <c r="D141" s="63">
        <f>'Ac227 Dose 1 nCi R power'!E517/'Ac225 Dose 200 nCi R power'!E517</f>
        <v>2.2477084901909435E-4</v>
      </c>
      <c r="E141" s="63">
        <f>'Ac227 Dose 1 nCi R power'!F517/'Ac225 Dose 200 nCi R power'!F517</f>
        <v>1.2650401151458042E-3</v>
      </c>
      <c r="F141" s="63">
        <f>'Ac227 Dose 1 nCi R power'!G517/'Ac225 Dose 200 nCi R power'!G517</f>
        <v>8.978970245257028E-4</v>
      </c>
      <c r="G141" s="63">
        <f>'Ac227 Dose 1 nCi R power'!H517/'Ac225 Dose 200 nCi R power'!H517</f>
        <v>5.4339003282696677E-4</v>
      </c>
      <c r="H141" s="63">
        <f>'Ac227 Dose 1 nCi R power'!I517/'Ac225 Dose 200 nCi R power'!I517</f>
        <v>6.9654669680950358E-4</v>
      </c>
      <c r="I141" s="63">
        <f>'Ac227 Dose 1 nCi R power'!J517/'Ac225 Dose 200 nCi R power'!J517</f>
        <v>5.4698931245130062E-4</v>
      </c>
      <c r="J141" s="63">
        <f>'Ac227 Dose 1 nCi R power'!K517/'Ac225 Dose 200 nCi R power'!K517</f>
        <v>1.1330857150421007E-3</v>
      </c>
      <c r="K141" s="63">
        <f>'Ac227 Dose 1 nCi R power'!L517/'Ac225 Dose 200 nCi R power'!L517</f>
        <v>8.840946476227718E-4</v>
      </c>
      <c r="L141" s="63">
        <f>'Ac227 Dose 1 nCi R power'!M517/'Ac225 Dose 200 nCi R power'!M517</f>
        <v>1.2275637847324987E-3</v>
      </c>
      <c r="M141" s="63">
        <f>'Ac227 Dose 1 nCi R power'!N517/'Ac225 Dose 200 nCi R power'!N517</f>
        <v>1.3131110818926498E-3</v>
      </c>
      <c r="P141" s="64">
        <f>((('Ac225 Dose 200 nCi R power'!Q517/'Ac225 Dose 200 nCi R power'!E517)^2+('Ac227 Dose 1 nCi R power'!Q517/'Ac227 Dose 1 nCi R power'!E517)^2)^0.5)*D141</f>
        <v>2.4761031569715797E-4</v>
      </c>
      <c r="Q141" s="64">
        <f>((('Ac225 Dose 200 nCi R power'!R517/'Ac225 Dose 200 nCi R power'!F517)^2+('Ac227 Dose 1 nCi R power'!R517/'Ac227 Dose 1 nCi R power'!F517)^2)^0.5)*E141</f>
        <v>1.1751315450480712E-3</v>
      </c>
      <c r="R141" s="64">
        <f>((('Ac225 Dose 200 nCi R power'!S517/'Ac225 Dose 200 nCi R power'!G517)^2+('Ac227 Dose 1 nCi R power'!S517/'Ac227 Dose 1 nCi R power'!G517)^2)^0.5)*F141</f>
        <v>1.0017872742333048E-3</v>
      </c>
      <c r="S141" s="64">
        <f>((('Ac225 Dose 200 nCi R power'!T517/'Ac225 Dose 200 nCi R power'!H517)^2+('Ac227 Dose 1 nCi R power'!T517/'Ac227 Dose 1 nCi R power'!H517)^2)^0.5)*G141</f>
        <v>5.0441066768538588E-4</v>
      </c>
      <c r="T141" s="64">
        <f>((('Ac225 Dose 200 nCi R power'!U517/'Ac225 Dose 200 nCi R power'!I517)^2+('Ac227 Dose 1 nCi R power'!U517/'Ac227 Dose 1 nCi R power'!I517)^2)^0.5)*H141</f>
        <v>8.4052329418547506E-4</v>
      </c>
      <c r="U141" s="64">
        <f>((('Ac225 Dose 200 nCi R power'!V517/'Ac225 Dose 200 nCi R power'!J517)^2+('Ac227 Dose 1 nCi R power'!V517/'Ac227 Dose 1 nCi R power'!J517)^2)^0.5)*I141</f>
        <v>4.8466614725100574E-4</v>
      </c>
      <c r="V141" s="64">
        <f>((('Ac225 Dose 200 nCi R power'!W517/'Ac225 Dose 200 nCi R power'!K517)^2+('Ac227 Dose 1 nCi R power'!W517/'Ac227 Dose 1 nCi R power'!K517)^2)^0.5)*J141</f>
        <v>1.439686617484074E-3</v>
      </c>
      <c r="W141" s="64">
        <f>((('Ac225 Dose 200 nCi R power'!X517/'Ac225 Dose 200 nCi R power'!L517)^2+('Ac227 Dose 1 nCi R power'!X517/'Ac227 Dose 1 nCi R power'!L517)^2)^0.5)*K141</f>
        <v>1.0821476193491435E-3</v>
      </c>
      <c r="X141" s="64">
        <f>((('Ac225 Dose 200 nCi R power'!Y517/'Ac225 Dose 200 nCi R power'!M517)^2+('Ac227 Dose 1 nCi R power'!Y517/'Ac227 Dose 1 nCi R power'!M517)^2)^0.5)*L141</f>
        <v>1.5932418283851634E-3</v>
      </c>
      <c r="Y141" s="64">
        <f>((('Ac225 Dose 200 nCi R power'!Z517/'Ac225 Dose 200 nCi R power'!N517)^2+('Ac227 Dose 1 nCi R power'!Z517/'Ac227 Dose 1 nCi R power'!N517)^2)^0.5)*M141</f>
        <v>9.4324470968228558E-4</v>
      </c>
      <c r="Z141" s="64"/>
      <c r="AA141" s="64"/>
      <c r="AB141" s="64">
        <f>((('Ac225 Dose 200 nCi R power'!AC517/'Ac225 Dose 200 nCi R power'!E517)^2+('Ac227 Dose 1 nCi R power'!AC517/'Ac227 Dose 1 nCi R power'!E517)^2)^0.5)*D141</f>
        <v>4.2699773919569947E-4</v>
      </c>
      <c r="AC141" s="64">
        <f>((('Ac225 Dose 200 nCi R power'!AD517/'Ac225 Dose 200 nCi R power'!F517)^2+('Ac227 Dose 1 nCi R power'!AD517/'Ac227 Dose 1 nCi R power'!F517)^2)^0.5)*E141</f>
        <v>2.4630721410665076E-3</v>
      </c>
      <c r="AD141" s="64">
        <f>((('Ac225 Dose 200 nCi R power'!AE517/'Ac225 Dose 200 nCi R power'!G517)^2+('Ac227 Dose 1 nCi R power'!AE517/'Ac227 Dose 1 nCi R power'!G517)^2)^0.5)*F141</f>
        <v>1.5916481496231038E-3</v>
      </c>
      <c r="AE141" s="64">
        <f>((('Ac225 Dose 200 nCi R power'!AF517/'Ac225 Dose 200 nCi R power'!H517)^2+('Ac227 Dose 1 nCi R power'!AF517/'Ac227 Dose 1 nCi R power'!H517)^2)^0.5)*G141</f>
        <v>1.1244967532408948E-3</v>
      </c>
      <c r="AF141" s="64">
        <f>((('Ac225 Dose 200 nCi R power'!AG517/'Ac225 Dose 200 nCi R power'!I517)^2+('Ac227 Dose 1 nCi R power'!AG517/'Ac227 Dose 1 nCi R power'!I517)^2)^0.5)*H141</f>
        <v>1.1258523316366419E-3</v>
      </c>
      <c r="AG141" s="64">
        <f>((('Ac225 Dose 200 nCi R power'!AH517/'Ac225 Dose 200 nCi R power'!J517)^2+('Ac227 Dose 1 nCi R power'!AH517/'Ac227 Dose 1 nCi R power'!J517)^2)^0.5)*I141</f>
        <v>1.0694701668559465E-3</v>
      </c>
      <c r="AH141" s="64">
        <f>((('Ac225 Dose 200 nCi R power'!AI517/'Ac225 Dose 200 nCi R power'!K517)^2+('Ac227 Dose 1 nCi R power'!AI517/'Ac227 Dose 1 nCi R power'!K517)^2)^0.5)*J141</f>
        <v>1.7470747679956098E-3</v>
      </c>
      <c r="AI141" s="64">
        <f>((('Ac225 Dose 200 nCi R power'!AJ517/'Ac225 Dose 200 nCi R power'!L517)^2+('Ac227 Dose 1 nCi R power'!AJ517/'Ac227 Dose 1 nCi R power'!L517)^2)^0.5)*K141</f>
        <v>1.452608328652506E-3</v>
      </c>
      <c r="AJ141" s="64">
        <f>((('Ac225 Dose 200 nCi R power'!AK517/'Ac225 Dose 200 nCi R power'!M517)^2+('Ac227 Dose 1 nCi R power'!AK517/'Ac227 Dose 1 nCi R power'!M517)^2)^0.5)*L141</f>
        <v>1.8719164096343485E-3</v>
      </c>
      <c r="AK141" s="64">
        <f>((('Ac225 Dose 200 nCi R power'!AL517/'Ac225 Dose 200 nCi R power'!N517)^2+('Ac227 Dose 1 nCi R power'!AL517/'Ac227 Dose 1 nCi R power'!N517)^2)^0.5)*M141</f>
        <v>2.8465011425396129E-3</v>
      </c>
      <c r="AL141" s="64"/>
      <c r="AM141" s="64"/>
      <c r="AN141">
        <f t="shared" si="44"/>
        <v>-2.2839466678063627E-5</v>
      </c>
      <c r="AO141">
        <f t="shared" si="46"/>
        <v>8.9908570097732999E-5</v>
      </c>
      <c r="AP141">
        <f t="shared" si="47"/>
        <v>-1.0389024970760196E-4</v>
      </c>
      <c r="AQ141">
        <f t="shared" si="48"/>
        <v>3.8979365141580892E-5</v>
      </c>
      <c r="AR141">
        <f t="shared" si="49"/>
        <v>-1.4397659737597148E-4</v>
      </c>
      <c r="AS141">
        <f t="shared" si="50"/>
        <v>6.2323165200294883E-5</v>
      </c>
      <c r="AT141">
        <f t="shared" si="51"/>
        <v>-3.0660090244197333E-4</v>
      </c>
      <c r="AU141">
        <f t="shared" si="52"/>
        <v>-1.9805297172637167E-4</v>
      </c>
      <c r="AV141">
        <f t="shared" si="53"/>
        <v>-3.6567804365266474E-4</v>
      </c>
      <c r="AW141">
        <f t="shared" si="54"/>
        <v>3.6986637221036425E-4</v>
      </c>
      <c r="AZ141">
        <f t="shared" si="45"/>
        <v>6.5176858821479377E-4</v>
      </c>
      <c r="BA141">
        <f t="shared" si="55"/>
        <v>3.7281122562123118E-3</v>
      </c>
      <c r="BB141">
        <f t="shared" si="56"/>
        <v>2.4895451741488066E-3</v>
      </c>
      <c r="BC141">
        <f t="shared" si="57"/>
        <v>1.6678867860678616E-3</v>
      </c>
      <c r="BD141">
        <f t="shared" si="58"/>
        <v>1.8223990284461453E-3</v>
      </c>
      <c r="BE141">
        <f t="shared" si="59"/>
        <v>1.6164594793072471E-3</v>
      </c>
      <c r="BF141">
        <f t="shared" si="60"/>
        <v>2.8801604830377102E-3</v>
      </c>
      <c r="BG141">
        <f t="shared" si="61"/>
        <v>2.336702976275278E-3</v>
      </c>
      <c r="BH141">
        <f t="shared" si="62"/>
        <v>3.0994801943668472E-3</v>
      </c>
      <c r="BI141">
        <f t="shared" si="63"/>
        <v>4.1596122244322627E-3</v>
      </c>
    </row>
    <row r="142" spans="3:61">
      <c r="C142">
        <f t="shared" si="64"/>
        <v>9</v>
      </c>
      <c r="D142" s="63">
        <f>'Ac227 Dose 1 nCi R power'!E518/'Ac225 Dose 200 nCi R power'!E518</f>
        <v>2.2494105514932579E-4</v>
      </c>
      <c r="E142" s="63">
        <f>'Ac227 Dose 1 nCi R power'!F518/'Ac225 Dose 200 nCi R power'!F518</f>
        <v>1.2617154390494063E-3</v>
      </c>
      <c r="F142" s="63">
        <f>'Ac227 Dose 1 nCi R power'!G518/'Ac225 Dose 200 nCi R power'!G518</f>
        <v>9.1245524275885529E-4</v>
      </c>
      <c r="G142" s="63">
        <f>'Ac227 Dose 1 nCi R power'!H518/'Ac225 Dose 200 nCi R power'!H518</f>
        <v>5.5505409399117533E-4</v>
      </c>
      <c r="H142" s="63">
        <f>'Ac227 Dose 1 nCi R power'!I518/'Ac225 Dose 200 nCi R power'!I518</f>
        <v>7.1259370864792113E-4</v>
      </c>
      <c r="I142" s="63">
        <f>'Ac227 Dose 1 nCi R power'!J518/'Ac225 Dose 200 nCi R power'!J518</f>
        <v>5.5655567571499625E-4</v>
      </c>
      <c r="J142" s="63">
        <f>'Ac227 Dose 1 nCi R power'!K518/'Ac225 Dose 200 nCi R power'!K518</f>
        <v>1.1568583106146447E-3</v>
      </c>
      <c r="K142" s="63">
        <f>'Ac227 Dose 1 nCi R power'!L518/'Ac225 Dose 200 nCi R power'!L518</f>
        <v>9.0290255373959348E-4</v>
      </c>
      <c r="L142" s="63">
        <f>'Ac227 Dose 1 nCi R power'!M518/'Ac225 Dose 200 nCi R power'!M518</f>
        <v>1.2538257190490701E-3</v>
      </c>
      <c r="M142" s="63">
        <f>'Ac227 Dose 1 nCi R power'!N518/'Ac225 Dose 200 nCi R power'!N518</f>
        <v>1.3327864784400455E-3</v>
      </c>
      <c r="P142" s="64">
        <f>((('Ac225 Dose 200 nCi R power'!Q518/'Ac225 Dose 200 nCi R power'!E518)^2+('Ac227 Dose 1 nCi R power'!Q518/'Ac227 Dose 1 nCi R power'!E518)^2)^0.5)*D142</f>
        <v>2.4751265414415873E-4</v>
      </c>
      <c r="Q142" s="64">
        <f>((('Ac225 Dose 200 nCi R power'!R518/'Ac225 Dose 200 nCi R power'!F518)^2+('Ac227 Dose 1 nCi R power'!R518/'Ac227 Dose 1 nCi R power'!F518)^2)^0.5)*E142</f>
        <v>1.1675546367303519E-3</v>
      </c>
      <c r="R142" s="64">
        <f>((('Ac225 Dose 200 nCi R power'!S518/'Ac225 Dose 200 nCi R power'!G518)^2+('Ac227 Dose 1 nCi R power'!S518/'Ac227 Dose 1 nCi R power'!G518)^2)^0.5)*F142</f>
        <v>1.0173615341602452E-3</v>
      </c>
      <c r="S142" s="64">
        <f>((('Ac225 Dose 200 nCi R power'!T518/'Ac225 Dose 200 nCi R power'!H518)^2+('Ac227 Dose 1 nCi R power'!T518/'Ac227 Dose 1 nCi R power'!H518)^2)^0.5)*G142</f>
        <v>5.1662077546487783E-4</v>
      </c>
      <c r="T142" s="64">
        <f>((('Ac225 Dose 200 nCi R power'!U518/'Ac225 Dose 200 nCi R power'!I518)^2+('Ac227 Dose 1 nCi R power'!U518/'Ac227 Dose 1 nCi R power'!I518)^2)^0.5)*H142</f>
        <v>8.6045963920432234E-4</v>
      </c>
      <c r="U142" s="64">
        <f>((('Ac225 Dose 200 nCi R power'!V518/'Ac225 Dose 200 nCi R power'!J518)^2+('Ac227 Dose 1 nCi R power'!V518/'Ac227 Dose 1 nCi R power'!J518)^2)^0.5)*I142</f>
        <v>4.9362815105152326E-4</v>
      </c>
      <c r="V142" s="64">
        <f>((('Ac225 Dose 200 nCi R power'!W518/'Ac225 Dose 200 nCi R power'!K518)^2+('Ac227 Dose 1 nCi R power'!W518/'Ac227 Dose 1 nCi R power'!K518)^2)^0.5)*J142</f>
        <v>1.4705834431687423E-3</v>
      </c>
      <c r="W142" s="64">
        <f>((('Ac225 Dose 200 nCi R power'!X518/'Ac225 Dose 200 nCi R power'!L518)^2+('Ac227 Dose 1 nCi R power'!X518/'Ac227 Dose 1 nCi R power'!L518)^2)^0.5)*K142</f>
        <v>1.1085234176509513E-3</v>
      </c>
      <c r="X142" s="64">
        <f>((('Ac225 Dose 200 nCi R power'!Y518/'Ac225 Dose 200 nCi R power'!M518)^2+('Ac227 Dose 1 nCi R power'!Y518/'Ac227 Dose 1 nCi R power'!M518)^2)^0.5)*L142</f>
        <v>1.629644147192607E-3</v>
      </c>
      <c r="Y142" s="64">
        <f>((('Ac225 Dose 200 nCi R power'!Z518/'Ac225 Dose 200 nCi R power'!N518)^2+('Ac227 Dose 1 nCi R power'!Z518/'Ac227 Dose 1 nCi R power'!N518)^2)^0.5)*M142</f>
        <v>9.6169587369166333E-4</v>
      </c>
      <c r="Z142" s="64"/>
      <c r="AA142" s="64"/>
      <c r="AB142" s="64">
        <f>((('Ac225 Dose 200 nCi R power'!AC518/'Ac225 Dose 200 nCi R power'!E518)^2+('Ac227 Dose 1 nCi R power'!AC518/'Ac227 Dose 1 nCi R power'!E518)^2)^0.5)*D142</f>
        <v>4.2748246143141383E-4</v>
      </c>
      <c r="AC142" s="64">
        <f>((('Ac225 Dose 200 nCi R power'!AD518/'Ac225 Dose 200 nCi R power'!F518)^2+('Ac227 Dose 1 nCi R power'!AD518/'Ac227 Dose 1 nCi R power'!F518)^2)^0.5)*E142</f>
        <v>2.4609606941215076E-3</v>
      </c>
      <c r="AD142" s="64">
        <f>((('Ac225 Dose 200 nCi R power'!AE518/'Ac225 Dose 200 nCi R power'!G518)^2+('Ac227 Dose 1 nCi R power'!AE518/'Ac227 Dose 1 nCi R power'!G518)^2)^0.5)*F142</f>
        <v>1.6156673623437751E-3</v>
      </c>
      <c r="AE142" s="64">
        <f>((('Ac225 Dose 200 nCi R power'!AF518/'Ac225 Dose 200 nCi R power'!H518)^2+('Ac227 Dose 1 nCi R power'!AF518/'Ac227 Dose 1 nCi R power'!H518)^2)^0.5)*G142</f>
        <v>1.1446178935122318E-3</v>
      </c>
      <c r="AF142" s="64">
        <f>((('Ac225 Dose 200 nCi R power'!AG518/'Ac225 Dose 200 nCi R power'!I518)^2+('Ac227 Dose 1 nCi R power'!AG518/'Ac227 Dose 1 nCi R power'!I518)^2)^0.5)*H142</f>
        <v>1.1522464671217037E-3</v>
      </c>
      <c r="AG142" s="64">
        <f>((('Ac225 Dose 200 nCi R power'!AH518/'Ac225 Dose 200 nCi R power'!J518)^2+('Ac227 Dose 1 nCi R power'!AH518/'Ac227 Dose 1 nCi R power'!J518)^2)^0.5)*I142</f>
        <v>1.0877970971041031E-3</v>
      </c>
      <c r="AH142" s="64">
        <f>((('Ac225 Dose 200 nCi R power'!AI518/'Ac225 Dose 200 nCi R power'!K518)^2+('Ac227 Dose 1 nCi R power'!AI518/'Ac227 Dose 1 nCi R power'!K518)^2)^0.5)*J142</f>
        <v>1.7835233407872328E-3</v>
      </c>
      <c r="AI142" s="64">
        <f>((('Ac225 Dose 200 nCi R power'!AJ518/'Ac225 Dose 200 nCi R power'!L518)^2+('Ac227 Dose 1 nCi R power'!AJ518/'Ac227 Dose 1 nCi R power'!L518)^2)^0.5)*K142</f>
        <v>1.478378382861298E-3</v>
      </c>
      <c r="AJ142" s="64">
        <f>((('Ac225 Dose 200 nCi R power'!AK518/'Ac225 Dose 200 nCi R power'!M518)^2+('Ac227 Dose 1 nCi R power'!AK518/'Ac227 Dose 1 nCi R power'!M518)^2)^0.5)*L142</f>
        <v>1.9100859981962608E-3</v>
      </c>
      <c r="AK142" s="64">
        <f>((('Ac225 Dose 200 nCi R power'!AL518/'Ac225 Dose 200 nCi R power'!N518)^2+('Ac227 Dose 1 nCi R power'!AL518/'Ac227 Dose 1 nCi R power'!N518)^2)^0.5)*M142</f>
        <v>2.8838983893460174E-3</v>
      </c>
      <c r="AL142" s="64"/>
      <c r="AM142" s="64"/>
      <c r="AN142">
        <f t="shared" si="44"/>
        <v>-2.257159899483294E-5</v>
      </c>
      <c r="AO142">
        <f t="shared" si="46"/>
        <v>9.4160802319054326E-5</v>
      </c>
      <c r="AP142">
        <f t="shared" si="47"/>
        <v>-1.0490629140138988E-4</v>
      </c>
      <c r="AQ142">
        <f t="shared" si="48"/>
        <v>3.8433318526297504E-5</v>
      </c>
      <c r="AR142">
        <f t="shared" si="49"/>
        <v>-1.478659305564012E-4</v>
      </c>
      <c r="AS142">
        <f t="shared" si="50"/>
        <v>6.2927524663472989E-5</v>
      </c>
      <c r="AT142">
        <f t="shared" si="51"/>
        <v>-3.1372513255409763E-4</v>
      </c>
      <c r="AU142">
        <f t="shared" si="52"/>
        <v>-2.0562086391135782E-4</v>
      </c>
      <c r="AV142">
        <f t="shared" si="53"/>
        <v>-3.7581842814353689E-4</v>
      </c>
      <c r="AW142">
        <f t="shared" si="54"/>
        <v>3.7109060474838215E-4</v>
      </c>
      <c r="AZ142">
        <f t="shared" si="45"/>
        <v>6.5242351658073962E-4</v>
      </c>
      <c r="BA142">
        <f t="shared" si="55"/>
        <v>3.7226761331709138E-3</v>
      </c>
      <c r="BB142">
        <f t="shared" si="56"/>
        <v>2.5281226051026302E-3</v>
      </c>
      <c r="BC142">
        <f t="shared" si="57"/>
        <v>1.699671987503407E-3</v>
      </c>
      <c r="BD142">
        <f t="shared" si="58"/>
        <v>1.864840175769625E-3</v>
      </c>
      <c r="BE142">
        <f t="shared" si="59"/>
        <v>1.6443527728190995E-3</v>
      </c>
      <c r="BF142">
        <f t="shared" si="60"/>
        <v>2.9403816514018775E-3</v>
      </c>
      <c r="BG142">
        <f t="shared" si="61"/>
        <v>2.3812809366008914E-3</v>
      </c>
      <c r="BH142">
        <f t="shared" si="62"/>
        <v>3.163911717245331E-3</v>
      </c>
      <c r="BI142">
        <f t="shared" si="63"/>
        <v>4.2166848677860627E-3</v>
      </c>
    </row>
    <row r="143" spans="3:61">
      <c r="C143">
        <f t="shared" si="64"/>
        <v>9.25</v>
      </c>
      <c r="D143" s="63">
        <f>'Ac227 Dose 1 nCi R power'!E519/'Ac225 Dose 200 nCi R power'!E519</f>
        <v>2.250490489726024E-4</v>
      </c>
      <c r="E143" s="63">
        <f>'Ac227 Dose 1 nCi R power'!F519/'Ac225 Dose 200 nCi R power'!F519</f>
        <v>1.2597025227957133E-3</v>
      </c>
      <c r="F143" s="63">
        <f>'Ac227 Dose 1 nCi R power'!G519/'Ac225 Dose 200 nCi R power'!G519</f>
        <v>9.2669022273077705E-4</v>
      </c>
      <c r="G143" s="63">
        <f>'Ac227 Dose 1 nCi R power'!H519/'Ac225 Dose 200 nCi R power'!H519</f>
        <v>5.6670960773840516E-4</v>
      </c>
      <c r="H143" s="63">
        <f>'Ac227 Dose 1 nCi R power'!I519/'Ac225 Dose 200 nCi R power'!I519</f>
        <v>7.2849940616478048E-4</v>
      </c>
      <c r="I143" s="63">
        <f>'Ac227 Dose 1 nCi R power'!J519/'Ac225 Dose 200 nCi R power'!J519</f>
        <v>5.6569774937001015E-4</v>
      </c>
      <c r="J143" s="63">
        <f>'Ac227 Dose 1 nCi R power'!K519/'Ac225 Dose 200 nCi R power'!K519</f>
        <v>1.1802420212475031E-3</v>
      </c>
      <c r="K143" s="63">
        <f>'Ac227 Dose 1 nCi R power'!L519/'Ac225 Dose 200 nCi R power'!L519</f>
        <v>9.2154158405179966E-4</v>
      </c>
      <c r="L143" s="63">
        <f>'Ac227 Dose 1 nCi R power'!M519/'Ac225 Dose 200 nCi R power'!M519</f>
        <v>1.2797401633410075E-3</v>
      </c>
      <c r="M143" s="63">
        <f>'Ac227 Dose 1 nCi R power'!N519/'Ac225 Dose 200 nCi R power'!N519</f>
        <v>1.35264059647731E-3</v>
      </c>
      <c r="P143" s="64">
        <f>((('Ac225 Dose 200 nCi R power'!Q519/'Ac225 Dose 200 nCi R power'!E519)^2+('Ac227 Dose 1 nCi R power'!Q519/'Ac227 Dose 1 nCi R power'!E519)^2)^0.5)*D143</f>
        <v>2.4733567690727996E-4</v>
      </c>
      <c r="Q143" s="64">
        <f>((('Ac225 Dose 200 nCi R power'!R519/'Ac225 Dose 200 nCi R power'!F519)^2+('Ac227 Dose 1 nCi R power'!R519/'Ac227 Dose 1 nCi R power'!F519)^2)^0.5)*E143</f>
        <v>1.1611964548289726E-3</v>
      </c>
      <c r="R143" s="64">
        <f>((('Ac225 Dose 200 nCi R power'!S519/'Ac225 Dose 200 nCi R power'!G519)^2+('Ac227 Dose 1 nCi R power'!S519/'Ac227 Dose 1 nCi R power'!G519)^2)^0.5)*F143</f>
        <v>1.0330504440378317E-3</v>
      </c>
      <c r="S143" s="64">
        <f>((('Ac225 Dose 200 nCi R power'!T519/'Ac225 Dose 200 nCi R power'!H519)^2+('Ac227 Dose 1 nCi R power'!T519/'Ac227 Dose 1 nCi R power'!H519)^2)^0.5)*G143</f>
        <v>5.2872797252112266E-4</v>
      </c>
      <c r="T143" s="64">
        <f>((('Ac225 Dose 200 nCi R power'!U519/'Ac225 Dose 200 nCi R power'!I519)^2+('Ac227 Dose 1 nCi R power'!U519/'Ac227 Dose 1 nCi R power'!I519)^2)^0.5)*H143</f>
        <v>8.7993413407421459E-4</v>
      </c>
      <c r="U143" s="64">
        <f>((('Ac225 Dose 200 nCi R power'!V519/'Ac225 Dose 200 nCi R power'!J519)^2+('Ac227 Dose 1 nCi R power'!V519/'Ac227 Dose 1 nCi R power'!J519)^2)^0.5)*I143</f>
        <v>5.0217690687665852E-4</v>
      </c>
      <c r="V143" s="64">
        <f>((('Ac225 Dose 200 nCi R power'!W519/'Ac225 Dose 200 nCi R power'!K519)^2+('Ac227 Dose 1 nCi R power'!W519/'Ac227 Dose 1 nCi R power'!K519)^2)^0.5)*J143</f>
        <v>1.5009518641143336E-3</v>
      </c>
      <c r="W143" s="64">
        <f>((('Ac225 Dose 200 nCi R power'!X519/'Ac225 Dose 200 nCi R power'!L519)^2+('Ac227 Dose 1 nCi R power'!X519/'Ac227 Dose 1 nCi R power'!L519)^2)^0.5)*K143</f>
        <v>1.1347760174965451E-3</v>
      </c>
      <c r="X143" s="64">
        <f>((('Ac225 Dose 200 nCi R power'!Y519/'Ac225 Dose 200 nCi R power'!M519)^2+('Ac227 Dose 1 nCi R power'!Y519/'Ac227 Dose 1 nCi R power'!M519)^2)^0.5)*L143</f>
        <v>1.6655635395952943E-3</v>
      </c>
      <c r="Y143" s="64">
        <f>((('Ac225 Dose 200 nCi R power'!Z519/'Ac225 Dose 200 nCi R power'!N519)^2+('Ac227 Dose 1 nCi R power'!Z519/'Ac227 Dose 1 nCi R power'!N519)^2)^0.5)*M143</f>
        <v>9.8068830940780424E-4</v>
      </c>
      <c r="Z143" s="64"/>
      <c r="AA143" s="64"/>
      <c r="AB143" s="64">
        <f>((('Ac225 Dose 200 nCi R power'!AC519/'Ac225 Dose 200 nCi R power'!E519)^2+('Ac227 Dose 1 nCi R power'!AC519/'Ac227 Dose 1 nCi R power'!E519)^2)^0.5)*D143</f>
        <v>4.2786057866126697E-4</v>
      </c>
      <c r="AC143" s="64">
        <f>((('Ac225 Dose 200 nCi R power'!AD519/'Ac225 Dose 200 nCi R power'!F519)^2+('Ac227 Dose 1 nCi R power'!AD519/'Ac227 Dose 1 nCi R power'!F519)^2)^0.5)*E143</f>
        <v>2.4616044489983919E-3</v>
      </c>
      <c r="AD143" s="64">
        <f>((('Ac225 Dose 200 nCi R power'!AE519/'Ac225 Dose 200 nCi R power'!G519)^2+('Ac227 Dose 1 nCi R power'!AE519/'Ac227 Dose 1 nCi R power'!G519)^2)^0.5)*F143</f>
        <v>1.6388048482824046E-3</v>
      </c>
      <c r="AE143" s="64">
        <f>((('Ac225 Dose 200 nCi R power'!AF519/'Ac225 Dose 200 nCi R power'!H519)^2+('Ac227 Dose 1 nCi R power'!AF519/'Ac227 Dose 1 nCi R power'!H519)^2)^0.5)*G143</f>
        <v>1.1647936036169157E-3</v>
      </c>
      <c r="AF143" s="64">
        <f>((('Ac225 Dose 200 nCi R power'!AG519/'Ac225 Dose 200 nCi R power'!I519)^2+('Ac227 Dose 1 nCi R power'!AG519/'Ac227 Dose 1 nCi R power'!I519)^2)^0.5)*H143</f>
        <v>1.1785195629529157E-3</v>
      </c>
      <c r="AG143" s="64">
        <f>((('Ac225 Dose 200 nCi R power'!AH519/'Ac225 Dose 200 nCi R power'!J519)^2+('Ac227 Dose 1 nCi R power'!AH519/'Ac227 Dose 1 nCi R power'!J519)^2)^0.5)*I143</f>
        <v>1.1052315784124019E-3</v>
      </c>
      <c r="AH143" s="64">
        <f>((('Ac225 Dose 200 nCi R power'!AI519/'Ac225 Dose 200 nCi R power'!K519)^2+('Ac227 Dose 1 nCi R power'!AI519/'Ac227 Dose 1 nCi R power'!K519)^2)^0.5)*J143</f>
        <v>1.8194086155504682E-3</v>
      </c>
      <c r="AI143" s="64">
        <f>((('Ac225 Dose 200 nCi R power'!AJ519/'Ac225 Dose 200 nCi R power'!L519)^2+('Ac227 Dose 1 nCi R power'!AJ519/'Ac227 Dose 1 nCi R power'!L519)^2)^0.5)*K143</f>
        <v>1.5038680690444809E-3</v>
      </c>
      <c r="AJ143" s="64">
        <f>((('Ac225 Dose 200 nCi R power'!AK519/'Ac225 Dose 200 nCi R power'!M519)^2+('Ac227 Dose 1 nCi R power'!AK519/'Ac227 Dose 1 nCi R power'!M519)^2)^0.5)*L143</f>
        <v>1.9476944551889844E-3</v>
      </c>
      <c r="AK143" s="64">
        <f>((('Ac225 Dose 200 nCi R power'!AL519/'Ac225 Dose 200 nCi R power'!N519)^2+('Ac227 Dose 1 nCi R power'!AL519/'Ac227 Dose 1 nCi R power'!N519)^2)^0.5)*M143</f>
        <v>2.9210448364825592E-3</v>
      </c>
      <c r="AL143" s="64"/>
      <c r="AM143" s="64"/>
      <c r="AN143">
        <f t="shared" si="44"/>
        <v>-2.2286627934677559E-5</v>
      </c>
      <c r="AO143">
        <f t="shared" si="46"/>
        <v>9.8506067966740683E-5</v>
      </c>
      <c r="AP143">
        <f t="shared" si="47"/>
        <v>-1.0636022130705461E-4</v>
      </c>
      <c r="AQ143">
        <f t="shared" si="48"/>
        <v>3.7981635217282502E-5</v>
      </c>
      <c r="AR143">
        <f t="shared" si="49"/>
        <v>-1.514347279094341E-4</v>
      </c>
      <c r="AS143">
        <f t="shared" si="50"/>
        <v>6.3520842493351628E-5</v>
      </c>
      <c r="AT143">
        <f t="shared" si="51"/>
        <v>-3.2070984286683055E-4</v>
      </c>
      <c r="AU143">
        <f t="shared" si="52"/>
        <v>-2.1323443344474545E-4</v>
      </c>
      <c r="AV143">
        <f t="shared" si="53"/>
        <v>-3.8582337625428682E-4</v>
      </c>
      <c r="AW143">
        <f t="shared" si="54"/>
        <v>3.719522870695058E-4</v>
      </c>
      <c r="AZ143">
        <f t="shared" si="45"/>
        <v>6.5290962763386938E-4</v>
      </c>
      <c r="BA143">
        <f t="shared" si="55"/>
        <v>3.721306971794105E-3</v>
      </c>
      <c r="BB143">
        <f t="shared" si="56"/>
        <v>2.5654950710131815E-3</v>
      </c>
      <c r="BC143">
        <f t="shared" si="57"/>
        <v>1.731503211355321E-3</v>
      </c>
      <c r="BD143">
        <f t="shared" si="58"/>
        <v>1.9070189691176962E-3</v>
      </c>
      <c r="BE143">
        <f t="shared" si="59"/>
        <v>1.6709293277824121E-3</v>
      </c>
      <c r="BF143">
        <f t="shared" si="60"/>
        <v>2.9996506367979715E-3</v>
      </c>
      <c r="BG143">
        <f t="shared" si="61"/>
        <v>2.4254096530962805E-3</v>
      </c>
      <c r="BH143">
        <f t="shared" si="62"/>
        <v>3.2274346185299919E-3</v>
      </c>
      <c r="BI143">
        <f t="shared" si="63"/>
        <v>4.2736854329598695E-3</v>
      </c>
    </row>
    <row r="144" spans="3:61">
      <c r="C144">
        <f t="shared" si="64"/>
        <v>9.5</v>
      </c>
      <c r="D144" s="63">
        <f>'Ac227 Dose 1 nCi R power'!E520/'Ac225 Dose 200 nCi R power'!E520</f>
        <v>2.2510989672907164E-4</v>
      </c>
      <c r="E144" s="63">
        <f>'Ac227 Dose 1 nCi R power'!F520/'Ac225 Dose 200 nCi R power'!F520</f>
        <v>1.2590008544264542E-3</v>
      </c>
      <c r="F144" s="63">
        <f>'Ac227 Dose 1 nCi R power'!G520/'Ac225 Dose 200 nCi R power'!G520</f>
        <v>9.4062784714256365E-4</v>
      </c>
      <c r="G144" s="63">
        <f>'Ac227 Dose 1 nCi R power'!H520/'Ac225 Dose 200 nCi R power'!H520</f>
        <v>5.7833865150247032E-4</v>
      </c>
      <c r="H144" s="63">
        <f>'Ac227 Dose 1 nCi R power'!I520/'Ac225 Dose 200 nCi R power'!I520</f>
        <v>7.4431490911829046E-4</v>
      </c>
      <c r="I144" s="63">
        <f>'Ac227 Dose 1 nCi R power'!J520/'Ac225 Dose 200 nCi R power'!J520</f>
        <v>5.7442020039871614E-4</v>
      </c>
      <c r="J144" s="63">
        <f>'Ac227 Dose 1 nCi R power'!K520/'Ac225 Dose 200 nCi R power'!K520</f>
        <v>1.2032367609401508E-3</v>
      </c>
      <c r="K144" s="63">
        <f>'Ac227 Dose 1 nCi R power'!L520/'Ac225 Dose 200 nCi R power'!L520</f>
        <v>9.4004626907736872E-4</v>
      </c>
      <c r="L144" s="63">
        <f>'Ac227 Dose 1 nCi R power'!M520/'Ac225 Dose 200 nCi R power'!M520</f>
        <v>1.3053578614277447E-3</v>
      </c>
      <c r="M144" s="63">
        <f>'Ac227 Dose 1 nCi R power'!N520/'Ac225 Dose 200 nCi R power'!N520</f>
        <v>1.3727372631212732E-3</v>
      </c>
      <c r="P144" s="64">
        <f>((('Ac225 Dose 200 nCi R power'!Q520/'Ac225 Dose 200 nCi R power'!E520)^2+('Ac227 Dose 1 nCi R power'!Q520/'Ac227 Dose 1 nCi R power'!E520)^2)^0.5)*D144</f>
        <v>2.4709738749226548E-4</v>
      </c>
      <c r="Q144" s="64">
        <f>((('Ac225 Dose 200 nCi R power'!R520/'Ac225 Dose 200 nCi R power'!F520)^2+('Ac227 Dose 1 nCi R power'!R520/'Ac227 Dose 1 nCi R power'!F520)^2)^0.5)*E144</f>
        <v>1.1560682116088777E-3</v>
      </c>
      <c r="R144" s="64">
        <f>((('Ac225 Dose 200 nCi R power'!S520/'Ac225 Dose 200 nCi R power'!G520)^2+('Ac227 Dose 1 nCi R power'!S520/'Ac227 Dose 1 nCi R power'!G520)^2)^0.5)*F144</f>
        <v>1.0488756513912321E-3</v>
      </c>
      <c r="S144" s="64">
        <f>((('Ac225 Dose 200 nCi R power'!T520/'Ac225 Dose 200 nCi R power'!H520)^2+('Ac227 Dose 1 nCi R power'!T520/'Ac227 Dose 1 nCi R power'!H520)^2)^0.5)*G144</f>
        <v>5.4070296149227425E-4</v>
      </c>
      <c r="T144" s="64">
        <f>((('Ac225 Dose 200 nCi R power'!U520/'Ac225 Dose 200 nCi R power'!I520)^2+('Ac227 Dose 1 nCi R power'!U520/'Ac227 Dose 1 nCi R power'!I520)^2)^0.5)*H144</f>
        <v>8.9898921371297689E-4</v>
      </c>
      <c r="U144" s="64">
        <f>((('Ac225 Dose 200 nCi R power'!V520/'Ac225 Dose 200 nCi R power'!J520)^2+('Ac227 Dose 1 nCi R power'!V520/'Ac227 Dose 1 nCi R power'!J520)^2)^0.5)*I144</f>
        <v>5.1031230210153039E-4</v>
      </c>
      <c r="V144" s="64">
        <f>((('Ac225 Dose 200 nCi R power'!W520/'Ac225 Dose 200 nCi R power'!K520)^2+('Ac227 Dose 1 nCi R power'!W520/'Ac227 Dose 1 nCi R power'!K520)^2)^0.5)*J144</f>
        <v>1.5307925322724011E-3</v>
      </c>
      <c r="W144" s="64">
        <f>((('Ac225 Dose 200 nCi R power'!X520/'Ac225 Dose 200 nCi R power'!L520)^2+('Ac227 Dose 1 nCi R power'!X520/'Ac227 Dose 1 nCi R power'!L520)^2)^0.5)*K144</f>
        <v>1.1609269181831793E-3</v>
      </c>
      <c r="X144" s="64">
        <f>((('Ac225 Dose 200 nCi R power'!Y520/'Ac225 Dose 200 nCi R power'!M520)^2+('Ac227 Dose 1 nCi R power'!Y520/'Ac227 Dose 1 nCi R power'!M520)^2)^0.5)*L144</f>
        <v>1.7010561508934211E-3</v>
      </c>
      <c r="Y144" s="64">
        <f>((('Ac225 Dose 200 nCi R power'!Z520/'Ac225 Dose 200 nCi R power'!N520)^2+('Ac227 Dose 1 nCi R power'!Z520/'Ac227 Dose 1 nCi R power'!N520)^2)^0.5)*M144</f>
        <v>1.0002641562231577E-3</v>
      </c>
      <c r="Z144" s="64"/>
      <c r="AA144" s="64"/>
      <c r="AB144" s="64">
        <f>((('Ac225 Dose 200 nCi R power'!AC520/'Ac225 Dose 200 nCi R power'!E520)^2+('Ac227 Dose 1 nCi R power'!AC520/'Ac227 Dose 1 nCi R power'!E520)^2)^0.5)*D144</f>
        <v>4.2815894159201013E-4</v>
      </c>
      <c r="AC144" s="64">
        <f>((('Ac225 Dose 200 nCi R power'!AD520/'Ac225 Dose 200 nCi R power'!F520)^2+('Ac227 Dose 1 nCi R power'!AD520/'Ac227 Dose 1 nCi R power'!F520)^2)^0.5)*E144</f>
        <v>2.4649821235486619E-3</v>
      </c>
      <c r="AD144" s="64">
        <f>((('Ac225 Dose 200 nCi R power'!AE520/'Ac225 Dose 200 nCi R power'!G520)^2+('Ac227 Dose 1 nCi R power'!AE520/'Ac227 Dose 1 nCi R power'!G520)^2)^0.5)*F144</f>
        <v>1.6611342980598499E-3</v>
      </c>
      <c r="AE144" s="64">
        <f>((('Ac225 Dose 200 nCi R power'!AF520/'Ac225 Dose 200 nCi R power'!H520)^2+('Ac227 Dose 1 nCi R power'!AF520/'Ac227 Dose 1 nCi R power'!H520)^2)^0.5)*G144</f>
        <v>1.1850007616413653E-3</v>
      </c>
      <c r="AF144" s="64">
        <f>((('Ac225 Dose 200 nCi R power'!AG520/'Ac225 Dose 200 nCi R power'!I520)^2+('Ac227 Dose 1 nCi R power'!AG520/'Ac227 Dose 1 nCi R power'!I520)^2)^0.5)*H144</f>
        <v>1.2047295240077583E-3</v>
      </c>
      <c r="AG144" s="64">
        <f>((('Ac225 Dose 200 nCi R power'!AH520/'Ac225 Dose 200 nCi R power'!J520)^2+('Ac227 Dose 1 nCi R power'!AH520/'Ac227 Dose 1 nCi R power'!J520)^2)^0.5)*I144</f>
        <v>1.1217789302793118E-3</v>
      </c>
      <c r="AH144" s="64">
        <f>((('Ac225 Dose 200 nCi R power'!AI520/'Ac225 Dose 200 nCi R power'!K520)^2+('Ac227 Dose 1 nCi R power'!AI520/'Ac227 Dose 1 nCi R power'!K520)^2)^0.5)*J144</f>
        <v>1.8547295102051089E-3</v>
      </c>
      <c r="AI144" s="64">
        <f>((('Ac225 Dose 200 nCi R power'!AJ520/'Ac225 Dose 200 nCi R power'!L520)^2+('Ac227 Dose 1 nCi R power'!AJ520/'Ac227 Dose 1 nCi R power'!L520)^2)^0.5)*K144</f>
        <v>1.5291579839298297E-3</v>
      </c>
      <c r="AJ144" s="64">
        <f>((('Ac225 Dose 200 nCi R power'!AK520/'Ac225 Dose 200 nCi R power'!M520)^2+('Ac227 Dose 1 nCi R power'!AK520/'Ac227 Dose 1 nCi R power'!M520)^2)^0.5)*L144</f>
        <v>1.984826172046253E-3</v>
      </c>
      <c r="AK144" s="64">
        <f>((('Ac225 Dose 200 nCi R power'!AL520/'Ac225 Dose 200 nCi R power'!N520)^2+('Ac227 Dose 1 nCi R power'!AL520/'Ac227 Dose 1 nCi R power'!N520)^2)^0.5)*M144</f>
        <v>2.9580554058110963E-3</v>
      </c>
      <c r="AL144" s="64"/>
      <c r="AM144" s="64"/>
      <c r="AN144">
        <f t="shared" si="44"/>
        <v>-2.1987490763193841E-5</v>
      </c>
      <c r="AO144">
        <f t="shared" si="46"/>
        <v>1.0293264281757654E-4</v>
      </c>
      <c r="AP144">
        <f t="shared" si="47"/>
        <v>-1.0824780424866843E-4</v>
      </c>
      <c r="AQ144">
        <f t="shared" si="48"/>
        <v>3.7635690010196063E-5</v>
      </c>
      <c r="AR144">
        <f t="shared" si="49"/>
        <v>-1.5467430459468643E-4</v>
      </c>
      <c r="AS144">
        <f t="shared" si="50"/>
        <v>6.4107898297185756E-5</v>
      </c>
      <c r="AT144">
        <f t="shared" si="51"/>
        <v>-3.2755577133225023E-4</v>
      </c>
      <c r="AU144">
        <f t="shared" si="52"/>
        <v>-2.2088064910581056E-4</v>
      </c>
      <c r="AV144">
        <f t="shared" si="53"/>
        <v>-3.9569828946567636E-4</v>
      </c>
      <c r="AW144">
        <f t="shared" si="54"/>
        <v>3.7247310689811548E-4</v>
      </c>
      <c r="AZ144">
        <f t="shared" si="45"/>
        <v>6.5326883832108175E-4</v>
      </c>
      <c r="BA144">
        <f t="shared" si="55"/>
        <v>3.7239829779751161E-3</v>
      </c>
      <c r="BB144">
        <f t="shared" si="56"/>
        <v>2.6017621452024135E-3</v>
      </c>
      <c r="BC144">
        <f t="shared" si="57"/>
        <v>1.7633394131438356E-3</v>
      </c>
      <c r="BD144">
        <f t="shared" si="58"/>
        <v>1.9490444331260487E-3</v>
      </c>
      <c r="BE144">
        <f t="shared" si="59"/>
        <v>1.6961991306780281E-3</v>
      </c>
      <c r="BF144">
        <f t="shared" si="60"/>
        <v>3.0579662711452595E-3</v>
      </c>
      <c r="BG144">
        <f t="shared" si="61"/>
        <v>2.4692042530071985E-3</v>
      </c>
      <c r="BH144">
        <f t="shared" si="62"/>
        <v>3.2901840334739977E-3</v>
      </c>
      <c r="BI144">
        <f t="shared" si="63"/>
        <v>4.3307926689323695E-3</v>
      </c>
    </row>
    <row r="145" spans="3:61">
      <c r="C145">
        <f t="shared" si="64"/>
        <v>9.75</v>
      </c>
      <c r="D145" s="63">
        <f>'Ac227 Dose 1 nCi R power'!E521/'Ac225 Dose 200 nCi R power'!E521</f>
        <v>2.2513981431053376E-4</v>
      </c>
      <c r="E145" s="63">
        <f>'Ac227 Dose 1 nCi R power'!F521/'Ac225 Dose 200 nCi R power'!F521</f>
        <v>1.2596174401451261E-3</v>
      </c>
      <c r="F145" s="63">
        <f>'Ac227 Dose 1 nCi R power'!G521/'Ac225 Dose 200 nCi R power'!G521</f>
        <v>9.5429408844512531E-4</v>
      </c>
      <c r="G145" s="63">
        <f>'Ac227 Dose 1 nCi R power'!H521/'Ac225 Dose 200 nCi R power'!H521</f>
        <v>5.8992312354650203E-4</v>
      </c>
      <c r="H145" s="63">
        <f>'Ac227 Dose 1 nCi R power'!I521/'Ac225 Dose 200 nCi R power'!I521</f>
        <v>7.6009211497002414E-4</v>
      </c>
      <c r="I145" s="63">
        <f>'Ac227 Dose 1 nCi R power'!J521/'Ac225 Dose 200 nCi R power'!J521</f>
        <v>5.8272849273389613E-4</v>
      </c>
      <c r="J145" s="63">
        <f>'Ac227 Dose 1 nCi R power'!K521/'Ac225 Dose 200 nCi R power'!K521</f>
        <v>1.2258420275097935E-3</v>
      </c>
      <c r="K145" s="63">
        <f>'Ac227 Dose 1 nCi R power'!L521/'Ac225 Dose 200 nCi R power'!L521</f>
        <v>9.5845066001316078E-4</v>
      </c>
      <c r="L145" s="63">
        <f>'Ac227 Dose 1 nCi R power'!M521/'Ac225 Dose 200 nCi R power'!M521</f>
        <v>1.3307278371125211E-3</v>
      </c>
      <c r="M145" s="63">
        <f>'Ac227 Dose 1 nCi R power'!N521/'Ac225 Dose 200 nCi R power'!N521</f>
        <v>1.3931359846185427E-3</v>
      </c>
      <c r="P145" s="64">
        <f>((('Ac225 Dose 200 nCi R power'!Q521/'Ac225 Dose 200 nCi R power'!E521)^2+('Ac227 Dose 1 nCi R power'!Q521/'Ac227 Dose 1 nCi R power'!E521)^2)^0.5)*D145</f>
        <v>2.4681712193901632E-4</v>
      </c>
      <c r="Q145" s="64">
        <f>((('Ac225 Dose 200 nCi R power'!R521/'Ac225 Dose 200 nCi R power'!F521)^2+('Ac227 Dose 1 nCi R power'!R521/'Ac227 Dose 1 nCi R power'!F521)^2)^0.5)*E145</f>
        <v>1.1521886756739211E-3</v>
      </c>
      <c r="R145" s="64">
        <f>((('Ac225 Dose 200 nCi R power'!S521/'Ac225 Dose 200 nCi R power'!G521)^2+('Ac227 Dose 1 nCi R power'!S521/'Ac227 Dose 1 nCi R power'!G521)^2)^0.5)*F145</f>
        <v>1.0648583932324931E-3</v>
      </c>
      <c r="S145" s="64">
        <f>((('Ac225 Dose 200 nCi R power'!T521/'Ac225 Dose 200 nCi R power'!H521)^2+('Ac227 Dose 1 nCi R power'!T521/'Ac227 Dose 1 nCi R power'!H521)^2)^0.5)*G145</f>
        <v>5.5251647229274589E-4</v>
      </c>
      <c r="T145" s="64">
        <f>((('Ac225 Dose 200 nCi R power'!U521/'Ac225 Dose 200 nCi R power'!I521)^2+('Ac227 Dose 1 nCi R power'!U521/'Ac227 Dose 1 nCi R power'!I521)^2)^0.5)*H145</f>
        <v>9.1766895173920075E-4</v>
      </c>
      <c r="U145" s="64">
        <f>((('Ac225 Dose 200 nCi R power'!V521/'Ac225 Dose 200 nCi R power'!J521)^2+('Ac227 Dose 1 nCi R power'!V521/'Ac227 Dose 1 nCi R power'!J521)^2)^0.5)*I145</f>
        <v>5.1803543716003216E-4</v>
      </c>
      <c r="V145" s="64">
        <f>((('Ac225 Dose 200 nCi R power'!W521/'Ac225 Dose 200 nCi R power'!K521)^2+('Ac227 Dose 1 nCi R power'!W521/'Ac227 Dose 1 nCi R power'!K521)^2)^0.5)*J145</f>
        <v>1.5601055001435847E-3</v>
      </c>
      <c r="W145" s="64">
        <f>((('Ac225 Dose 200 nCi R power'!X521/'Ac225 Dose 200 nCi R power'!L521)^2+('Ac227 Dose 1 nCi R power'!X521/'Ac227 Dose 1 nCi R power'!L521)^2)^0.5)*K145</f>
        <v>1.1869970044469872E-3</v>
      </c>
      <c r="X145" s="64">
        <f>((('Ac225 Dose 200 nCi R power'!Y521/'Ac225 Dose 200 nCi R power'!M521)^2+('Ac227 Dose 1 nCi R power'!Y521/'Ac227 Dose 1 nCi R power'!M521)^2)^0.5)*L145</f>
        <v>1.7361759483385828E-3</v>
      </c>
      <c r="Y145" s="64">
        <f>((('Ac225 Dose 200 nCi R power'!Z521/'Ac225 Dose 200 nCi R power'!N521)^2+('Ac227 Dose 1 nCi R power'!Z521/'Ac227 Dose 1 nCi R power'!N521)^2)^0.5)*M145</f>
        <v>1.0204712719977076E-3</v>
      </c>
      <c r="Z145" s="64"/>
      <c r="AA145" s="64"/>
      <c r="AB145" s="64">
        <f>((('Ac225 Dose 200 nCi R power'!AC521/'Ac225 Dose 200 nCi R power'!E521)^2+('Ac227 Dose 1 nCi R power'!AC521/'Ac227 Dose 1 nCi R power'!E521)^2)^0.5)*D145</f>
        <v>4.2840652563490934E-4</v>
      </c>
      <c r="AC145" s="64">
        <f>((('Ac225 Dose 200 nCi R power'!AD521/'Ac225 Dose 200 nCi R power'!F521)^2+('Ac227 Dose 1 nCi R power'!AD521/'Ac227 Dose 1 nCi R power'!F521)^2)^0.5)*E145</f>
        <v>2.471087778255057E-3</v>
      </c>
      <c r="AD145" s="64">
        <f>((('Ac225 Dose 200 nCi R power'!AE521/'Ac225 Dose 200 nCi R power'!G521)^2+('Ac227 Dose 1 nCi R power'!AE521/'Ac227 Dose 1 nCi R power'!G521)^2)^0.5)*F145</f>
        <v>1.6827295570266386E-3</v>
      </c>
      <c r="AE145" s="64">
        <f>((('Ac225 Dose 200 nCi R power'!AF521/'Ac225 Dose 200 nCi R power'!H521)^2+('Ac227 Dose 1 nCi R power'!AF521/'Ac227 Dose 1 nCi R power'!H521)^2)^0.5)*G145</f>
        <v>1.2052160611385361E-3</v>
      </c>
      <c r="AF145" s="64">
        <f>((('Ac225 Dose 200 nCi R power'!AG521/'Ac225 Dose 200 nCi R power'!I521)^2+('Ac227 Dose 1 nCi R power'!AG521/'Ac227 Dose 1 nCi R power'!I521)^2)^0.5)*H145</f>
        <v>1.2309348930880331E-3</v>
      </c>
      <c r="AG145" s="64">
        <f>((('Ac225 Dose 200 nCi R power'!AH521/'Ac225 Dose 200 nCi R power'!J521)^2+('Ac227 Dose 1 nCi R power'!AH521/'Ac227 Dose 1 nCi R power'!J521)^2)^0.5)*I145</f>
        <v>1.1374464085471523E-3</v>
      </c>
      <c r="AH145" s="64">
        <f>((('Ac225 Dose 200 nCi R power'!AI521/'Ac225 Dose 200 nCi R power'!K521)^2+('Ac227 Dose 1 nCi R power'!AI521/'Ac227 Dose 1 nCi R power'!K521)^2)^0.5)*J145</f>
        <v>1.889484393130739E-3</v>
      </c>
      <c r="AI145" s="64">
        <f>((('Ac225 Dose 200 nCi R power'!AJ521/'Ac225 Dose 200 nCi R power'!L521)^2+('Ac227 Dose 1 nCi R power'!AJ521/'Ac227 Dose 1 nCi R power'!L521)^2)^0.5)*K145</f>
        <v>1.5543277345078184E-3</v>
      </c>
      <c r="AJ145" s="64">
        <f>((('Ac225 Dose 200 nCi R power'!AK521/'Ac225 Dose 200 nCi R power'!M521)^2+('Ac227 Dose 1 nCi R power'!AK521/'Ac227 Dose 1 nCi R power'!M521)^2)^0.5)*L145</f>
        <v>2.0215630516517125E-3</v>
      </c>
      <c r="AK145" s="64">
        <f>((('Ac225 Dose 200 nCi R power'!AL521/'Ac225 Dose 200 nCi R power'!N521)^2+('Ac227 Dose 1 nCi R power'!AL521/'Ac227 Dose 1 nCi R power'!N521)^2)^0.5)*M145</f>
        <v>2.9950362143147695E-3</v>
      </c>
      <c r="AL145" s="64"/>
      <c r="AM145" s="64"/>
      <c r="AN145">
        <f t="shared" si="44"/>
        <v>-2.1677307628482559E-5</v>
      </c>
      <c r="AO145">
        <f t="shared" si="46"/>
        <v>1.07428764471205E-4</v>
      </c>
      <c r="AP145">
        <f t="shared" si="47"/>
        <v>-1.1056430478736782E-4</v>
      </c>
      <c r="AQ145">
        <f t="shared" si="48"/>
        <v>3.7406651253756138E-5</v>
      </c>
      <c r="AR145">
        <f t="shared" si="49"/>
        <v>-1.5757683676917661E-4</v>
      </c>
      <c r="AS145">
        <f t="shared" si="50"/>
        <v>6.4693055573863977E-5</v>
      </c>
      <c r="AT145">
        <f t="shared" si="51"/>
        <v>-3.3426347263379127E-4</v>
      </c>
      <c r="AU145">
        <f t="shared" si="52"/>
        <v>-2.2854634443382645E-4</v>
      </c>
      <c r="AV145">
        <f t="shared" si="53"/>
        <v>-4.0544811122606166E-4</v>
      </c>
      <c r="AW145">
        <f t="shared" si="54"/>
        <v>3.7266471262083515E-4</v>
      </c>
      <c r="AZ145">
        <f t="shared" si="45"/>
        <v>6.5354633994544307E-4</v>
      </c>
      <c r="BA145">
        <f t="shared" si="55"/>
        <v>3.7307052184001833E-3</v>
      </c>
      <c r="BB145">
        <f t="shared" si="56"/>
        <v>2.6370236454717638E-3</v>
      </c>
      <c r="BC145">
        <f t="shared" si="57"/>
        <v>1.7951391846850382E-3</v>
      </c>
      <c r="BD145">
        <f t="shared" si="58"/>
        <v>1.9910270080580571E-3</v>
      </c>
      <c r="BE145">
        <f t="shared" si="59"/>
        <v>1.7201749012810486E-3</v>
      </c>
      <c r="BF145">
        <f t="shared" si="60"/>
        <v>3.1153264206405327E-3</v>
      </c>
      <c r="BG145">
        <f t="shared" si="61"/>
        <v>2.5127783945209791E-3</v>
      </c>
      <c r="BH145">
        <f t="shared" si="62"/>
        <v>3.3522908887642336E-3</v>
      </c>
      <c r="BI145">
        <f t="shared" si="63"/>
        <v>4.3881721989333117E-3</v>
      </c>
    </row>
    <row r="146" spans="3:61">
      <c r="C146">
        <f t="shared" si="64"/>
        <v>10</v>
      </c>
      <c r="D146" s="63">
        <f>'Ac227 Dose 1 nCi R power'!E522/'Ac225 Dose 200 nCi R power'!E522</f>
        <v>2.2515586301741344E-4</v>
      </c>
      <c r="E146" s="63">
        <f>'Ac227 Dose 1 nCi R power'!F522/'Ac225 Dose 200 nCi R power'!F522</f>
        <v>1.26155470934493E-3</v>
      </c>
      <c r="F146" s="63">
        <f>'Ac227 Dose 1 nCi R power'!G522/'Ac225 Dose 200 nCi R power'!G522</f>
        <v>9.6769183861849378E-4</v>
      </c>
      <c r="G146" s="63">
        <f>'Ac227 Dose 1 nCi R power'!H522/'Ac225 Dose 200 nCi R power'!H522</f>
        <v>6.0143143239052598E-4</v>
      </c>
      <c r="H146" s="63">
        <f>'Ac227 Dose 1 nCi R power'!I522/'Ac225 Dose 200 nCi R power'!I522</f>
        <v>7.7586573318550334E-4</v>
      </c>
      <c r="I146" s="63">
        <f>'Ac227 Dose 1 nCi R power'!J522/'Ac225 Dose 200 nCi R power'!J522</f>
        <v>5.9061123333530052E-4</v>
      </c>
      <c r="J146" s="63">
        <f>'Ac227 Dose 1 nCi R power'!K522/'Ac225 Dose 200 nCi R power'!K522</f>
        <v>1.2480192245702827E-3</v>
      </c>
      <c r="K146" s="63">
        <f>'Ac227 Dose 1 nCi R power'!L522/'Ac225 Dose 200 nCi R power'!L522</f>
        <v>9.767626962501985E-4</v>
      </c>
      <c r="L146" s="63">
        <f>'Ac227 Dose 1 nCi R power'!M522/'Ac225 Dose 200 nCi R power'!M522</f>
        <v>1.3558590287727277E-3</v>
      </c>
      <c r="M146" s="63">
        <f>'Ac227 Dose 1 nCi R power'!N522/'Ac225 Dose 200 nCi R power'!N522</f>
        <v>1.4138552452663115E-3</v>
      </c>
      <c r="P146" s="64">
        <f>((('Ac225 Dose 200 nCi R power'!Q522/'Ac225 Dose 200 nCi R power'!E522)^2+('Ac227 Dose 1 nCi R power'!Q522/'Ac227 Dose 1 nCi R power'!E522)^2)^0.5)*D146</f>
        <v>2.465154394326689E-4</v>
      </c>
      <c r="Q146" s="64">
        <f>((('Ac225 Dose 200 nCi R power'!R522/'Ac225 Dose 200 nCi R power'!F522)^2+('Ac227 Dose 1 nCi R power'!R522/'Ac227 Dose 1 nCi R power'!F522)^2)^0.5)*E146</f>
        <v>1.1495778467741893E-3</v>
      </c>
      <c r="R146" s="64">
        <f>((('Ac225 Dose 200 nCi R power'!S522/'Ac225 Dose 200 nCi R power'!G522)^2+('Ac227 Dose 1 nCi R power'!S522/'Ac227 Dose 1 nCi R power'!G522)^2)^0.5)*F146</f>
        <v>1.080993820257548E-3</v>
      </c>
      <c r="S146" s="64">
        <f>((('Ac225 Dose 200 nCi R power'!T522/'Ac225 Dose 200 nCi R power'!H522)^2+('Ac227 Dose 1 nCi R power'!T522/'Ac227 Dose 1 nCi R power'!H522)^2)^0.5)*G146</f>
        <v>5.6412657505478046E-4</v>
      </c>
      <c r="T146" s="64">
        <f>((('Ac225 Dose 200 nCi R power'!U522/'Ac225 Dose 200 nCi R power'!I522)^2+('Ac227 Dose 1 nCi R power'!U522/'Ac227 Dose 1 nCi R power'!I522)^2)^0.5)*H146</f>
        <v>9.3599745249331847E-4</v>
      </c>
      <c r="U146" s="64">
        <f>((('Ac225 Dose 200 nCi R power'!V522/'Ac225 Dose 200 nCi R power'!J522)^2+('Ac227 Dose 1 nCi R power'!V522/'Ac227 Dose 1 nCi R power'!J522)^2)^0.5)*I146</f>
        <v>5.2533321506883157E-4</v>
      </c>
      <c r="V146" s="64">
        <f>((('Ac225 Dose 200 nCi R power'!W522/'Ac225 Dose 200 nCi R power'!K522)^2+('Ac227 Dose 1 nCi R power'!W522/'Ac227 Dose 1 nCi R power'!K522)^2)^0.5)*J146</f>
        <v>1.5888420009921658E-3</v>
      </c>
      <c r="W146" s="64">
        <f>((('Ac225 Dose 200 nCi R power'!X522/'Ac225 Dose 200 nCi R power'!L522)^2+('Ac227 Dose 1 nCi R power'!X522/'Ac227 Dose 1 nCi R power'!L522)^2)^0.5)*K146</f>
        <v>1.2129727720678505E-3</v>
      </c>
      <c r="X146" s="64">
        <f>((('Ac225 Dose 200 nCi R power'!Y522/'Ac225 Dose 200 nCi R power'!M522)^2+('Ac227 Dose 1 nCi R power'!Y522/'Ac227 Dose 1 nCi R power'!M522)^2)^0.5)*L146</f>
        <v>1.7709229481490667E-3</v>
      </c>
      <c r="Y146" s="64">
        <f>((('Ac225 Dose 200 nCi R power'!Z522/'Ac225 Dose 200 nCi R power'!N522)^2+('Ac227 Dose 1 nCi R power'!Z522/'Ac227 Dose 1 nCi R power'!N522)^2)^0.5)*M146</f>
        <v>1.0413344181083467E-3</v>
      </c>
      <c r="Z146" s="64"/>
      <c r="AA146" s="64"/>
      <c r="AB146" s="64">
        <f>((('Ac225 Dose 200 nCi R power'!AC522/'Ac225 Dose 200 nCi R power'!E522)^2+('Ac227 Dose 1 nCi R power'!AC522/'Ac227 Dose 1 nCi R power'!E522)^2)^0.5)*D146</f>
        <v>4.2863368502388683E-4</v>
      </c>
      <c r="AC146" s="64">
        <f>((('Ac225 Dose 200 nCi R power'!AD522/'Ac225 Dose 200 nCi R power'!F522)^2+('Ac227 Dose 1 nCi R power'!AD522/'Ac227 Dose 1 nCi R power'!F522)^2)^0.5)*E146</f>
        <v>2.4799014874844578E-3</v>
      </c>
      <c r="AD146" s="64">
        <f>((('Ac225 Dose 200 nCi R power'!AE522/'Ac225 Dose 200 nCi R power'!G522)^2+('Ac227 Dose 1 nCi R power'!AE522/'Ac227 Dose 1 nCi R power'!G522)^2)^0.5)*F146</f>
        <v>1.703624779874273E-3</v>
      </c>
      <c r="AE146" s="64">
        <f>((('Ac225 Dose 200 nCi R power'!AF522/'Ac225 Dose 200 nCi R power'!H522)^2+('Ac227 Dose 1 nCi R power'!AF522/'Ac227 Dose 1 nCi R power'!H522)^2)^0.5)*G146</f>
        <v>1.2253905349896973E-3</v>
      </c>
      <c r="AF146" s="64">
        <f>((('Ac225 Dose 200 nCi R power'!AG522/'Ac225 Dose 200 nCi R power'!I522)^2+('Ac227 Dose 1 nCi R power'!AG522/'Ac227 Dose 1 nCi R power'!I522)^2)^0.5)*H146</f>
        <v>1.2571654681028045E-3</v>
      </c>
      <c r="AG146" s="64">
        <f>((('Ac225 Dose 200 nCi R power'!AH522/'Ac225 Dose 200 nCi R power'!J522)^2+('Ac227 Dose 1 nCi R power'!AH522/'Ac227 Dose 1 nCi R power'!J522)^2)^0.5)*I146</f>
        <v>1.152208518319037E-3</v>
      </c>
      <c r="AH146" s="64">
        <f>((('Ac225 Dose 200 nCi R power'!AI522/'Ac225 Dose 200 nCi R power'!K522)^2+('Ac227 Dose 1 nCi R power'!AI522/'Ac227 Dose 1 nCi R power'!K522)^2)^0.5)*J146</f>
        <v>1.9236132718912589E-3</v>
      </c>
      <c r="AI146" s="64">
        <f>((('Ac225 Dose 200 nCi R power'!AJ522/'Ac225 Dose 200 nCi R power'!L522)^2+('Ac227 Dose 1 nCi R power'!AJ522/'Ac227 Dose 1 nCi R power'!L522)^2)^0.5)*K146</f>
        <v>1.5794174033413294E-3</v>
      </c>
      <c r="AJ146" s="64">
        <f>((('Ac225 Dose 200 nCi R power'!AK522/'Ac225 Dose 200 nCi R power'!M522)^2+('Ac227 Dose 1 nCi R power'!AK522/'Ac227 Dose 1 nCi R power'!M522)^2)^0.5)*L146</f>
        <v>2.0579275460954759E-3</v>
      </c>
      <c r="AK146" s="64">
        <f>((('Ac225 Dose 200 nCi R power'!AL522/'Ac225 Dose 200 nCi R power'!N522)^2+('Ac227 Dose 1 nCi R power'!AL522/'Ac227 Dose 1 nCi R power'!N522)^2)^0.5)*M146</f>
        <v>3.0320076189018987E-3</v>
      </c>
      <c r="AL146" s="64"/>
      <c r="AM146" s="64"/>
      <c r="AN146">
        <f t="shared" si="44"/>
        <v>-2.1359576415255462E-5</v>
      </c>
      <c r="AO146">
        <f t="shared" si="46"/>
        <v>1.119768625707407E-4</v>
      </c>
      <c r="AP146">
        <f t="shared" si="47"/>
        <v>-1.1330198163905423E-4</v>
      </c>
      <c r="AQ146">
        <f t="shared" si="48"/>
        <v>3.7304857335745522E-5</v>
      </c>
      <c r="AR146">
        <f t="shared" si="49"/>
        <v>-1.6013171930781512E-4</v>
      </c>
      <c r="AS146">
        <f t="shared" si="50"/>
        <v>6.5278018266468952E-5</v>
      </c>
      <c r="AT146">
        <f t="shared" si="51"/>
        <v>-3.4082277642188312E-4</v>
      </c>
      <c r="AU146">
        <f t="shared" si="52"/>
        <v>-2.3621007581765201E-4</v>
      </c>
      <c r="AV146">
        <f t="shared" si="53"/>
        <v>-4.1506391937633897E-4</v>
      </c>
      <c r="AW146">
        <f t="shared" si="54"/>
        <v>3.7252082715796483E-4</v>
      </c>
      <c r="AZ146">
        <f t="shared" si="45"/>
        <v>6.5378954804130027E-4</v>
      </c>
      <c r="BA146">
        <f t="shared" si="55"/>
        <v>3.7414561968293876E-3</v>
      </c>
      <c r="BB146">
        <f t="shared" si="56"/>
        <v>2.6713166184927665E-3</v>
      </c>
      <c r="BC146">
        <f t="shared" si="57"/>
        <v>1.8268219673802234E-3</v>
      </c>
      <c r="BD146">
        <f t="shared" si="58"/>
        <v>2.0330312012883079E-3</v>
      </c>
      <c r="BE146">
        <f t="shared" si="59"/>
        <v>1.7428197516543376E-3</v>
      </c>
      <c r="BF146">
        <f t="shared" si="60"/>
        <v>3.1716324964615418E-3</v>
      </c>
      <c r="BG146">
        <f t="shared" si="61"/>
        <v>2.5561800995915276E-3</v>
      </c>
      <c r="BH146">
        <f t="shared" si="62"/>
        <v>3.4137865748682036E-3</v>
      </c>
      <c r="BI146">
        <f t="shared" si="63"/>
        <v>4.4458628641682102E-3</v>
      </c>
    </row>
    <row r="147" spans="3:61">
      <c r="C147">
        <f t="shared" si="64"/>
        <v>10.25</v>
      </c>
      <c r="D147" s="63">
        <f>'Ac227 Dose 1 nCi R power'!E523/'Ac225 Dose 200 nCi R power'!E523</f>
        <v>2.2517552648109997E-4</v>
      </c>
      <c r="E147" s="63">
        <f>'Ac227 Dose 1 nCi R power'!F523/'Ac225 Dose 200 nCi R power'!F523</f>
        <v>1.2645018164012284E-3</v>
      </c>
      <c r="F147" s="63">
        <f>'Ac227 Dose 1 nCi R power'!G523/'Ac225 Dose 200 nCi R power'!G523</f>
        <v>9.8136642912847495E-4</v>
      </c>
      <c r="G147" s="63">
        <f>'Ac227 Dose 1 nCi R power'!H523/'Ac225 Dose 200 nCi R power'!H523</f>
        <v>6.1311663163771709E-4</v>
      </c>
      <c r="H147" s="63">
        <f>'Ac227 Dose 1 nCi R power'!I523/'Ac225 Dose 200 nCi R power'!I523</f>
        <v>7.9193175107605482E-4</v>
      </c>
      <c r="I147" s="63">
        <f>'Ac227 Dose 1 nCi R power'!J523/'Ac225 Dose 200 nCi R power'!J523</f>
        <v>5.9858122780873807E-4</v>
      </c>
      <c r="J147" s="63">
        <f>'Ac227 Dose 1 nCi R power'!K523/'Ac225 Dose 200 nCi R power'!K523</f>
        <v>1.2705326585596085E-3</v>
      </c>
      <c r="K147" s="63">
        <f>'Ac227 Dose 1 nCi R power'!L523/'Ac225 Dose 200 nCi R power'!L523</f>
        <v>9.9541832571282854E-4</v>
      </c>
      <c r="L147" s="63">
        <f>'Ac227 Dose 1 nCi R power'!M523/'Ac225 Dose 200 nCi R power'!M523</f>
        <v>1.3814382087639554E-3</v>
      </c>
      <c r="M147" s="63">
        <f>'Ac227 Dose 1 nCi R power'!N523/'Ac225 Dose 200 nCi R power'!N523</f>
        <v>1.4353556896358863E-3</v>
      </c>
      <c r="P147" s="64">
        <f>((('Ac225 Dose 200 nCi R power'!Q523/'Ac225 Dose 200 nCi R power'!E523)^2+('Ac227 Dose 1 nCi R power'!Q523/'Ac227 Dose 1 nCi R power'!E523)^2)^0.5)*D147</f>
        <v>2.4621034876985709E-4</v>
      </c>
      <c r="Q147" s="64">
        <f>((('Ac225 Dose 200 nCi R power'!R523/'Ac225 Dose 200 nCi R power'!F523)^2+('Ac227 Dose 1 nCi R power'!R523/'Ac227 Dose 1 nCi R power'!F523)^2)^0.5)*E147</f>
        <v>1.1478973424039007E-3</v>
      </c>
      <c r="R147" s="64">
        <f>((('Ac225 Dose 200 nCi R power'!S523/'Ac225 Dose 200 nCi R power'!G523)^2+('Ac227 Dose 1 nCi R power'!S523/'Ac227 Dose 1 nCi R power'!G523)^2)^0.5)*F147</f>
        <v>1.0976464491668906E-3</v>
      </c>
      <c r="S147" s="64">
        <f>((('Ac225 Dose 200 nCi R power'!T523/'Ac225 Dose 200 nCi R power'!H523)^2+('Ac227 Dose 1 nCi R power'!T523/'Ac227 Dose 1 nCi R power'!H523)^2)^0.5)*G147</f>
        <v>5.758329316546437E-4</v>
      </c>
      <c r="T147" s="64">
        <f>((('Ac225 Dose 200 nCi R power'!U523/'Ac225 Dose 200 nCi R power'!I523)^2+('Ac227 Dose 1 nCi R power'!U523/'Ac227 Dose 1 nCi R power'!I523)^2)^0.5)*H147</f>
        <v>9.5449853033555772E-4</v>
      </c>
      <c r="U147" s="64">
        <f>((('Ac225 Dose 200 nCi R power'!V523/'Ac225 Dose 200 nCi R power'!J523)^2+('Ac227 Dose 1 nCi R power'!V523/'Ac227 Dose 1 nCi R power'!J523)^2)^0.5)*I147</f>
        <v>5.3267467263844051E-4</v>
      </c>
      <c r="V147" s="64">
        <f>((('Ac225 Dose 200 nCi R power'!W523/'Ac225 Dose 200 nCi R power'!K523)^2+('Ac227 Dose 1 nCi R power'!W523/'Ac227 Dose 1 nCi R power'!K523)^2)^0.5)*J147</f>
        <v>1.6179849813277418E-3</v>
      </c>
      <c r="W147" s="64">
        <f>((('Ac225 Dose 200 nCi R power'!X523/'Ac225 Dose 200 nCi R power'!L523)^2+('Ac227 Dose 1 nCi R power'!X523/'Ac227 Dose 1 nCi R power'!L523)^2)^0.5)*K147</f>
        <v>1.2393754485721426E-3</v>
      </c>
      <c r="X147" s="64">
        <f>((('Ac225 Dose 200 nCi R power'!Y523/'Ac225 Dose 200 nCi R power'!M523)^2+('Ac227 Dose 1 nCi R power'!Y523/'Ac227 Dose 1 nCi R power'!M523)^2)^0.5)*L147</f>
        <v>1.8062181277789839E-3</v>
      </c>
      <c r="Y147" s="64">
        <f>((('Ac225 Dose 200 nCi R power'!Z523/'Ac225 Dose 200 nCi R power'!N523)^2+('Ac227 Dose 1 nCi R power'!Z523/'Ac227 Dose 1 nCi R power'!N523)^2)^0.5)*M147</f>
        <v>1.0629306075285148E-3</v>
      </c>
      <c r="Z147" s="64"/>
      <c r="AA147" s="64"/>
      <c r="AB147" s="64">
        <f>((('Ac225 Dose 200 nCi R power'!AC523/'Ac225 Dose 200 nCi R power'!E523)^2+('Ac227 Dose 1 nCi R power'!AC523/'Ac227 Dose 1 nCi R power'!E523)^2)^0.5)*D147</f>
        <v>4.2887436641699493E-4</v>
      </c>
      <c r="AC147" s="64">
        <f>((('Ac225 Dose 200 nCi R power'!AD523/'Ac225 Dose 200 nCi R power'!F523)^2+('Ac227 Dose 1 nCi R power'!AD523/'Ac227 Dose 1 nCi R power'!F523)^2)^0.5)*E147</f>
        <v>2.4908498905758616E-3</v>
      </c>
      <c r="AD147" s="64">
        <f>((('Ac225 Dose 200 nCi R power'!AE523/'Ac225 Dose 200 nCi R power'!G523)^2+('Ac227 Dose 1 nCi R power'!AE523/'Ac227 Dose 1 nCi R power'!G523)^2)^0.5)*F147</f>
        <v>1.7249237836095995E-3</v>
      </c>
      <c r="AE147" s="64">
        <f>((('Ac225 Dose 200 nCi R power'!AF523/'Ac225 Dose 200 nCi R power'!H523)^2+('Ac227 Dose 1 nCi R power'!AF523/'Ac227 Dose 1 nCi R power'!H523)^2)^0.5)*G147</f>
        <v>1.2459850756849134E-3</v>
      </c>
      <c r="AF147" s="64">
        <f>((('Ac225 Dose 200 nCi R power'!AG523/'Ac225 Dose 200 nCi R power'!I523)^2+('Ac227 Dose 1 nCi R power'!AG523/'Ac227 Dose 1 nCi R power'!I523)^2)^0.5)*H147</f>
        <v>1.2838814053242156E-3</v>
      </c>
      <c r="AG147" s="64">
        <f>((('Ac225 Dose 200 nCi R power'!AH523/'Ac225 Dose 200 nCi R power'!J523)^2+('Ac227 Dose 1 nCi R power'!AH523/'Ac227 Dose 1 nCi R power'!J523)^2)^0.5)*I147</f>
        <v>1.1671252886195935E-3</v>
      </c>
      <c r="AH147" s="64">
        <f>((('Ac225 Dose 200 nCi R power'!AI523/'Ac225 Dose 200 nCi R power'!K523)^2+('Ac227 Dose 1 nCi R power'!AI523/'Ac227 Dose 1 nCi R power'!K523)^2)^0.5)*J147</f>
        <v>1.9582758840638852E-3</v>
      </c>
      <c r="AI147" s="64">
        <f>((('Ac225 Dose 200 nCi R power'!AJ523/'Ac225 Dose 200 nCi R power'!L523)^2+('Ac227 Dose 1 nCi R power'!AJ523/'Ac227 Dose 1 nCi R power'!L523)^2)^0.5)*K147</f>
        <v>1.605118468452502E-3</v>
      </c>
      <c r="AJ147" s="64">
        <f>((('Ac225 Dose 200 nCi R power'!AK523/'Ac225 Dose 200 nCi R power'!M523)^2+('Ac227 Dose 1 nCi R power'!AK523/'Ac227 Dose 1 nCi R power'!M523)^2)^0.5)*L147</f>
        <v>2.0949781589777693E-3</v>
      </c>
      <c r="AK147" s="64">
        <f>((('Ac225 Dose 200 nCi R power'!AL523/'Ac225 Dose 200 nCi R power'!N523)^2+('Ac227 Dose 1 nCi R power'!AL523/'Ac227 Dose 1 nCi R power'!N523)^2)^0.5)*M147</f>
        <v>3.0703956166286423E-3</v>
      </c>
      <c r="AL147" s="64"/>
      <c r="AM147" s="64"/>
      <c r="AN147">
        <f t="shared" si="44"/>
        <v>-2.1034822288757121E-5</v>
      </c>
      <c r="AO147">
        <f t="shared" si="46"/>
        <v>1.1660447399732769E-4</v>
      </c>
      <c r="AP147">
        <f t="shared" si="47"/>
        <v>-1.1628002003841566E-4</v>
      </c>
      <c r="AQ147">
        <f t="shared" si="48"/>
        <v>3.7283699983073392E-5</v>
      </c>
      <c r="AR147">
        <f t="shared" si="49"/>
        <v>-1.625667792595029E-4</v>
      </c>
      <c r="AS147">
        <f t="shared" si="50"/>
        <v>6.5906555170297553E-5</v>
      </c>
      <c r="AT147">
        <f t="shared" si="51"/>
        <v>-3.4745232276813323E-4</v>
      </c>
      <c r="AU147">
        <f t="shared" si="52"/>
        <v>-2.4395712285931403E-4</v>
      </c>
      <c r="AV147">
        <f t="shared" si="53"/>
        <v>-4.2477991901502849E-4</v>
      </c>
      <c r="AW147">
        <f t="shared" si="54"/>
        <v>3.7242508210737148E-4</v>
      </c>
      <c r="AZ147">
        <f t="shared" si="45"/>
        <v>6.5404989289809495E-4</v>
      </c>
      <c r="BA147">
        <f t="shared" si="55"/>
        <v>3.7553517069770902E-3</v>
      </c>
      <c r="BB147">
        <f t="shared" si="56"/>
        <v>2.7062902127380746E-3</v>
      </c>
      <c r="BC147">
        <f t="shared" si="57"/>
        <v>1.8591017073226305E-3</v>
      </c>
      <c r="BD147">
        <f t="shared" si="58"/>
        <v>2.0758131564002705E-3</v>
      </c>
      <c r="BE147">
        <f t="shared" si="59"/>
        <v>1.7657065164283317E-3</v>
      </c>
      <c r="BF147">
        <f t="shared" si="60"/>
        <v>3.2288085426234936E-3</v>
      </c>
      <c r="BG147">
        <f t="shared" si="61"/>
        <v>2.6005367941653304E-3</v>
      </c>
      <c r="BH147">
        <f t="shared" si="62"/>
        <v>3.4764163677417246E-3</v>
      </c>
      <c r="BI147">
        <f t="shared" si="63"/>
        <v>4.5057513062645282E-3</v>
      </c>
    </row>
    <row r="148" spans="3:61">
      <c r="C148">
        <f t="shared" si="64"/>
        <v>10.5</v>
      </c>
      <c r="D148" s="63">
        <f>'Ac227 Dose 1 nCi R power'!E524/'Ac225 Dose 200 nCi R power'!E524</f>
        <v>2.2520739182188126E-4</v>
      </c>
      <c r="E148" s="63">
        <f>'Ac227 Dose 1 nCi R power'!F524/'Ac225 Dose 200 nCi R power'!F524</f>
        <v>1.2681336367269119E-3</v>
      </c>
      <c r="F148" s="63">
        <f>'Ac227 Dose 1 nCi R power'!G524/'Ac225 Dose 200 nCi R power'!G524</f>
        <v>9.9583335216200074E-4</v>
      </c>
      <c r="G148" s="63">
        <f>'Ac227 Dose 1 nCi R power'!H524/'Ac225 Dose 200 nCi R power'!H524</f>
        <v>6.252413047288471E-4</v>
      </c>
      <c r="H148" s="63">
        <f>'Ac227 Dose 1 nCi R power'!I524/'Ac225 Dose 200 nCi R power'!I524</f>
        <v>8.0855871177549804E-4</v>
      </c>
      <c r="I148" s="63">
        <f>'Ac227 Dose 1 nCi R power'!J524/'Ac225 Dose 200 nCi R power'!J524</f>
        <v>6.0712234622803775E-4</v>
      </c>
      <c r="J148" s="63">
        <f>'Ac227 Dose 1 nCi R power'!K524/'Ac225 Dose 200 nCi R power'!K524</f>
        <v>1.2941191791989097E-3</v>
      </c>
      <c r="K148" s="63">
        <f>'Ac227 Dose 1 nCi R power'!L524/'Ac225 Dose 200 nCi R power'!L524</f>
        <v>1.0148274175994592E-3</v>
      </c>
      <c r="L148" s="63">
        <f>'Ac227 Dose 1 nCi R power'!M524/'Ac225 Dose 200 nCi R power'!M524</f>
        <v>1.4081087658647964E-3</v>
      </c>
      <c r="M148" s="63">
        <f>'Ac227 Dose 1 nCi R power'!N524/'Ac225 Dose 200 nCi R power'!N524</f>
        <v>1.4580433281205572E-3</v>
      </c>
      <c r="P148" s="64">
        <f>((('Ac225 Dose 200 nCi R power'!Q524/'Ac225 Dose 200 nCi R power'!E524)^2+('Ac227 Dose 1 nCi R power'!Q524/'Ac227 Dose 1 nCi R power'!E524)^2)^0.5)*D148</f>
        <v>2.4590921042538338E-4</v>
      </c>
      <c r="Q148" s="64">
        <f>((('Ac225 Dose 200 nCi R power'!R524/'Ac225 Dose 200 nCi R power'!F524)^2+('Ac227 Dose 1 nCi R power'!R524/'Ac227 Dose 1 nCi R power'!F524)^2)^0.5)*E148</f>
        <v>1.1467927167908704E-3</v>
      </c>
      <c r="R148" s="64">
        <f>((('Ac225 Dose 200 nCi R power'!S524/'Ac225 Dose 200 nCi R power'!G524)^2+('Ac227 Dose 1 nCi R power'!S524/'Ac227 Dose 1 nCi R power'!G524)^2)^0.5)*F148</f>
        <v>1.115157067982609E-3</v>
      </c>
      <c r="S148" s="64">
        <f>((('Ac225 Dose 200 nCi R power'!T524/'Ac225 Dose 200 nCi R power'!H524)^2+('Ac227 Dose 1 nCi R power'!T524/'Ac227 Dose 1 nCi R power'!H524)^2)^0.5)*G148</f>
        <v>5.8795084499286383E-4</v>
      </c>
      <c r="T148" s="64">
        <f>((('Ac225 Dose 200 nCi R power'!U524/'Ac225 Dose 200 nCi R power'!I524)^2+('Ac227 Dose 1 nCi R power'!U524/'Ac227 Dose 1 nCi R power'!I524)^2)^0.5)*H148</f>
        <v>9.7366908155322796E-4</v>
      </c>
      <c r="U148" s="64">
        <f>((('Ac225 Dose 200 nCi R power'!V524/'Ac225 Dose 200 nCi R power'!J524)^2+('Ac227 Dose 1 nCi R power'!V524/'Ac227 Dose 1 nCi R power'!J524)^2)^0.5)*I148</f>
        <v>5.4050592712776783E-4</v>
      </c>
      <c r="V148" s="64">
        <f>((('Ac225 Dose 200 nCi R power'!W524/'Ac225 Dose 200 nCi R power'!K524)^2+('Ac227 Dose 1 nCi R power'!W524/'Ac227 Dose 1 nCi R power'!K524)^2)^0.5)*J148</f>
        <v>1.6484829305909753E-3</v>
      </c>
      <c r="W148" s="64">
        <f>((('Ac225 Dose 200 nCi R power'!X524/'Ac225 Dose 200 nCi R power'!L524)^2+('Ac227 Dose 1 nCi R power'!X524/'Ac227 Dose 1 nCi R power'!L524)^2)^0.5)*K148</f>
        <v>1.2667076019465067E-3</v>
      </c>
      <c r="X148" s="64">
        <f>((('Ac225 Dose 200 nCi R power'!Y524/'Ac225 Dose 200 nCi R power'!M524)^2+('Ac227 Dose 1 nCi R power'!Y524/'Ac227 Dose 1 nCi R power'!M524)^2)^0.5)*L148</f>
        <v>1.8429316634980856E-3</v>
      </c>
      <c r="Y148" s="64">
        <f>((('Ac225 Dose 200 nCi R power'!Z524/'Ac225 Dose 200 nCi R power'!N524)^2+('Ac227 Dose 1 nCi R power'!Z524/'Ac227 Dose 1 nCi R power'!N524)^2)^0.5)*M148</f>
        <v>1.085293781090467E-3</v>
      </c>
      <c r="Z148" s="64"/>
      <c r="AA148" s="64"/>
      <c r="AB148" s="64">
        <f>((('Ac225 Dose 200 nCi R power'!AC524/'Ac225 Dose 200 nCi R power'!E524)^2+('Ac227 Dose 1 nCi R power'!AC524/'Ac227 Dose 1 nCi R power'!E524)^2)^0.5)*D148</f>
        <v>4.2914663221693081E-4</v>
      </c>
      <c r="AC148" s="64">
        <f>((('Ac225 Dose 200 nCi R power'!AD524/'Ac225 Dose 200 nCi R power'!F524)^2+('Ac227 Dose 1 nCi R power'!AD524/'Ac227 Dose 1 nCi R power'!F524)^2)^0.5)*E148</f>
        <v>2.5033379763526532E-3</v>
      </c>
      <c r="AD148" s="64">
        <f>((('Ac225 Dose 200 nCi R power'!AE524/'Ac225 Dose 200 nCi R power'!G524)^2+('Ac227 Dose 1 nCi R power'!AE524/'Ac227 Dose 1 nCi R power'!G524)^2)^0.5)*F148</f>
        <v>1.7476578289718049E-3</v>
      </c>
      <c r="AE148" s="64">
        <f>((('Ac225 Dose 200 nCi R power'!AF524/'Ac225 Dose 200 nCi R power'!H524)^2+('Ac227 Dose 1 nCi R power'!AF524/'Ac227 Dose 1 nCi R power'!H524)^2)^0.5)*G148</f>
        <v>1.2674696182699285E-3</v>
      </c>
      <c r="AF148" s="64">
        <f>((('Ac225 Dose 200 nCi R power'!AG524/'Ac225 Dose 200 nCi R power'!I524)^2+('Ac227 Dose 1 nCi R power'!AG524/'Ac227 Dose 1 nCi R power'!I524)^2)^0.5)*H148</f>
        <v>1.3115118664128996E-3</v>
      </c>
      <c r="AG148" s="64">
        <f>((('Ac225 Dose 200 nCi R power'!AH524/'Ac225 Dose 200 nCi R power'!J524)^2+('Ac227 Dose 1 nCi R power'!AH524/'Ac227 Dose 1 nCi R power'!J524)^2)^0.5)*I148</f>
        <v>1.1831964436425E-3</v>
      </c>
      <c r="AH148" s="64">
        <f>((('Ac225 Dose 200 nCi R power'!AI524/'Ac225 Dose 200 nCi R power'!K524)^2+('Ac227 Dose 1 nCi R power'!AI524/'Ac227 Dose 1 nCi R power'!K524)^2)^0.5)*J148</f>
        <v>1.9945909575979988E-3</v>
      </c>
      <c r="AI148" s="64">
        <f>((('Ac225 Dose 200 nCi R power'!AJ524/'Ac225 Dose 200 nCi R power'!L524)^2+('Ac227 Dose 1 nCi R power'!AJ524/'Ac227 Dose 1 nCi R power'!L524)^2)^0.5)*K148</f>
        <v>1.6320641247415113E-3</v>
      </c>
      <c r="AJ148" s="64">
        <f>((('Ac225 Dose 200 nCi R power'!AK524/'Ac225 Dose 200 nCi R power'!M524)^2+('Ac227 Dose 1 nCi R power'!AK524/'Ac227 Dose 1 nCi R power'!M524)^2)^0.5)*L148</f>
        <v>2.1337003179187591E-3</v>
      </c>
      <c r="AK148" s="64">
        <f>((('Ac225 Dose 200 nCi R power'!AL524/'Ac225 Dose 200 nCi R power'!N524)^2+('Ac227 Dose 1 nCi R power'!AL524/'Ac227 Dose 1 nCi R power'!N524)^2)^0.5)*M148</f>
        <v>3.1115016777440727E-3</v>
      </c>
      <c r="AL148" s="64"/>
      <c r="AM148" s="64"/>
      <c r="AN148">
        <f t="shared" si="44"/>
        <v>-2.0701818603502127E-5</v>
      </c>
      <c r="AO148">
        <f t="shared" si="46"/>
        <v>1.2134091993604157E-4</v>
      </c>
      <c r="AP148">
        <f t="shared" si="47"/>
        <v>-1.1932371582060826E-4</v>
      </c>
      <c r="AQ148">
        <f t="shared" si="48"/>
        <v>3.7290459735983268E-5</v>
      </c>
      <c r="AR148">
        <f t="shared" si="49"/>
        <v>-1.6511036977772992E-4</v>
      </c>
      <c r="AS148">
        <f t="shared" si="50"/>
        <v>6.6616419100269924E-5</v>
      </c>
      <c r="AT148">
        <f t="shared" si="51"/>
        <v>-3.5436375139206566E-4</v>
      </c>
      <c r="AU148">
        <f t="shared" si="52"/>
        <v>-2.5188018434704751E-4</v>
      </c>
      <c r="AV148">
        <f t="shared" si="53"/>
        <v>-4.3482289763328917E-4</v>
      </c>
      <c r="AW148">
        <f t="shared" si="54"/>
        <v>3.7274954703009019E-4</v>
      </c>
      <c r="AZ148">
        <f t="shared" si="45"/>
        <v>6.5435402403881207E-4</v>
      </c>
      <c r="BA148">
        <f t="shared" si="55"/>
        <v>3.7714716130795652E-3</v>
      </c>
      <c r="BB148">
        <f t="shared" si="56"/>
        <v>2.7434911811338057E-3</v>
      </c>
      <c r="BC148">
        <f t="shared" si="57"/>
        <v>1.8927109229987756E-3</v>
      </c>
      <c r="BD148">
        <f t="shared" si="58"/>
        <v>2.1200705781883977E-3</v>
      </c>
      <c r="BE148">
        <f t="shared" si="59"/>
        <v>1.7903187898705378E-3</v>
      </c>
      <c r="BF148">
        <f t="shared" si="60"/>
        <v>3.2887101367969082E-3</v>
      </c>
      <c r="BG148">
        <f t="shared" si="61"/>
        <v>2.6468915423409705E-3</v>
      </c>
      <c r="BH148">
        <f t="shared" si="62"/>
        <v>3.5418090837835555E-3</v>
      </c>
      <c r="BI148">
        <f t="shared" si="63"/>
        <v>4.5695450058646295E-3</v>
      </c>
    </row>
    <row r="149" spans="3:61">
      <c r="C149">
        <f t="shared" si="64"/>
        <v>10.75</v>
      </c>
      <c r="D149" s="63">
        <f>'Ac227 Dose 1 nCi R power'!E525/'Ac225 Dose 200 nCi R power'!E525</f>
        <v>2.2525139646918375E-4</v>
      </c>
      <c r="E149" s="63">
        <f>'Ac227 Dose 1 nCi R power'!F525/'Ac225 Dose 200 nCi R power'!F525</f>
        <v>1.2724295092750263E-3</v>
      </c>
      <c r="F149" s="63">
        <f>'Ac227 Dose 1 nCi R power'!G525/'Ac225 Dose 200 nCi R power'!G525</f>
        <v>1.0110631610260842E-3</v>
      </c>
      <c r="G149" s="63">
        <f>'Ac227 Dose 1 nCi R power'!H525/'Ac225 Dose 200 nCi R power'!H525</f>
        <v>6.3779763813546868E-4</v>
      </c>
      <c r="H149" s="63">
        <f>'Ac227 Dose 1 nCi R power'!I525/'Ac225 Dose 200 nCi R power'!I525</f>
        <v>8.2573932472265992E-4</v>
      </c>
      <c r="I149" s="63">
        <f>'Ac227 Dose 1 nCi R power'!J525/'Ac225 Dose 200 nCi R power'!J525</f>
        <v>6.1620297347417491E-4</v>
      </c>
      <c r="J149" s="63">
        <f>'Ac227 Dose 1 nCi R power'!K525/'Ac225 Dose 200 nCi R power'!K525</f>
        <v>1.3187325268118133E-3</v>
      </c>
      <c r="K149" s="63">
        <f>'Ac227 Dose 1 nCi R power'!L525/'Ac225 Dose 200 nCi R power'!L525</f>
        <v>1.0349700651151972E-3</v>
      </c>
      <c r="L149" s="63">
        <f>'Ac227 Dose 1 nCi R power'!M525/'Ac225 Dose 200 nCi R power'!M525</f>
        <v>1.4358344896380833E-3</v>
      </c>
      <c r="M149" s="63">
        <f>'Ac227 Dose 1 nCi R power'!N525/'Ac225 Dose 200 nCi R power'!N525</f>
        <v>1.4818714770972875E-3</v>
      </c>
      <c r="P149" s="64">
        <f>((('Ac225 Dose 200 nCi R power'!Q525/'Ac225 Dose 200 nCi R power'!E525)^2+('Ac227 Dose 1 nCi R power'!Q525/'Ac227 Dose 1 nCi R power'!E525)^2)^0.5)*D149</f>
        <v>2.4561193679779951E-4</v>
      </c>
      <c r="Q149" s="64">
        <f>((('Ac225 Dose 200 nCi R power'!R525/'Ac225 Dose 200 nCi R power'!F525)^2+('Ac227 Dose 1 nCi R power'!R525/'Ac227 Dose 1 nCi R power'!F525)^2)^0.5)*E149</f>
        <v>1.1462503042949815E-3</v>
      </c>
      <c r="R149" s="64">
        <f>((('Ac225 Dose 200 nCi R power'!S525/'Ac225 Dose 200 nCi R power'!G525)^2+('Ac227 Dose 1 nCi R power'!S525/'Ac227 Dose 1 nCi R power'!G525)^2)^0.5)*F149</f>
        <v>1.1334973192247291E-3</v>
      </c>
      <c r="S149" s="64">
        <f>((('Ac225 Dose 200 nCi R power'!T525/'Ac225 Dose 200 nCi R power'!H525)^2+('Ac227 Dose 1 nCi R power'!T525/'Ac227 Dose 1 nCi R power'!H525)^2)^0.5)*G149</f>
        <v>6.0047421041296628E-4</v>
      </c>
      <c r="T149" s="64">
        <f>((('Ac225 Dose 200 nCi R power'!U525/'Ac225 Dose 200 nCi R power'!I525)^2+('Ac227 Dose 1 nCi R power'!U525/'Ac227 Dose 1 nCi R power'!I525)^2)^0.5)*H149</f>
        <v>9.9349996912664038E-4</v>
      </c>
      <c r="U149" s="64">
        <f>((('Ac225 Dose 200 nCi R power'!V525/'Ac225 Dose 200 nCi R power'!J525)^2+('Ac227 Dose 1 nCi R power'!V525/'Ac227 Dose 1 nCi R power'!J525)^2)^0.5)*I149</f>
        <v>5.4880211635004086E-4</v>
      </c>
      <c r="V149" s="64">
        <f>((('Ac225 Dose 200 nCi R power'!W525/'Ac225 Dose 200 nCi R power'!K525)^2+('Ac227 Dose 1 nCi R power'!W525/'Ac227 Dose 1 nCi R power'!K525)^2)^0.5)*J149</f>
        <v>1.6802787602142174E-3</v>
      </c>
      <c r="W149" s="64">
        <f>((('Ac225 Dose 200 nCi R power'!X525/'Ac225 Dose 200 nCi R power'!L525)^2+('Ac227 Dose 1 nCi R power'!X525/'Ac227 Dose 1 nCi R power'!L525)^2)^0.5)*K149</f>
        <v>1.2949482400712979E-3</v>
      </c>
      <c r="X149" s="64">
        <f>((('Ac225 Dose 200 nCi R power'!Y525/'Ac225 Dose 200 nCi R power'!M525)^2+('Ac227 Dose 1 nCi R power'!Y525/'Ac227 Dose 1 nCi R power'!M525)^2)^0.5)*L149</f>
        <v>1.8810179640297508E-3</v>
      </c>
      <c r="Y149" s="64">
        <f>((('Ac225 Dose 200 nCi R power'!Z525/'Ac225 Dose 200 nCi R power'!N525)^2+('Ac227 Dose 1 nCi R power'!Z525/'Ac227 Dose 1 nCi R power'!N525)^2)^0.5)*M149</f>
        <v>1.1084076029070236E-3</v>
      </c>
      <c r="Z149" s="64"/>
      <c r="AA149" s="64"/>
      <c r="AB149" s="64">
        <f>((('Ac225 Dose 200 nCi R power'!AC525/'Ac225 Dose 200 nCi R power'!E525)^2+('Ac227 Dose 1 nCi R power'!AC525/'Ac227 Dose 1 nCi R power'!E525)^2)^0.5)*D149</f>
        <v>4.2945039644189012E-4</v>
      </c>
      <c r="AC149" s="64">
        <f>((('Ac225 Dose 200 nCi R power'!AD525/'Ac225 Dose 200 nCi R power'!F525)^2+('Ac227 Dose 1 nCi R power'!AD525/'Ac227 Dose 1 nCi R power'!F525)^2)^0.5)*E149</f>
        <v>2.5173195404343683E-3</v>
      </c>
      <c r="AD149" s="64">
        <f>((('Ac225 Dose 200 nCi R power'!AE525/'Ac225 Dose 200 nCi R power'!G525)^2+('Ac227 Dose 1 nCi R power'!AE525/'Ac227 Dose 1 nCi R power'!G525)^2)^0.5)*F149</f>
        <v>1.7717680007462832E-3</v>
      </c>
      <c r="AE149" s="64">
        <f>((('Ac225 Dose 200 nCi R power'!AF525/'Ac225 Dose 200 nCi R power'!H525)^2+('Ac227 Dose 1 nCi R power'!AF525/'Ac227 Dose 1 nCi R power'!H525)^2)^0.5)*G149</f>
        <v>1.2898248650025053E-3</v>
      </c>
      <c r="AF149" s="64">
        <f>((('Ac225 Dose 200 nCi R power'!AG525/'Ac225 Dose 200 nCi R power'!I525)^2+('Ac227 Dose 1 nCi R power'!AG525/'Ac227 Dose 1 nCi R power'!I525)^2)^0.5)*H149</f>
        <v>1.3400454484692214E-3</v>
      </c>
      <c r="AG149" s="64">
        <f>((('Ac225 Dose 200 nCi R power'!AH525/'Ac225 Dose 200 nCi R power'!J525)^2+('Ac227 Dose 1 nCi R power'!AH525/'Ac227 Dose 1 nCi R power'!J525)^2)^0.5)*I149</f>
        <v>1.2003538623422847E-3</v>
      </c>
      <c r="AH149" s="64">
        <f>((('Ac225 Dose 200 nCi R power'!AI525/'Ac225 Dose 200 nCi R power'!K525)^2+('Ac227 Dose 1 nCi R power'!AI525/'Ac227 Dose 1 nCi R power'!K525)^2)^0.5)*J149</f>
        <v>2.0324875372687385E-3</v>
      </c>
      <c r="AI149" s="64">
        <f>((('Ac225 Dose 200 nCi R power'!AJ525/'Ac225 Dose 200 nCi R power'!L525)^2+('Ac227 Dose 1 nCi R power'!AJ525/'Ac227 Dose 1 nCi R power'!L525)^2)^0.5)*K149</f>
        <v>1.6602159577322189E-3</v>
      </c>
      <c r="AJ149" s="64">
        <f>((('Ac225 Dose 200 nCi R power'!AK525/'Ac225 Dose 200 nCi R power'!M525)^2+('Ac227 Dose 1 nCi R power'!AK525/'Ac227 Dose 1 nCi R power'!M525)^2)^0.5)*L149</f>
        <v>2.1740367428520271E-3</v>
      </c>
      <c r="AK149" s="64">
        <f>((('Ac225 Dose 200 nCi R power'!AL525/'Ac225 Dose 200 nCi R power'!N525)^2+('Ac227 Dose 1 nCi R power'!AL525/'Ac227 Dose 1 nCi R power'!N525)^2)^0.5)*M149</f>
        <v>3.1551972145175927E-3</v>
      </c>
      <c r="AL149" s="64"/>
      <c r="AM149" s="64"/>
      <c r="AN149">
        <f t="shared" si="44"/>
        <v>-2.0360540328615755E-5</v>
      </c>
      <c r="AO149">
        <f t="shared" si="46"/>
        <v>1.2617920498004479E-4</v>
      </c>
      <c r="AP149">
        <f t="shared" si="47"/>
        <v>-1.2243415819864498E-4</v>
      </c>
      <c r="AQ149">
        <f t="shared" si="48"/>
        <v>3.7323427722502404E-5</v>
      </c>
      <c r="AR149">
        <f t="shared" si="49"/>
        <v>-1.6776064440398046E-4</v>
      </c>
      <c r="AS149">
        <f t="shared" si="50"/>
        <v>6.740085712413405E-5</v>
      </c>
      <c r="AT149">
        <f t="shared" si="51"/>
        <v>-3.6154623340240409E-4</v>
      </c>
      <c r="AU149">
        <f t="shared" si="52"/>
        <v>-2.5997817495610072E-4</v>
      </c>
      <c r="AV149">
        <f t="shared" si="53"/>
        <v>-4.4518347439166748E-4</v>
      </c>
      <c r="AW149">
        <f t="shared" si="54"/>
        <v>3.7346387419026389E-4</v>
      </c>
      <c r="AZ149">
        <f t="shared" si="45"/>
        <v>6.5470179291107387E-4</v>
      </c>
      <c r="BA149">
        <f t="shared" si="55"/>
        <v>3.7897490497093948E-3</v>
      </c>
      <c r="BB149">
        <f t="shared" si="56"/>
        <v>2.7828311617723676E-3</v>
      </c>
      <c r="BC149">
        <f t="shared" si="57"/>
        <v>1.9276225031379739E-3</v>
      </c>
      <c r="BD149">
        <f t="shared" si="58"/>
        <v>2.1657847731918812E-3</v>
      </c>
      <c r="BE149">
        <f t="shared" si="59"/>
        <v>1.8165568358164596E-3</v>
      </c>
      <c r="BF149">
        <f t="shared" si="60"/>
        <v>3.3512200640805519E-3</v>
      </c>
      <c r="BG149">
        <f t="shared" si="61"/>
        <v>2.6951860228474163E-3</v>
      </c>
      <c r="BH149">
        <f t="shared" si="62"/>
        <v>3.6098712324901102E-3</v>
      </c>
      <c r="BI149">
        <f t="shared" si="63"/>
        <v>4.6370686916148802E-3</v>
      </c>
    </row>
    <row r="150" spans="3:61">
      <c r="C150">
        <f t="shared" si="64"/>
        <v>11</v>
      </c>
      <c r="D150" s="63">
        <f>'Ac227 Dose 1 nCi R power'!E526/'Ac225 Dose 200 nCi R power'!E526</f>
        <v>2.2530747838144904E-4</v>
      </c>
      <c r="E150" s="63">
        <f>'Ac227 Dose 1 nCi R power'!F526/'Ac225 Dose 200 nCi R power'!F526</f>
        <v>1.2773702149075259E-3</v>
      </c>
      <c r="F150" s="63">
        <f>'Ac227 Dose 1 nCi R power'!G526/'Ac225 Dose 200 nCi R power'!G526</f>
        <v>1.0270294174473758E-3</v>
      </c>
      <c r="G150" s="63">
        <f>'Ac227 Dose 1 nCi R power'!H526/'Ac225 Dose 200 nCi R power'!H526</f>
        <v>6.5077846750080063E-4</v>
      </c>
      <c r="H150" s="63">
        <f>'Ac227 Dose 1 nCi R power'!I526/'Ac225 Dose 200 nCi R power'!I526</f>
        <v>8.4346685234476212E-4</v>
      </c>
      <c r="I150" s="63">
        <f>'Ac227 Dose 1 nCi R power'!J526/'Ac225 Dose 200 nCi R power'!J526</f>
        <v>6.2579546924805378E-4</v>
      </c>
      <c r="J150" s="63">
        <f>'Ac227 Dose 1 nCi R power'!K526/'Ac225 Dose 200 nCi R power'!K526</f>
        <v>1.3443320965053302E-3</v>
      </c>
      <c r="K150" s="63">
        <f>'Ac227 Dose 1 nCi R power'!L526/'Ac225 Dose 200 nCi R power'!L526</f>
        <v>1.0558283191979391E-3</v>
      </c>
      <c r="L150" s="63">
        <f>'Ac227 Dose 1 nCi R power'!M526/'Ac225 Dose 200 nCi R power'!M526</f>
        <v>1.4645831246941935E-3</v>
      </c>
      <c r="M150" s="63">
        <f>'Ac227 Dose 1 nCi R power'!N526/'Ac225 Dose 200 nCi R power'!N526</f>
        <v>1.5067984931622874E-3</v>
      </c>
      <c r="P150" s="64">
        <f>((('Ac225 Dose 200 nCi R power'!Q526/'Ac225 Dose 200 nCi R power'!E526)^2+('Ac227 Dose 1 nCi R power'!Q526/'Ac227 Dose 1 nCi R power'!E526)^2)^0.5)*D150</f>
        <v>2.4531844410544937E-4</v>
      </c>
      <c r="Q150" s="64">
        <f>((('Ac225 Dose 200 nCi R power'!R526/'Ac225 Dose 200 nCi R power'!F526)^2+('Ac227 Dose 1 nCi R power'!R526/'Ac227 Dose 1 nCi R power'!F526)^2)^0.5)*E150</f>
        <v>1.1462573733899805E-3</v>
      </c>
      <c r="R150" s="64">
        <f>((('Ac225 Dose 200 nCi R power'!S526/'Ac225 Dose 200 nCi R power'!G526)^2+('Ac227 Dose 1 nCi R power'!S526/'Ac227 Dose 1 nCi R power'!G526)^2)^0.5)*F150</f>
        <v>1.1526416574057434E-3</v>
      </c>
      <c r="S150" s="64">
        <f>((('Ac225 Dose 200 nCi R power'!T526/'Ac225 Dose 200 nCi R power'!H526)^2+('Ac227 Dose 1 nCi R power'!T526/'Ac227 Dose 1 nCi R power'!H526)^2)^0.5)*G150</f>
        <v>6.1339741259930196E-4</v>
      </c>
      <c r="T150" s="64">
        <f>((('Ac225 Dose 200 nCi R power'!U526/'Ac225 Dose 200 nCi R power'!I526)^2+('Ac227 Dose 1 nCi R power'!U526/'Ac227 Dose 1 nCi R power'!I526)^2)^0.5)*H150</f>
        <v>1.0139827418754585E-3</v>
      </c>
      <c r="U150" s="64">
        <f>((('Ac225 Dose 200 nCi R power'!V526/'Ac225 Dose 200 nCi R power'!J526)^2+('Ac227 Dose 1 nCi R power'!V526/'Ac227 Dose 1 nCi R power'!J526)^2)^0.5)*I150</f>
        <v>5.5754138499603749E-4</v>
      </c>
      <c r="V150" s="64">
        <f>((('Ac225 Dose 200 nCi R power'!W526/'Ac225 Dose 200 nCi R power'!K526)^2+('Ac227 Dose 1 nCi R power'!W526/'Ac227 Dose 1 nCi R power'!K526)^2)^0.5)*J150</f>
        <v>1.7133223363677151E-3</v>
      </c>
      <c r="W150" s="64">
        <f>((('Ac225 Dose 200 nCi R power'!X526/'Ac225 Dose 200 nCi R power'!L526)^2+('Ac227 Dose 1 nCi R power'!X526/'Ac227 Dose 1 nCi R power'!L526)^2)^0.5)*K150</f>
        <v>1.3240784443660533E-3</v>
      </c>
      <c r="X150" s="64">
        <f>((('Ac225 Dose 200 nCi R power'!Y526/'Ac225 Dose 200 nCi R power'!M526)^2+('Ac227 Dose 1 nCi R power'!Y526/'Ac227 Dose 1 nCi R power'!M526)^2)^0.5)*L150</f>
        <v>1.9204364935699301E-3</v>
      </c>
      <c r="Y150" s="64">
        <f>((('Ac225 Dose 200 nCi R power'!Z526/'Ac225 Dose 200 nCi R power'!N526)^2+('Ac227 Dose 1 nCi R power'!Z526/'Ac227 Dose 1 nCi R power'!N526)^2)^0.5)*M150</f>
        <v>1.1322572807978856E-3</v>
      </c>
      <c r="Z150" s="64"/>
      <c r="AA150" s="64"/>
      <c r="AB150" s="64">
        <f>((('Ac225 Dose 200 nCi R power'!AC526/'Ac225 Dose 200 nCi R power'!E526)^2+('Ac227 Dose 1 nCi R power'!AC526/'Ac227 Dose 1 nCi R power'!E526)^2)^0.5)*D150</f>
        <v>4.2978557365782943E-4</v>
      </c>
      <c r="AC150" s="64">
        <f>((('Ac225 Dose 200 nCi R power'!AD526/'Ac225 Dose 200 nCi R power'!F526)^2+('Ac227 Dose 1 nCi R power'!AD526/'Ac227 Dose 1 nCi R power'!F526)^2)^0.5)*E150</f>
        <v>2.5327517732866628E-3</v>
      </c>
      <c r="AD150" s="64">
        <f>((('Ac225 Dose 200 nCi R power'!AE526/'Ac225 Dose 200 nCi R power'!G526)^2+('Ac227 Dose 1 nCi R power'!AE526/'Ac227 Dose 1 nCi R power'!G526)^2)^0.5)*F150</f>
        <v>1.7972014985278659E-3</v>
      </c>
      <c r="AE150" s="64">
        <f>((('Ac225 Dose 200 nCi R power'!AF526/'Ac225 Dose 200 nCi R power'!H526)^2+('Ac227 Dose 1 nCi R power'!AF526/'Ac227 Dose 1 nCi R power'!H526)^2)^0.5)*G150</f>
        <v>1.3130331330334043E-3</v>
      </c>
      <c r="AF150" s="64">
        <f>((('Ac225 Dose 200 nCi R power'!AG526/'Ac225 Dose 200 nCi R power'!I526)^2+('Ac227 Dose 1 nCi R power'!AG526/'Ac227 Dose 1 nCi R power'!I526)^2)^0.5)*H150</f>
        <v>1.3694716126985979E-3</v>
      </c>
      <c r="AG150" s="64">
        <f>((('Ac225 Dose 200 nCi R power'!AH526/'Ac225 Dose 200 nCi R power'!J526)^2+('Ac227 Dose 1 nCi R power'!AH526/'Ac227 Dose 1 nCi R power'!J526)^2)^0.5)*I150</f>
        <v>1.2185382121403889E-3</v>
      </c>
      <c r="AH150" s="64">
        <f>((('Ac225 Dose 200 nCi R power'!AI526/'Ac225 Dose 200 nCi R power'!K526)^2+('Ac227 Dose 1 nCi R power'!AI526/'Ac227 Dose 1 nCi R power'!K526)^2)^0.5)*J150</f>
        <v>2.0719033176571718E-3</v>
      </c>
      <c r="AI150" s="64">
        <f>((('Ac225 Dose 200 nCi R power'!AJ526/'Ac225 Dose 200 nCi R power'!L526)^2+('Ac227 Dose 1 nCi R power'!AJ526/'Ac227 Dose 1 nCi R power'!L526)^2)^0.5)*K150</f>
        <v>1.6895392908169078E-3</v>
      </c>
      <c r="AJ150" s="64">
        <f>((('Ac225 Dose 200 nCi R power'!AK526/'Ac225 Dose 200 nCi R power'!M526)^2+('Ac227 Dose 1 nCi R power'!AK526/'Ac227 Dose 1 nCi R power'!M526)^2)^0.5)*L150</f>
        <v>2.2159363441699421E-3</v>
      </c>
      <c r="AK150" s="64">
        <f>((('Ac225 Dose 200 nCi R power'!AL526/'Ac225 Dose 200 nCi R power'!N526)^2+('Ac227 Dose 1 nCi R power'!AL526/'Ac227 Dose 1 nCi R power'!N526)^2)^0.5)*M150</f>
        <v>3.2013681137292656E-3</v>
      </c>
      <c r="AL150" s="64"/>
      <c r="AM150" s="64"/>
      <c r="AN150">
        <f t="shared" si="44"/>
        <v>-2.0010965724000327E-5</v>
      </c>
      <c r="AO150">
        <f t="shared" si="46"/>
        <v>1.3111284151754539E-4</v>
      </c>
      <c r="AP150">
        <f t="shared" si="47"/>
        <v>-1.2561223995836762E-4</v>
      </c>
      <c r="AQ150">
        <f t="shared" si="48"/>
        <v>3.7381054901498671E-5</v>
      </c>
      <c r="AR150">
        <f t="shared" si="49"/>
        <v>-1.7051588953069638E-4</v>
      </c>
      <c r="AS150">
        <f t="shared" si="50"/>
        <v>6.8254084252016294E-5</v>
      </c>
      <c r="AT150">
        <f t="shared" si="51"/>
        <v>-3.6899023986238498E-4</v>
      </c>
      <c r="AU150">
        <f t="shared" si="52"/>
        <v>-2.682501251681142E-4</v>
      </c>
      <c r="AV150">
        <f t="shared" si="53"/>
        <v>-4.5585336887573658E-4</v>
      </c>
      <c r="AW150">
        <f t="shared" si="54"/>
        <v>3.7454121236440182E-4</v>
      </c>
      <c r="AZ150">
        <f t="shared" si="45"/>
        <v>6.5509305203927852E-4</v>
      </c>
      <c r="BA150">
        <f t="shared" si="55"/>
        <v>3.8101219881941885E-3</v>
      </c>
      <c r="BB150">
        <f t="shared" si="56"/>
        <v>2.8242309159752415E-3</v>
      </c>
      <c r="BC150">
        <f t="shared" si="57"/>
        <v>1.963811600534205E-3</v>
      </c>
      <c r="BD150">
        <f t="shared" si="58"/>
        <v>2.21293846504336E-3</v>
      </c>
      <c r="BE150">
        <f t="shared" si="59"/>
        <v>1.8443336813884427E-3</v>
      </c>
      <c r="BF150">
        <f t="shared" si="60"/>
        <v>3.4162354141625021E-3</v>
      </c>
      <c r="BG150">
        <f t="shared" si="61"/>
        <v>2.7453676100148471E-3</v>
      </c>
      <c r="BH150">
        <f t="shared" si="62"/>
        <v>3.6805194688641356E-3</v>
      </c>
      <c r="BI150">
        <f t="shared" si="63"/>
        <v>4.7081666068915532E-3</v>
      </c>
    </row>
    <row r="151" spans="3:61">
      <c r="C151">
        <f t="shared" si="64"/>
        <v>12</v>
      </c>
      <c r="D151" s="63">
        <f>'Ac227 Dose 1 nCi R power'!E527/'Ac225 Dose 200 nCi R power'!E527</f>
        <v>2.2565120403111649E-4</v>
      </c>
      <c r="E151" s="63">
        <f>'Ac227 Dose 1 nCi R power'!F527/'Ac225 Dose 200 nCi R power'!F527</f>
        <v>1.3032334147724807E-3</v>
      </c>
      <c r="F151" s="63">
        <f>'Ac227 Dose 1 nCi R power'!G527/'Ac225 Dose 200 nCi R power'!G527</f>
        <v>1.0978103194010031E-3</v>
      </c>
      <c r="G151" s="63">
        <f>'Ac227 Dose 1 nCi R power'!H527/'Ac225 Dose 200 nCi R power'!H527</f>
        <v>7.0682334448823143E-4</v>
      </c>
      <c r="H151" s="63">
        <f>'Ac227 Dose 1 nCi R power'!I527/'Ac225 Dose 200 nCi R power'!I527</f>
        <v>9.1973063292384322E-4</v>
      </c>
      <c r="I151" s="63">
        <f>'Ac227 Dose 1 nCi R power'!J527/'Ac225 Dose 200 nCi R power'!J527</f>
        <v>6.6883303352946487E-4</v>
      </c>
      <c r="J151" s="63">
        <f>'Ac227 Dose 1 nCi R power'!K527/'Ac225 Dose 200 nCi R power'!K527</f>
        <v>1.4559252405028839E-3</v>
      </c>
      <c r="K151" s="63">
        <f>'Ac227 Dose 1 nCi R power'!L527/'Ac225 Dose 200 nCi R power'!L527</f>
        <v>1.1461122924694663E-3</v>
      </c>
      <c r="L151" s="63">
        <f>'Ac227 Dose 1 nCi R power'!M527/'Ac225 Dose 200 nCi R power'!M527</f>
        <v>1.5892661768422045E-3</v>
      </c>
      <c r="M151" s="63">
        <f>'Ac227 Dose 1 nCi R power'!N527/'Ac225 Dose 200 nCi R power'!N527</f>
        <v>1.6167952658760181E-3</v>
      </c>
      <c r="P151" s="64">
        <f>((('Ac225 Dose 200 nCi R power'!Q527/'Ac225 Dose 200 nCi R power'!E527)^2+('Ac227 Dose 1 nCi R power'!Q527/'Ac227 Dose 1 nCi R power'!E527)^2)^0.5)*D151</f>
        <v>2.441803553843722E-4</v>
      </c>
      <c r="Q151" s="64">
        <f>((('Ac225 Dose 200 nCi R power'!R527/'Ac225 Dose 200 nCi R power'!F527)^2+('Ac227 Dose 1 nCi R power'!R527/'Ac227 Dose 1 nCi R power'!F527)^2)^0.5)*E151</f>
        <v>1.1515468262675048E-3</v>
      </c>
      <c r="R151" s="64">
        <f>((('Ac225 Dose 200 nCi R power'!S527/'Ac225 Dose 200 nCi R power'!G527)^2+('Ac227 Dose 1 nCi R power'!S527/'Ac227 Dose 1 nCi R power'!G527)^2)^0.5)*F151</f>
        <v>1.2368246663882275E-3</v>
      </c>
      <c r="S151" s="64">
        <f>((('Ac225 Dose 200 nCi R power'!T527/'Ac225 Dose 200 nCi R power'!H527)^2+('Ac227 Dose 1 nCi R power'!T527/'Ac227 Dose 1 nCi R power'!H527)^2)^0.5)*G151</f>
        <v>6.6899226565866204E-4</v>
      </c>
      <c r="T151" s="64">
        <f>((('Ac225 Dose 200 nCi R power'!U527/'Ac225 Dose 200 nCi R power'!I527)^2+('Ac227 Dose 1 nCi R power'!U527/'Ac227 Dose 1 nCi R power'!I527)^2)^0.5)*H151</f>
        <v>1.1022871100541144E-3</v>
      </c>
      <c r="U151" s="64">
        <f>((('Ac225 Dose 200 nCi R power'!V527/'Ac225 Dose 200 nCi R power'!J527)^2+('Ac227 Dose 1 nCi R power'!V527/'Ac227 Dose 1 nCi R power'!J527)^2)^0.5)*I151</f>
        <v>5.965697965404352E-4</v>
      </c>
      <c r="V151" s="64">
        <f>((('Ac225 Dose 200 nCi R power'!W527/'Ac225 Dose 200 nCi R power'!K527)^2+('Ac227 Dose 1 nCi R power'!W527/'Ac227 Dose 1 nCi R power'!K527)^2)^0.5)*J151</f>
        <v>1.8571495286111004E-3</v>
      </c>
      <c r="W151" s="64">
        <f>((('Ac225 Dose 200 nCi R power'!X527/'Ac225 Dose 200 nCi R power'!L527)^2+('Ac227 Dose 1 nCi R power'!X527/'Ac227 Dose 1 nCi R power'!L527)^2)^0.5)*K151</f>
        <v>1.4491748005607641E-3</v>
      </c>
      <c r="X151" s="64">
        <f>((('Ac225 Dose 200 nCi R power'!Y527/'Ac225 Dose 200 nCi R power'!M527)^2+('Ac227 Dose 1 nCi R power'!Y527/'Ac227 Dose 1 nCi R power'!M527)^2)^0.5)*L151</f>
        <v>2.0907555543118461E-3</v>
      </c>
      <c r="Y151" s="64">
        <f>((('Ac225 Dose 200 nCi R power'!Z527/'Ac225 Dose 200 nCi R power'!N527)^2+('Ac227 Dose 1 nCi R power'!Z527/'Ac227 Dose 1 nCi R power'!N527)^2)^0.5)*M151</f>
        <v>1.2347616026299234E-3</v>
      </c>
      <c r="Z151" s="64"/>
      <c r="AA151" s="64"/>
      <c r="AB151" s="64">
        <f>((('Ac225 Dose 200 nCi R power'!AC527/'Ac225 Dose 200 nCi R power'!E527)^2+('Ac227 Dose 1 nCi R power'!AC527/'Ac227 Dose 1 nCi R power'!E527)^2)^0.5)*D151</f>
        <v>4.3143854175098535E-4</v>
      </c>
      <c r="AC151" s="64">
        <f>((('Ac225 Dose 200 nCi R power'!AD527/'Ac225 Dose 200 nCi R power'!F527)^2+('Ac227 Dose 1 nCi R power'!AD527/'Ac227 Dose 1 nCi R power'!F527)^2)^0.5)*E151</f>
        <v>2.6082203022891235E-3</v>
      </c>
      <c r="AD151" s="64">
        <f>((('Ac225 Dose 200 nCi R power'!AE527/'Ac225 Dose 200 nCi R power'!G527)^2+('Ac227 Dose 1 nCi R power'!AE527/'Ac227 Dose 1 nCi R power'!G527)^2)^0.5)*F151</f>
        <v>1.9112746255473068E-3</v>
      </c>
      <c r="AE151" s="64">
        <f>((('Ac225 Dose 200 nCi R power'!AF527/'Ac225 Dose 200 nCi R power'!H527)^2+('Ac227 Dose 1 nCi R power'!AF527/'Ac227 Dose 1 nCi R power'!H527)^2)^0.5)*G151</f>
        <v>1.4140896358655361E-3</v>
      </c>
      <c r="AF151" s="64">
        <f>((('Ac225 Dose 200 nCi R power'!AG527/'Ac225 Dose 200 nCi R power'!I527)^2+('Ac227 Dose 1 nCi R power'!AG527/'Ac227 Dose 1 nCi R power'!I527)^2)^0.5)*H151</f>
        <v>1.4959220187147791E-3</v>
      </c>
      <c r="AG151" s="64">
        <f>((('Ac225 Dose 200 nCi R power'!AH527/'Ac225 Dose 200 nCi R power'!J527)^2+('Ac227 Dose 1 nCi R power'!AH527/'Ac227 Dose 1 nCi R power'!J527)^2)^0.5)*I151</f>
        <v>1.3005822266382945E-3</v>
      </c>
      <c r="AH151" s="64">
        <f>((('Ac225 Dose 200 nCi R power'!AI527/'Ac225 Dose 200 nCi R power'!K527)^2+('Ac227 Dose 1 nCi R power'!AI527/'Ac227 Dose 1 nCi R power'!K527)^2)^0.5)*J151</f>
        <v>2.243733903939E-3</v>
      </c>
      <c r="AI151" s="64">
        <f>((('Ac225 Dose 200 nCi R power'!AJ527/'Ac225 Dose 200 nCi R power'!L527)^2+('Ac227 Dose 1 nCi R power'!AJ527/'Ac227 Dose 1 nCi R power'!L527)^2)^0.5)*K151</f>
        <v>1.8179557454919837E-3</v>
      </c>
      <c r="AJ151" s="64">
        <f>((('Ac225 Dose 200 nCi R power'!AK527/'Ac225 Dose 200 nCi R power'!M527)^2+('Ac227 Dose 1 nCi R power'!AK527/'Ac227 Dose 1 nCi R power'!M527)^2)^0.5)*L151</f>
        <v>2.3983086907833741E-3</v>
      </c>
      <c r="AK151" s="64">
        <f>((('Ac225 Dose 200 nCi R power'!AL527/'Ac225 Dose 200 nCi R power'!N527)^2+('Ac227 Dose 1 nCi R power'!AL527/'Ac227 Dose 1 nCi R power'!N527)^2)^0.5)*M151</f>
        <v>3.4089005650093326E-3</v>
      </c>
      <c r="AL151" s="64"/>
      <c r="AM151" s="64"/>
      <c r="AN151">
        <f t="shared" si="44"/>
        <v>-1.8529151353255705E-5</v>
      </c>
      <c r="AO151">
        <f t="shared" si="46"/>
        <v>1.5168658850497592E-4</v>
      </c>
      <c r="AP151">
        <f t="shared" si="47"/>
        <v>-1.3901434698722435E-4</v>
      </c>
      <c r="AQ151">
        <f t="shared" si="48"/>
        <v>3.7831078829569389E-5</v>
      </c>
      <c r="AR151">
        <f t="shared" si="49"/>
        <v>-1.8255647713027122E-4</v>
      </c>
      <c r="AS151">
        <f t="shared" si="50"/>
        <v>7.2263236989029674E-5</v>
      </c>
      <c r="AT151">
        <f t="shared" si="51"/>
        <v>-4.0122428810821648E-4</v>
      </c>
      <c r="AU151">
        <f t="shared" si="52"/>
        <v>-3.0306250809129776E-4</v>
      </c>
      <c r="AV151">
        <f t="shared" si="53"/>
        <v>-5.0148937746964163E-4</v>
      </c>
      <c r="AW151">
        <f t="shared" si="54"/>
        <v>3.820336632460947E-4</v>
      </c>
      <c r="AZ151">
        <f t="shared" si="45"/>
        <v>6.570897457821019E-4</v>
      </c>
      <c r="BA151">
        <f t="shared" si="55"/>
        <v>3.9114537170616042E-3</v>
      </c>
      <c r="BB151">
        <f t="shared" si="56"/>
        <v>3.0090849449483101E-3</v>
      </c>
      <c r="BC151">
        <f t="shared" si="57"/>
        <v>2.1209129803537678E-3</v>
      </c>
      <c r="BD151">
        <f t="shared" si="58"/>
        <v>2.4156526516386223E-3</v>
      </c>
      <c r="BE151">
        <f t="shared" si="59"/>
        <v>1.9694152601677593E-3</v>
      </c>
      <c r="BF151">
        <f t="shared" si="60"/>
        <v>3.6996591444418839E-3</v>
      </c>
      <c r="BG151">
        <f t="shared" si="61"/>
        <v>2.9640680379614502E-3</v>
      </c>
      <c r="BH151">
        <f t="shared" si="62"/>
        <v>3.9875748676255788E-3</v>
      </c>
      <c r="BI151">
        <f t="shared" si="63"/>
        <v>5.0256958308853503E-3</v>
      </c>
    </row>
    <row r="152" spans="3:61">
      <c r="C152">
        <f t="shared" si="64"/>
        <v>13</v>
      </c>
      <c r="D152" s="63">
        <f>'Ac227 Dose 1 nCi R power'!E528/'Ac225 Dose 200 nCi R power'!E528</f>
        <v>2.2618330762677586E-4</v>
      </c>
      <c r="E152" s="63">
        <f>'Ac227 Dose 1 nCi R power'!F528/'Ac225 Dose 200 nCi R power'!F528</f>
        <v>1.3381754639287984E-3</v>
      </c>
      <c r="F152" s="63">
        <f>'Ac227 Dose 1 nCi R power'!G528/'Ac225 Dose 200 nCi R power'!G528</f>
        <v>1.1788256652870703E-3</v>
      </c>
      <c r="G152" s="63">
        <f>'Ac227 Dose 1 nCi R power'!H528/'Ac225 Dose 200 nCi R power'!H528</f>
        <v>7.6921372570869651E-4</v>
      </c>
      <c r="H152" s="63">
        <f>'Ac227 Dose 1 nCi R power'!I528/'Ac225 Dose 200 nCi R power'!I528</f>
        <v>1.0043143751275814E-3</v>
      </c>
      <c r="I152" s="63">
        <f>'Ac227 Dose 1 nCi R power'!J528/'Ac225 Dose 200 nCi R power'!J528</f>
        <v>7.1854993271605627E-4</v>
      </c>
      <c r="J152" s="63">
        <f>'Ac227 Dose 1 nCi R power'!K528/'Ac225 Dose 200 nCi R power'!K528</f>
        <v>1.5810551226550981E-3</v>
      </c>
      <c r="K152" s="63">
        <f>'Ac227 Dose 1 nCi R power'!L528/'Ac225 Dose 200 nCi R power'!L528</f>
        <v>1.2467804416148875E-3</v>
      </c>
      <c r="L152" s="63">
        <f>'Ac227 Dose 1 nCi R power'!M528/'Ac225 Dose 200 nCi R power'!M528</f>
        <v>1.7284635688312442E-3</v>
      </c>
      <c r="M152" s="63">
        <f>'Ac227 Dose 1 nCi R power'!N528/'Ac225 Dose 200 nCi R power'!N528</f>
        <v>1.7419758528461162E-3</v>
      </c>
      <c r="P152" s="64">
        <f>((('Ac225 Dose 200 nCi R power'!Q528/'Ac225 Dose 200 nCi R power'!E528)^2+('Ac227 Dose 1 nCi R power'!Q528/'Ac227 Dose 1 nCi R power'!E528)^2)^0.5)*D152</f>
        <v>2.4309703767090568E-4</v>
      </c>
      <c r="Q152" s="64">
        <f>((('Ac225 Dose 200 nCi R power'!R528/'Ac225 Dose 200 nCi R power'!F528)^2+('Ac227 Dose 1 nCi R power'!R528/'Ac227 Dose 1 nCi R power'!F528)^2)^0.5)*E152</f>
        <v>1.1648018036260633E-3</v>
      </c>
      <c r="R152" s="64">
        <f>((('Ac225 Dose 200 nCi R power'!S528/'Ac225 Dose 200 nCi R power'!G528)^2+('Ac227 Dose 1 nCi R power'!S528/'Ac227 Dose 1 nCi R power'!G528)^2)^0.5)*F152</f>
        <v>1.3323625521152232E-3</v>
      </c>
      <c r="S152" s="64">
        <f>((('Ac225 Dose 200 nCi R power'!T528/'Ac225 Dose 200 nCi R power'!H528)^2+('Ac227 Dose 1 nCi R power'!T528/'Ac227 Dose 1 nCi R power'!H528)^2)^0.5)*G152</f>
        <v>7.3063074305130561E-4</v>
      </c>
      <c r="T152" s="64">
        <f>((('Ac225 Dose 200 nCi R power'!U528/'Ac225 Dose 200 nCi R power'!I528)^2+('Ac227 Dose 1 nCi R power'!U528/'Ac227 Dose 1 nCi R power'!I528)^2)^0.5)*H152</f>
        <v>1.2004806391597591E-3</v>
      </c>
      <c r="U152" s="64">
        <f>((('Ac225 Dose 200 nCi R power'!V528/'Ac225 Dose 200 nCi R power'!J528)^2+('Ac227 Dose 1 nCi R power'!V528/'Ac227 Dose 1 nCi R power'!J528)^2)^0.5)*I152</f>
        <v>6.4147598150171385E-4</v>
      </c>
      <c r="V152" s="64">
        <f>((('Ac225 Dose 200 nCi R power'!W528/'Ac225 Dose 200 nCi R power'!K528)^2+('Ac227 Dose 1 nCi R power'!W528/'Ac227 Dose 1 nCi R power'!K528)^2)^0.5)*J152</f>
        <v>2.0181679936285878E-3</v>
      </c>
      <c r="W152" s="64">
        <f>((('Ac225 Dose 200 nCi R power'!X528/'Ac225 Dose 200 nCi R power'!L528)^2+('Ac227 Dose 1 nCi R power'!X528/'Ac227 Dose 1 nCi R power'!L528)^2)^0.5)*K152</f>
        <v>1.5873814252518536E-3</v>
      </c>
      <c r="X152" s="64">
        <f>((('Ac225 Dose 200 nCi R power'!Y528/'Ac225 Dose 200 nCi R power'!M528)^2+('Ac227 Dose 1 nCi R power'!Y528/'Ac227 Dose 1 nCi R power'!M528)^2)^0.5)*L152</f>
        <v>2.2800736060977762E-3</v>
      </c>
      <c r="Y152" s="64">
        <f>((('Ac225 Dose 200 nCi R power'!Z528/'Ac225 Dose 200 nCi R power'!N528)^2+('Ac227 Dose 1 nCi R power'!Z528/'Ac227 Dose 1 nCi R power'!N528)^2)^0.5)*M152</f>
        <v>1.3481490731263089E-3</v>
      </c>
      <c r="Z152" s="64"/>
      <c r="AA152" s="64"/>
      <c r="AB152" s="64">
        <f>((('Ac225 Dose 200 nCi R power'!AC528/'Ac225 Dose 200 nCi R power'!E528)^2+('Ac227 Dose 1 nCi R power'!AC528/'Ac227 Dose 1 nCi R power'!E528)^2)^0.5)*D152</f>
        <v>4.3358732793701108E-4</v>
      </c>
      <c r="AC152" s="64">
        <f>((('Ac225 Dose 200 nCi R power'!AD528/'Ac225 Dose 200 nCi R power'!F528)^2+('Ac227 Dose 1 nCi R power'!AD528/'Ac227 Dose 1 nCi R power'!F528)^2)^0.5)*E152</f>
        <v>2.7041688490871568E-3</v>
      </c>
      <c r="AD152" s="64">
        <f>((('Ac225 Dose 200 nCi R power'!AE528/'Ac225 Dose 200 nCi R power'!G528)^2+('Ac227 Dose 1 nCi R power'!AE528/'Ac227 Dose 1 nCi R power'!G528)^2)^0.5)*F152</f>
        <v>2.0434441045359044E-3</v>
      </c>
      <c r="AE152" s="64">
        <f>((('Ac225 Dose 200 nCi R power'!AF528/'Ac225 Dose 200 nCi R power'!H528)^2+('Ac227 Dose 1 nCi R power'!AF528/'Ac227 Dose 1 nCi R power'!H528)^2)^0.5)*G152</f>
        <v>1.5276969924936973E-3</v>
      </c>
      <c r="AF152" s="64">
        <f>((('Ac225 Dose 200 nCi R power'!AG528/'Ac225 Dose 200 nCi R power'!I528)^2+('Ac227 Dose 1 nCi R power'!AG528/'Ac227 Dose 1 nCi R power'!I528)^2)^0.5)*H152</f>
        <v>1.6359794839683956E-3</v>
      </c>
      <c r="AG152" s="64">
        <f>((('Ac225 Dose 200 nCi R power'!AH528/'Ac225 Dose 200 nCi R power'!J528)^2+('Ac227 Dose 1 nCi R power'!AH528/'Ac227 Dose 1 nCi R power'!J528)^2)^0.5)*I152</f>
        <v>1.3958455555289613E-3</v>
      </c>
      <c r="AH152" s="64">
        <f>((('Ac225 Dose 200 nCi R power'!AI528/'Ac225 Dose 200 nCi R power'!K528)^2+('Ac227 Dose 1 nCi R power'!AI528/'Ac227 Dose 1 nCi R power'!K528)^2)^0.5)*J152</f>
        <v>2.4364268837772816E-3</v>
      </c>
      <c r="AI152" s="64">
        <f>((('Ac225 Dose 200 nCi R power'!AJ528/'Ac225 Dose 200 nCi R power'!L528)^2+('Ac227 Dose 1 nCi R power'!AJ528/'Ac227 Dose 1 nCi R power'!L528)^2)^0.5)*K152</f>
        <v>1.9630539266738745E-3</v>
      </c>
      <c r="AJ152" s="64">
        <f>((('Ac225 Dose 200 nCi R power'!AK528/'Ac225 Dose 200 nCi R power'!M528)^2+('Ac227 Dose 1 nCi R power'!AK528/'Ac227 Dose 1 nCi R power'!M528)^2)^0.5)*L152</f>
        <v>2.6027488589833235E-3</v>
      </c>
      <c r="AK152" s="64">
        <f>((('Ac225 Dose 200 nCi R power'!AL528/'Ac225 Dose 200 nCi R power'!N528)^2+('Ac227 Dose 1 nCi R power'!AL528/'Ac227 Dose 1 nCi R power'!N528)^2)^0.5)*M152</f>
        <v>3.6495601445078528E-3</v>
      </c>
      <c r="AL152" s="64"/>
      <c r="AM152" s="64"/>
      <c r="AN152">
        <f t="shared" si="44"/>
        <v>-1.6913730044129823E-5</v>
      </c>
      <c r="AO152">
        <f t="shared" si="46"/>
        <v>1.7337366030273512E-4</v>
      </c>
      <c r="AP152">
        <f t="shared" si="47"/>
        <v>-1.5353688682815292E-4</v>
      </c>
      <c r="AQ152">
        <f t="shared" si="48"/>
        <v>3.85829826573909E-5</v>
      </c>
      <c r="AR152">
        <f t="shared" si="49"/>
        <v>-1.9616626403217764E-4</v>
      </c>
      <c r="AS152">
        <f t="shared" si="50"/>
        <v>7.7073951214342413E-5</v>
      </c>
      <c r="AT152">
        <f t="shared" si="51"/>
        <v>-4.3711287097348965E-4</v>
      </c>
      <c r="AU152">
        <f t="shared" si="52"/>
        <v>-3.4060098363696608E-4</v>
      </c>
      <c r="AV152">
        <f t="shared" si="53"/>
        <v>-5.51610037266532E-4</v>
      </c>
      <c r="AW152">
        <f t="shared" si="54"/>
        <v>3.9382677971980728E-4</v>
      </c>
      <c r="AZ152">
        <f t="shared" si="45"/>
        <v>6.5977063556378699E-4</v>
      </c>
      <c r="BA152">
        <f t="shared" si="55"/>
        <v>4.042344313015955E-3</v>
      </c>
      <c r="BB152">
        <f t="shared" si="56"/>
        <v>3.2222697698229747E-3</v>
      </c>
      <c r="BC152">
        <f t="shared" si="57"/>
        <v>2.2969107182023939E-3</v>
      </c>
      <c r="BD152">
        <f t="shared" si="58"/>
        <v>2.6402938590959768E-3</v>
      </c>
      <c r="BE152">
        <f t="shared" si="59"/>
        <v>2.1143954882450176E-3</v>
      </c>
      <c r="BF152">
        <f t="shared" si="60"/>
        <v>4.01748200643238E-3</v>
      </c>
      <c r="BG152">
        <f t="shared" si="61"/>
        <v>3.2098343682887623E-3</v>
      </c>
      <c r="BH152">
        <f t="shared" si="62"/>
        <v>4.3312124278145677E-3</v>
      </c>
      <c r="BI152">
        <f t="shared" si="63"/>
        <v>5.3915359973539688E-3</v>
      </c>
    </row>
    <row r="153" spans="3:61">
      <c r="C153">
        <f t="shared" si="64"/>
        <v>14</v>
      </c>
      <c r="D153" s="63">
        <f>'Ac227 Dose 1 nCi R power'!E529/'Ac225 Dose 200 nCi R power'!E529</f>
        <v>2.2690002777784083E-4</v>
      </c>
      <c r="E153" s="63">
        <f>'Ac227 Dose 1 nCi R power'!F529/'Ac225 Dose 200 nCi R power'!F529</f>
        <v>1.3814460862593243E-3</v>
      </c>
      <c r="F153" s="63">
        <f>'Ac227 Dose 1 nCi R power'!G529/'Ac225 Dose 200 nCi R power'!G529</f>
        <v>1.269249412586899E-3</v>
      </c>
      <c r="G153" s="63">
        <f>'Ac227 Dose 1 nCi R power'!H529/'Ac225 Dose 200 nCi R power'!H529</f>
        <v>8.3769548064882798E-4</v>
      </c>
      <c r="H153" s="63">
        <f>'Ac227 Dose 1 nCi R power'!I529/'Ac225 Dose 200 nCi R power'!I529</f>
        <v>1.0969662346568035E-3</v>
      </c>
      <c r="I153" s="63">
        <f>'Ac227 Dose 1 nCi R power'!J529/'Ac225 Dose 200 nCi R power'!J529</f>
        <v>7.7420461604630925E-4</v>
      </c>
      <c r="J153" s="63">
        <f>'Ac227 Dose 1 nCi R power'!K529/'Ac225 Dose 200 nCi R power'!K529</f>
        <v>1.7186138971033175E-3</v>
      </c>
      <c r="K153" s="63">
        <f>'Ac227 Dose 1 nCi R power'!L529/'Ac225 Dose 200 nCi R power'!L529</f>
        <v>1.3572600084109799E-3</v>
      </c>
      <c r="L153" s="63">
        <f>'Ac227 Dose 1 nCi R power'!M529/'Ac225 Dose 200 nCi R power'!M529</f>
        <v>1.8812182027801859E-3</v>
      </c>
      <c r="M153" s="63">
        <f>'Ac227 Dose 1 nCi R power'!N529/'Ac225 Dose 200 nCi R power'!N529</f>
        <v>1.8810890776322234E-3</v>
      </c>
      <c r="P153" s="64">
        <f>((('Ac225 Dose 200 nCi R power'!Q529/'Ac225 Dose 200 nCi R power'!E529)^2+('Ac227 Dose 1 nCi R power'!Q529/'Ac227 Dose 1 nCi R power'!E529)^2)^0.5)*D153</f>
        <v>2.4206479731408623E-4</v>
      </c>
      <c r="Q153" s="64">
        <f>((('Ac225 Dose 200 nCi R power'!R529/'Ac225 Dose 200 nCi R power'!F529)^2+('Ac227 Dose 1 nCi R power'!R529/'Ac227 Dose 1 nCi R power'!F529)^2)^0.5)*E153</f>
        <v>1.1855097208109562E-3</v>
      </c>
      <c r="R153" s="64">
        <f>((('Ac225 Dose 200 nCi R power'!S529/'Ac225 Dose 200 nCi R power'!G529)^2+('Ac227 Dose 1 nCi R power'!S529/'Ac227 Dose 1 nCi R power'!G529)^2)^0.5)*F153</f>
        <v>1.4384419226551729E-3</v>
      </c>
      <c r="S153" s="64">
        <f>((('Ac225 Dose 200 nCi R power'!T529/'Ac225 Dose 200 nCi R power'!H529)^2+('Ac227 Dose 1 nCi R power'!T529/'Ac227 Dose 1 nCi R power'!H529)^2)^0.5)*G153</f>
        <v>7.9810953049039984E-4</v>
      </c>
      <c r="T153" s="64">
        <f>((('Ac225 Dose 200 nCi R power'!U529/'Ac225 Dose 200 nCi R power'!I529)^2+('Ac227 Dose 1 nCi R power'!U529/'Ac227 Dose 1 nCi R power'!I529)^2)^0.5)*H153</f>
        <v>1.3082456330484153E-3</v>
      </c>
      <c r="U153" s="64">
        <f>((('Ac225 Dose 200 nCi R power'!V529/'Ac225 Dose 200 nCi R power'!J529)^2+('Ac227 Dose 1 nCi R power'!V529/'Ac227 Dose 1 nCi R power'!J529)^2)^0.5)*I153</f>
        <v>6.9165498637662522E-4</v>
      </c>
      <c r="V153" s="64">
        <f>((('Ac225 Dose 200 nCi R power'!W529/'Ac225 Dose 200 nCi R power'!K529)^2+('Ac227 Dose 1 nCi R power'!W529/'Ac227 Dose 1 nCi R power'!K529)^2)^0.5)*J153</f>
        <v>2.19500689691876E-3</v>
      </c>
      <c r="W153" s="64">
        <f>((('Ac225 Dose 200 nCi R power'!X529/'Ac225 Dose 200 nCi R power'!L529)^2+('Ac227 Dose 1 nCi R power'!X529/'Ac227 Dose 1 nCi R power'!L529)^2)^0.5)*K153</f>
        <v>1.7380992265075418E-3</v>
      </c>
      <c r="X153" s="64">
        <f>((('Ac225 Dose 200 nCi R power'!Y529/'Ac225 Dose 200 nCi R power'!M529)^2+('Ac227 Dose 1 nCi R power'!Y529/'Ac227 Dose 1 nCi R power'!M529)^2)^0.5)*L153</f>
        <v>2.4872033010926919E-3</v>
      </c>
      <c r="Y153" s="64">
        <f>((('Ac225 Dose 200 nCi R power'!Z529/'Ac225 Dose 200 nCi R power'!N529)^2+('Ac227 Dose 1 nCi R power'!Z529/'Ac227 Dose 1 nCi R power'!N529)^2)^0.5)*M153</f>
        <v>1.4719356902900922E-3</v>
      </c>
      <c r="Z153" s="64"/>
      <c r="AA153" s="64"/>
      <c r="AB153" s="64">
        <f>((('Ac225 Dose 200 nCi R power'!AC529/'Ac225 Dose 200 nCi R power'!E529)^2+('Ac227 Dose 1 nCi R power'!AC529/'Ac227 Dose 1 nCi R power'!E529)^2)^0.5)*D153</f>
        <v>4.3622664129434684E-4</v>
      </c>
      <c r="AC153" s="64">
        <f>((('Ac225 Dose 200 nCi R power'!AD529/'Ac225 Dose 200 nCi R power'!F529)^2+('Ac227 Dose 1 nCi R power'!AD529/'Ac227 Dose 1 nCi R power'!F529)^2)^0.5)*E153</f>
        <v>2.8189643315511921E-3</v>
      </c>
      <c r="AD153" s="64">
        <f>((('Ac225 Dose 200 nCi R power'!AE529/'Ac225 Dose 200 nCi R power'!G529)^2+('Ac227 Dose 1 nCi R power'!AE529/'Ac227 Dose 1 nCi R power'!G529)^2)^0.5)*F153</f>
        <v>2.1920762323388914E-3</v>
      </c>
      <c r="AE153" s="64">
        <f>((('Ac225 Dose 200 nCi R power'!AF529/'Ac225 Dose 200 nCi R power'!H529)^2+('Ac227 Dose 1 nCi R power'!AF529/'Ac227 Dose 1 nCi R power'!H529)^2)^0.5)*G153</f>
        <v>1.653230251329873E-3</v>
      </c>
      <c r="AF153" s="64">
        <f>((('Ac225 Dose 200 nCi R power'!AG529/'Ac225 Dose 200 nCi R power'!I529)^2+('Ac227 Dose 1 nCi R power'!AG529/'Ac227 Dose 1 nCi R power'!I529)^2)^0.5)*H153</f>
        <v>1.789249904090285E-3</v>
      </c>
      <c r="AG153" s="64">
        <f>((('Ac225 Dose 200 nCi R power'!AH529/'Ac225 Dose 200 nCi R power'!J529)^2+('Ac227 Dose 1 nCi R power'!AH529/'Ac227 Dose 1 nCi R power'!J529)^2)^0.5)*I153</f>
        <v>1.5027689478791498E-3</v>
      </c>
      <c r="AH153" s="64">
        <f>((('Ac225 Dose 200 nCi R power'!AI529/'Ac225 Dose 200 nCi R power'!K529)^2+('Ac227 Dose 1 nCi R power'!AI529/'Ac227 Dose 1 nCi R power'!K529)^2)^0.5)*J153</f>
        <v>2.6482786085358779E-3</v>
      </c>
      <c r="AI153" s="64">
        <f>((('Ac225 Dose 200 nCi R power'!AJ529/'Ac225 Dose 200 nCi R power'!L529)^2+('Ac227 Dose 1 nCi R power'!AJ529/'Ac227 Dose 1 nCi R power'!L529)^2)^0.5)*K153</f>
        <v>2.1237170221246496E-3</v>
      </c>
      <c r="AJ153" s="64">
        <f>((('Ac225 Dose 200 nCi R power'!AK529/'Ac225 Dose 200 nCi R power'!M529)^2+('Ac227 Dose 1 nCi R power'!AK529/'Ac227 Dose 1 nCi R power'!M529)^2)^0.5)*L153</f>
        <v>2.8277276538494251E-3</v>
      </c>
      <c r="AK153" s="64">
        <f>((('Ac225 Dose 200 nCi R power'!AL529/'Ac225 Dose 200 nCi R power'!N529)^2+('Ac227 Dose 1 nCi R power'!AL529/'Ac227 Dose 1 nCi R power'!N529)^2)^0.5)*M153</f>
        <v>3.9200150848498387E-3</v>
      </c>
      <c r="AL153" s="64"/>
      <c r="AM153" s="64"/>
      <c r="AN153">
        <f t="shared" si="44"/>
        <v>-1.5164769536245401E-5</v>
      </c>
      <c r="AO153">
        <f t="shared" si="46"/>
        <v>1.9593636544836803E-4</v>
      </c>
      <c r="AP153">
        <f t="shared" si="47"/>
        <v>-1.6919251006827394E-4</v>
      </c>
      <c r="AQ153">
        <f t="shared" si="48"/>
        <v>3.9585950158428141E-5</v>
      </c>
      <c r="AR153">
        <f t="shared" si="49"/>
        <v>-2.1127939839161178E-4</v>
      </c>
      <c r="AS153">
        <f t="shared" si="50"/>
        <v>8.2549629669684027E-5</v>
      </c>
      <c r="AT153">
        <f t="shared" si="51"/>
        <v>-4.7639299981544242E-4</v>
      </c>
      <c r="AU153">
        <f t="shared" si="52"/>
        <v>-3.8083921809656186E-4</v>
      </c>
      <c r="AV153">
        <f t="shared" si="53"/>
        <v>-6.05985098312506E-4</v>
      </c>
      <c r="AW153">
        <f t="shared" si="54"/>
        <v>4.0915338734213123E-4</v>
      </c>
      <c r="AZ153">
        <f t="shared" si="45"/>
        <v>6.6312666907218762E-4</v>
      </c>
      <c r="BA153">
        <f t="shared" si="55"/>
        <v>4.2004104178105161E-3</v>
      </c>
      <c r="BB153">
        <f t="shared" si="56"/>
        <v>3.4613256449257902E-3</v>
      </c>
      <c r="BC153">
        <f t="shared" si="57"/>
        <v>2.4909257319787009E-3</v>
      </c>
      <c r="BD153">
        <f t="shared" si="58"/>
        <v>2.8862161387470885E-3</v>
      </c>
      <c r="BE153">
        <f t="shared" si="59"/>
        <v>2.2769735639254591E-3</v>
      </c>
      <c r="BF153">
        <f t="shared" si="60"/>
        <v>4.3668925056391953E-3</v>
      </c>
      <c r="BG153">
        <f t="shared" si="61"/>
        <v>3.4809770305356293E-3</v>
      </c>
      <c r="BH153">
        <f t="shared" si="62"/>
        <v>4.708945856629611E-3</v>
      </c>
      <c r="BI153">
        <f t="shared" si="63"/>
        <v>5.8011041624820622E-3</v>
      </c>
    </row>
    <row r="154" spans="3:61">
      <c r="C154">
        <f t="shared" si="64"/>
        <v>15</v>
      </c>
      <c r="D154" s="63">
        <f>'Ac227 Dose 1 nCi R power'!E530/'Ac225 Dose 200 nCi R power'!E530</f>
        <v>2.2779768951238142E-4</v>
      </c>
      <c r="E154" s="63">
        <f>'Ac227 Dose 1 nCi R power'!F530/'Ac225 Dose 200 nCi R power'!F530</f>
        <v>1.432457637138727E-3</v>
      </c>
      <c r="F154" s="63">
        <f>'Ac227 Dose 1 nCi R power'!G530/'Ac225 Dose 200 nCi R power'!G530</f>
        <v>1.3684995503723952E-3</v>
      </c>
      <c r="G154" s="63">
        <f>'Ac227 Dose 1 nCi R power'!H530/'Ac225 Dose 200 nCi R power'!H530</f>
        <v>9.1207812430541609E-4</v>
      </c>
      <c r="H154" s="63">
        <f>'Ac227 Dose 1 nCi R power'!I530/'Ac225 Dose 200 nCi R power'!I530</f>
        <v>1.1974919364063897E-3</v>
      </c>
      <c r="I154" s="63">
        <f>'Ac227 Dose 1 nCi R power'!J530/'Ac225 Dose 200 nCi R power'!J530</f>
        <v>8.3530925194759886E-4</v>
      </c>
      <c r="J154" s="63">
        <f>'Ac227 Dose 1 nCi R power'!K530/'Ac225 Dose 200 nCi R power'!K530</f>
        <v>1.8678694702179027E-3</v>
      </c>
      <c r="K154" s="63">
        <f>'Ac227 Dose 1 nCi R power'!L530/'Ac225 Dose 200 nCi R power'!L530</f>
        <v>1.4771439037272432E-3</v>
      </c>
      <c r="L154" s="63">
        <f>'Ac227 Dose 1 nCi R power'!M530/'Ac225 Dose 200 nCi R power'!M530</f>
        <v>2.0468730066926315E-3</v>
      </c>
      <c r="M154" s="63">
        <f>'Ac227 Dose 1 nCi R power'!N530/'Ac225 Dose 200 nCi R power'!N530</f>
        <v>2.0332695015915217E-3</v>
      </c>
      <c r="P154" s="64">
        <f>((('Ac225 Dose 200 nCi R power'!Q530/'Ac225 Dose 200 nCi R power'!E530)^2+('Ac227 Dose 1 nCi R power'!Q530/'Ac227 Dose 1 nCi R power'!E530)^2)^0.5)*D154</f>
        <v>2.4108073800405556E-4</v>
      </c>
      <c r="Q154" s="64">
        <f>((('Ac225 Dose 200 nCi R power'!R530/'Ac225 Dose 200 nCi R power'!F530)^2+('Ac227 Dose 1 nCi R power'!R530/'Ac227 Dose 1 nCi R power'!F530)^2)^0.5)*E154</f>
        <v>1.2132545992139861E-3</v>
      </c>
      <c r="R154" s="64">
        <f>((('Ac225 Dose 200 nCi R power'!S530/'Ac225 Dose 200 nCi R power'!G530)^2+('Ac227 Dose 1 nCi R power'!S530/'Ac227 Dose 1 nCi R power'!G530)^2)^0.5)*F154</f>
        <v>1.5544847836209651E-3</v>
      </c>
      <c r="S154" s="64">
        <f>((('Ac225 Dose 200 nCi R power'!T530/'Ac225 Dose 200 nCi R power'!H530)^2+('Ac227 Dose 1 nCi R power'!T530/'Ac227 Dose 1 nCi R power'!H530)^2)^0.5)*G154</f>
        <v>8.7127448514679969E-4</v>
      </c>
      <c r="T154" s="64">
        <f>((('Ac225 Dose 200 nCi R power'!U530/'Ac225 Dose 200 nCi R power'!I530)^2+('Ac227 Dose 1 nCi R power'!U530/'Ac227 Dose 1 nCi R power'!I530)^2)^0.5)*H154</f>
        <v>1.4253364783208522E-3</v>
      </c>
      <c r="U154" s="64">
        <f>((('Ac225 Dose 200 nCi R power'!V530/'Ac225 Dose 200 nCi R power'!J530)^2+('Ac227 Dose 1 nCi R power'!V530/'Ac227 Dose 1 nCi R power'!J530)^2)^0.5)*I154</f>
        <v>7.4670321140144836E-4</v>
      </c>
      <c r="V154" s="64">
        <f>((('Ac225 Dose 200 nCi R power'!W530/'Ac225 Dose 200 nCi R power'!K530)^2+('Ac227 Dose 1 nCi R power'!W530/'Ac227 Dose 1 nCi R power'!K530)^2)^0.5)*J154</f>
        <v>2.3867596908059546E-3</v>
      </c>
      <c r="W154" s="64">
        <f>((('Ac225 Dose 200 nCi R power'!X530/'Ac225 Dose 200 nCi R power'!L530)^2+('Ac227 Dose 1 nCi R power'!X530/'Ac227 Dose 1 nCi R power'!L530)^2)^0.5)*K154</f>
        <v>1.9009047178769767E-3</v>
      </c>
      <c r="X154" s="64">
        <f>((('Ac225 Dose 200 nCi R power'!Y530/'Ac225 Dose 200 nCi R power'!M530)^2+('Ac227 Dose 1 nCi R power'!Y530/'Ac227 Dose 1 nCi R power'!M530)^2)^0.5)*L154</f>
        <v>2.7113351520339749E-3</v>
      </c>
      <c r="Y154" s="64">
        <f>((('Ac225 Dose 200 nCi R power'!Z530/'Ac225 Dose 200 nCi R power'!N530)^2+('Ac227 Dose 1 nCi R power'!Z530/'Ac227 Dose 1 nCi R power'!N530)^2)^0.5)*M154</f>
        <v>1.6057735592281894E-3</v>
      </c>
      <c r="Z154" s="64"/>
      <c r="AA154" s="64"/>
      <c r="AB154" s="64">
        <f>((('Ac225 Dose 200 nCi R power'!AC530/'Ac225 Dose 200 nCi R power'!E530)^2+('Ac227 Dose 1 nCi R power'!AC530/'Ac227 Dose 1 nCi R power'!E530)^2)^0.5)*D154</f>
        <v>4.3935122810704897E-4</v>
      </c>
      <c r="AC154" s="64">
        <f>((('Ac225 Dose 200 nCi R power'!AD530/'Ac225 Dose 200 nCi R power'!F530)^2+('Ac227 Dose 1 nCi R power'!AD530/'Ac227 Dose 1 nCi R power'!F530)^2)^0.5)*E154</f>
        <v>2.9513396912636864E-3</v>
      </c>
      <c r="AD154" s="64">
        <f>((('Ac225 Dose 200 nCi R power'!AE530/'Ac225 Dose 200 nCi R power'!G530)^2+('Ac227 Dose 1 nCi R power'!AE530/'Ac227 Dose 1 nCi R power'!G530)^2)^0.5)*F154</f>
        <v>2.3560247930331036E-3</v>
      </c>
      <c r="AE154" s="64">
        <f>((('Ac225 Dose 200 nCi R power'!AF530/'Ac225 Dose 200 nCi R power'!H530)^2+('Ac227 Dose 1 nCi R power'!AF530/'Ac227 Dose 1 nCi R power'!H530)^2)^0.5)*G154</f>
        <v>1.7902224461360783E-3</v>
      </c>
      <c r="AF154" s="64">
        <f>((('Ac225 Dose 200 nCi R power'!AG530/'Ac225 Dose 200 nCi R power'!I530)^2+('Ac227 Dose 1 nCi R power'!AG530/'Ac227 Dose 1 nCi R power'!I530)^2)^0.5)*H154</f>
        <v>1.9554290761820271E-3</v>
      </c>
      <c r="AG154" s="64">
        <f>((('Ac225 Dose 200 nCi R power'!AH530/'Ac225 Dose 200 nCi R power'!J530)^2+('Ac227 Dose 1 nCi R power'!AH530/'Ac227 Dose 1 nCi R power'!J530)^2)^0.5)*I154</f>
        <v>1.6203357549070025E-3</v>
      </c>
      <c r="AH154" s="64">
        <f>((('Ac225 Dose 200 nCi R power'!AI530/'Ac225 Dose 200 nCi R power'!K530)^2+('Ac227 Dose 1 nCi R power'!AI530/'Ac227 Dose 1 nCi R power'!K530)^2)^0.5)*J154</f>
        <v>2.8781621238646053E-3</v>
      </c>
      <c r="AI154" s="64">
        <f>((('Ac225 Dose 200 nCi R power'!AJ530/'Ac225 Dose 200 nCi R power'!L530)^2+('Ac227 Dose 1 nCi R power'!AJ530/'Ac227 Dose 1 nCi R power'!L530)^2)^0.5)*K154</f>
        <v>2.2991476205645725E-3</v>
      </c>
      <c r="AJ154" s="64">
        <f>((('Ac225 Dose 200 nCi R power'!AK530/'Ac225 Dose 200 nCi R power'!M530)^2+('Ac227 Dose 1 nCi R power'!AK530/'Ac227 Dose 1 nCi R power'!M530)^2)^0.5)*L154</f>
        <v>3.0721905383261027E-3</v>
      </c>
      <c r="AK154" s="64">
        <f>((('Ac225 Dose 200 nCi R power'!AL530/'Ac225 Dose 200 nCi R power'!N530)^2+('Ac227 Dose 1 nCi R power'!AL530/'Ac227 Dose 1 nCi R power'!N530)^2)^0.5)*M154</f>
        <v>4.2179894821465285E-3</v>
      </c>
      <c r="AL154" s="64"/>
      <c r="AM154" s="64"/>
      <c r="AN154">
        <f t="shared" si="44"/>
        <v>-1.3283048491674138E-5</v>
      </c>
      <c r="AO154">
        <f t="shared" si="46"/>
        <v>2.1920303792474088E-4</v>
      </c>
      <c r="AP154">
        <f t="shared" si="47"/>
        <v>-1.8598523324856982E-4</v>
      </c>
      <c r="AQ154">
        <f t="shared" si="48"/>
        <v>4.0803639158616396E-5</v>
      </c>
      <c r="AR154">
        <f t="shared" si="49"/>
        <v>-2.2784454191446257E-4</v>
      </c>
      <c r="AS154">
        <f t="shared" si="50"/>
        <v>8.8606040546150501E-5</v>
      </c>
      <c r="AT154">
        <f t="shared" si="51"/>
        <v>-5.1889022058805188E-4</v>
      </c>
      <c r="AU154">
        <f t="shared" si="52"/>
        <v>-4.2376081414973355E-4</v>
      </c>
      <c r="AV154">
        <f t="shared" si="53"/>
        <v>-6.6446214534134334E-4</v>
      </c>
      <c r="AW154">
        <f t="shared" si="54"/>
        <v>4.2749594236333229E-4</v>
      </c>
      <c r="AZ154">
        <f t="shared" si="45"/>
        <v>6.6714891761943042E-4</v>
      </c>
      <c r="BA154">
        <f t="shared" si="55"/>
        <v>4.3837973284024129E-3</v>
      </c>
      <c r="BB154">
        <f t="shared" si="56"/>
        <v>3.7245243434054988E-3</v>
      </c>
      <c r="BC154">
        <f t="shared" si="57"/>
        <v>2.7023005704414943E-3</v>
      </c>
      <c r="BD154">
        <f t="shared" si="58"/>
        <v>3.1529210125884168E-3</v>
      </c>
      <c r="BE154">
        <f t="shared" si="59"/>
        <v>2.4556450068546013E-3</v>
      </c>
      <c r="BF154">
        <f t="shared" si="60"/>
        <v>4.7460315940825084E-3</v>
      </c>
      <c r="BG154">
        <f t="shared" si="61"/>
        <v>3.7762915242918159E-3</v>
      </c>
      <c r="BH154">
        <f t="shared" si="62"/>
        <v>5.1190635450187342E-3</v>
      </c>
      <c r="BI154">
        <f t="shared" si="63"/>
        <v>6.2512589837380502E-3</v>
      </c>
    </row>
    <row r="155" spans="3:61">
      <c r="C155">
        <f t="shared" si="64"/>
        <v>16</v>
      </c>
      <c r="D155" s="63">
        <f>'Ac227 Dose 1 nCi R power'!E531/'Ac225 Dose 200 nCi R power'!E531</f>
        <v>2.2887178894943593E-4</v>
      </c>
      <c r="E155" s="63">
        <f>'Ac227 Dose 1 nCi R power'!F531/'Ac225 Dose 200 nCi R power'!F531</f>
        <v>1.4906929004588436E-3</v>
      </c>
      <c r="F155" s="63">
        <f>'Ac227 Dose 1 nCi R power'!G531/'Ac225 Dose 200 nCi R power'!G531</f>
        <v>1.4760723603095844E-3</v>
      </c>
      <c r="G155" s="63">
        <f>'Ac227 Dose 1 nCi R power'!H531/'Ac225 Dose 200 nCi R power'!H531</f>
        <v>9.9216353221600077E-4</v>
      </c>
      <c r="H155" s="63">
        <f>'Ac227 Dose 1 nCi R power'!I531/'Ac225 Dose 200 nCi R power'!I531</f>
        <v>1.3056718083072441E-3</v>
      </c>
      <c r="I155" s="63">
        <f>'Ac227 Dose 1 nCi R power'!J531/'Ac225 Dose 200 nCi R power'!J531</f>
        <v>9.0147479465884652E-4</v>
      </c>
      <c r="J155" s="63">
        <f>'Ac227 Dose 1 nCi R power'!K531/'Ac225 Dose 200 nCi R power'!K531</f>
        <v>2.0281929290504553E-3</v>
      </c>
      <c r="K155" s="63">
        <f>'Ac227 Dose 1 nCi R power'!L531/'Ac225 Dose 200 nCi R power'!L531</f>
        <v>1.6060435767558249E-3</v>
      </c>
      <c r="L155" s="63">
        <f>'Ac227 Dose 1 nCi R power'!M531/'Ac225 Dose 200 nCi R power'!M531</f>
        <v>2.2248298162373449E-3</v>
      </c>
      <c r="M155" s="63">
        <f>'Ac227 Dose 1 nCi R power'!N531/'Ac225 Dose 200 nCi R power'!N531</f>
        <v>2.1977730542960456E-3</v>
      </c>
      <c r="P155" s="64">
        <f>((('Ac225 Dose 200 nCi R power'!Q531/'Ac225 Dose 200 nCi R power'!E531)^2+('Ac227 Dose 1 nCi R power'!Q531/'Ac227 Dose 1 nCi R power'!E531)^2)^0.5)*D155</f>
        <v>2.4014256948366876E-4</v>
      </c>
      <c r="Q155" s="64">
        <f>((('Ac225 Dose 200 nCi R power'!R531/'Ac225 Dose 200 nCi R power'!F531)^2+('Ac227 Dose 1 nCi R power'!R531/'Ac227 Dose 1 nCi R power'!F531)^2)^0.5)*E155</f>
        <v>1.2476557323266629E-3</v>
      </c>
      <c r="R155" s="64">
        <f>((('Ac225 Dose 200 nCi R power'!S531/'Ac225 Dose 200 nCi R power'!G531)^2+('Ac227 Dose 1 nCi R power'!S531/'Ac227 Dose 1 nCi R power'!G531)^2)^0.5)*F155</f>
        <v>1.679976169017245E-3</v>
      </c>
      <c r="S155" s="64">
        <f>((('Ac225 Dose 200 nCi R power'!T531/'Ac225 Dose 200 nCi R power'!H531)^2+('Ac227 Dose 1 nCi R power'!T531/'Ac227 Dose 1 nCi R power'!H531)^2)^0.5)*G155</f>
        <v>9.4995641435597624E-4</v>
      </c>
      <c r="T155" s="64">
        <f>((('Ac225 Dose 200 nCi R power'!U531/'Ac225 Dose 200 nCi R power'!I531)^2+('Ac227 Dose 1 nCi R power'!U531/'Ac227 Dose 1 nCi R power'!I531)^2)^0.5)*H155</f>
        <v>1.5514812940859448E-3</v>
      </c>
      <c r="U155" s="64">
        <f>((('Ac225 Dose 200 nCi R power'!V531/'Ac225 Dose 200 nCi R power'!J531)^2+('Ac227 Dose 1 nCi R power'!V531/'Ac227 Dose 1 nCi R power'!J531)^2)^0.5)*I155</f>
        <v>8.0629290743671866E-4</v>
      </c>
      <c r="V155" s="64">
        <f>((('Ac225 Dose 200 nCi R power'!W531/'Ac225 Dose 200 nCi R power'!K531)^2+('Ac227 Dose 1 nCi R power'!W531/'Ac227 Dose 1 nCi R power'!K531)^2)^0.5)*J155</f>
        <v>2.592642142336211E-3</v>
      </c>
      <c r="W155" s="64">
        <f>((('Ac225 Dose 200 nCi R power'!X531/'Ac225 Dose 200 nCi R power'!L531)^2+('Ac227 Dose 1 nCi R power'!X531/'Ac227 Dose 1 nCi R power'!L531)^2)^0.5)*K155</f>
        <v>2.0753696405461249E-3</v>
      </c>
      <c r="X155" s="64">
        <f>((('Ac225 Dose 200 nCi R power'!Y531/'Ac225 Dose 200 nCi R power'!M531)^2+('Ac227 Dose 1 nCi R power'!Y531/'Ac227 Dose 1 nCi R power'!M531)^2)^0.5)*L155</f>
        <v>2.9517209143788189E-3</v>
      </c>
      <c r="Y155" s="64">
        <f>((('Ac225 Dose 200 nCi R power'!Z531/'Ac225 Dose 200 nCi R power'!N531)^2+('Ac227 Dose 1 nCi R power'!Z531/'Ac227 Dose 1 nCi R power'!N531)^2)^0.5)*M155</f>
        <v>1.7493056601220972E-3</v>
      </c>
      <c r="Z155" s="64"/>
      <c r="AA155" s="64"/>
      <c r="AB155" s="64">
        <f>((('Ac225 Dose 200 nCi R power'!AC531/'Ac225 Dose 200 nCi R power'!E531)^2+('Ac227 Dose 1 nCi R power'!AC531/'Ac227 Dose 1 nCi R power'!E531)^2)^0.5)*D155</f>
        <v>4.4295340815167175E-4</v>
      </c>
      <c r="AC155" s="64">
        <f>((('Ac225 Dose 200 nCi R power'!AD531/'Ac225 Dose 200 nCi R power'!F531)^2+('Ac227 Dose 1 nCi R power'!AD531/'Ac227 Dose 1 nCi R power'!F531)^2)^0.5)*E155</f>
        <v>3.1001767818287828E-3</v>
      </c>
      <c r="AD155" s="64">
        <f>((('Ac225 Dose 200 nCi R power'!AE531/'Ac225 Dose 200 nCi R power'!G531)^2+('Ac227 Dose 1 nCi R power'!AE531/'Ac227 Dose 1 nCi R power'!G531)^2)^0.5)*F155</f>
        <v>2.5343222877454536E-3</v>
      </c>
      <c r="AE155" s="64">
        <f>((('Ac225 Dose 200 nCi R power'!AF531/'Ac225 Dose 200 nCi R power'!H531)^2+('Ac227 Dose 1 nCi R power'!AF531/'Ac227 Dose 1 nCi R power'!H531)^2)^0.5)*G155</f>
        <v>1.9382170275196947E-3</v>
      </c>
      <c r="AF155" s="64">
        <f>((('Ac225 Dose 200 nCi R power'!AG531/'Ac225 Dose 200 nCi R power'!I531)^2+('Ac227 Dose 1 nCi R power'!AG531/'Ac227 Dose 1 nCi R power'!I531)^2)^0.5)*H155</f>
        <v>2.1341676744946565E-3</v>
      </c>
      <c r="AG155" s="64">
        <f>((('Ac225 Dose 200 nCi R power'!AH531/'Ac225 Dose 200 nCi R power'!J531)^2+('Ac227 Dose 1 nCi R power'!AH531/'Ac227 Dose 1 nCi R power'!J531)^2)^0.5)*I155</f>
        <v>1.7477473328673875E-3</v>
      </c>
      <c r="AH155" s="64">
        <f>((('Ac225 Dose 200 nCi R power'!AI531/'Ac225 Dose 200 nCi R power'!K531)^2+('Ac227 Dose 1 nCi R power'!AI531/'Ac227 Dose 1 nCi R power'!K531)^2)^0.5)*J155</f>
        <v>3.1251087316463621E-3</v>
      </c>
      <c r="AI155" s="64">
        <f>((('Ac225 Dose 200 nCi R power'!AJ531/'Ac225 Dose 200 nCi R power'!L531)^2+('Ac227 Dose 1 nCi R power'!AJ531/'Ac227 Dose 1 nCi R power'!L531)^2)^0.5)*K155</f>
        <v>2.4886235035829454E-3</v>
      </c>
      <c r="AJ155" s="64">
        <f>((('Ac225 Dose 200 nCi R power'!AK531/'Ac225 Dose 200 nCi R power'!M531)^2+('Ac227 Dose 1 nCi R power'!AK531/'Ac227 Dose 1 nCi R power'!M531)^2)^0.5)*L155</f>
        <v>3.3351908600591264E-3</v>
      </c>
      <c r="AK155" s="64">
        <f>((('Ac225 Dose 200 nCi R power'!AL531/'Ac225 Dose 200 nCi R power'!N531)^2+('Ac227 Dose 1 nCi R power'!AL531/'Ac227 Dose 1 nCi R power'!N531)^2)^0.5)*M155</f>
        <v>4.5416138589820035E-3</v>
      </c>
      <c r="AL155" s="64"/>
      <c r="AM155" s="64"/>
      <c r="AN155">
        <f t="shared" si="44"/>
        <v>-1.1270780534232834E-5</v>
      </c>
      <c r="AO155">
        <f t="shared" si="46"/>
        <v>2.4303716813218069E-4</v>
      </c>
      <c r="AP155">
        <f t="shared" si="47"/>
        <v>-2.0390380870766059E-4</v>
      </c>
      <c r="AQ155">
        <f t="shared" si="48"/>
        <v>4.2207117860024526E-5</v>
      </c>
      <c r="AR155">
        <f t="shared" si="49"/>
        <v>-2.4580948577870073E-4</v>
      </c>
      <c r="AS155">
        <f t="shared" si="50"/>
        <v>9.518188722212786E-5</v>
      </c>
      <c r="AT155">
        <f t="shared" si="51"/>
        <v>-5.6444921328575566E-4</v>
      </c>
      <c r="AU155">
        <f t="shared" si="52"/>
        <v>-4.6932606379030003E-4</v>
      </c>
      <c r="AV155">
        <f t="shared" si="53"/>
        <v>-7.2689109814147402E-4</v>
      </c>
      <c r="AW155">
        <f t="shared" si="54"/>
        <v>4.4846739417394839E-4</v>
      </c>
      <c r="AZ155">
        <f t="shared" si="45"/>
        <v>6.7182519710110771E-4</v>
      </c>
      <c r="BA155">
        <f t="shared" si="55"/>
        <v>4.5908696822876266E-3</v>
      </c>
      <c r="BB155">
        <f t="shared" si="56"/>
        <v>4.010394648055038E-3</v>
      </c>
      <c r="BC155">
        <f t="shared" si="57"/>
        <v>2.9303805597356955E-3</v>
      </c>
      <c r="BD155">
        <f t="shared" si="58"/>
        <v>3.4398394828019005E-3</v>
      </c>
      <c r="BE155">
        <f t="shared" si="59"/>
        <v>2.6492221275262341E-3</v>
      </c>
      <c r="BF155">
        <f t="shared" si="60"/>
        <v>5.1533016606968175E-3</v>
      </c>
      <c r="BG155">
        <f t="shared" si="61"/>
        <v>4.0946670803387701E-3</v>
      </c>
      <c r="BH155">
        <f t="shared" si="62"/>
        <v>5.5600206762964708E-3</v>
      </c>
      <c r="BI155">
        <f t="shared" si="63"/>
        <v>6.7393869132780487E-3</v>
      </c>
    </row>
    <row r="156" spans="3:61">
      <c r="C156">
        <f t="shared" si="64"/>
        <v>17</v>
      </c>
      <c r="D156" s="63">
        <f>'Ac227 Dose 1 nCi R power'!E532/'Ac225 Dose 200 nCi R power'!E532</f>
        <v>2.3011968895155692E-4</v>
      </c>
      <c r="E156" s="63">
        <f>'Ac227 Dose 1 nCi R power'!F532/'Ac225 Dose 200 nCi R power'!F532</f>
        <v>1.5558237229566457E-3</v>
      </c>
      <c r="F156" s="63">
        <f>'Ac227 Dose 1 nCi R power'!G532/'Ac225 Dose 200 nCi R power'!G532</f>
        <v>1.5917399067871666E-3</v>
      </c>
      <c r="G156" s="63">
        <f>'Ac227 Dose 1 nCi R power'!H532/'Ac225 Dose 200 nCi R power'!H532</f>
        <v>1.0778891892451992E-3</v>
      </c>
      <c r="H156" s="63">
        <f>'Ac227 Dose 1 nCi R power'!I532/'Ac225 Dose 200 nCi R power'!I532</f>
        <v>1.4214477501869459E-3</v>
      </c>
      <c r="I156" s="63">
        <f>'Ac227 Dose 1 nCi R power'!J532/'Ac225 Dose 200 nCi R power'!J532</f>
        <v>9.7252641474180072E-4</v>
      </c>
      <c r="J156" s="63">
        <f>'Ac227 Dose 1 nCi R power'!K532/'Ac225 Dose 200 nCi R power'!K532</f>
        <v>2.199366425861399E-3</v>
      </c>
      <c r="K156" s="63">
        <f>'Ac227 Dose 1 nCi R power'!L532/'Ac225 Dose 200 nCi R power'!L532</f>
        <v>1.7438303835561708E-3</v>
      </c>
      <c r="L156" s="63">
        <f>'Ac227 Dose 1 nCi R power'!M532/'Ac225 Dose 200 nCi R power'!M532</f>
        <v>2.4148894991991377E-3</v>
      </c>
      <c r="M156" s="63">
        <f>'Ac227 Dose 1 nCi R power'!N532/'Ac225 Dose 200 nCi R power'!N532</f>
        <v>2.3742813252324566E-3</v>
      </c>
      <c r="P156" s="64">
        <f>((('Ac225 Dose 200 nCi R power'!Q532/'Ac225 Dose 200 nCi R power'!E532)^2+('Ac227 Dose 1 nCi R power'!Q532/'Ac227 Dose 1 nCi R power'!E532)^2)^0.5)*D156</f>
        <v>2.392489355654865E-4</v>
      </c>
      <c r="Q156" s="64">
        <f>((('Ac225 Dose 200 nCi R power'!R532/'Ac225 Dose 200 nCi R power'!F532)^2+('Ac227 Dose 1 nCi R power'!R532/'Ac227 Dose 1 nCi R power'!F532)^2)^0.5)*E156</f>
        <v>1.2884440424998918E-3</v>
      </c>
      <c r="R156" s="64">
        <f>((('Ac225 Dose 200 nCi R power'!S532/'Ac225 Dose 200 nCi R power'!G532)^2+('Ac227 Dose 1 nCi R power'!S532/'Ac227 Dose 1 nCi R power'!G532)^2)^0.5)*F156</f>
        <v>1.8146967352796538E-3</v>
      </c>
      <c r="S156" s="64">
        <f>((('Ac225 Dose 200 nCi R power'!T532/'Ac225 Dose 200 nCi R power'!H532)^2+('Ac227 Dose 1 nCi R power'!T532/'Ac227 Dose 1 nCi R power'!H532)^2)^0.5)*G156</f>
        <v>1.034109753535499E-3</v>
      </c>
      <c r="T156" s="64">
        <f>((('Ac225 Dose 200 nCi R power'!U532/'Ac225 Dose 200 nCi R power'!I532)^2+('Ac227 Dose 1 nCi R power'!U532/'Ac227 Dose 1 nCi R power'!I532)^2)^0.5)*H156</f>
        <v>1.6866002452288545E-3</v>
      </c>
      <c r="U156" s="64">
        <f>((('Ac225 Dose 200 nCi R power'!V532/'Ac225 Dose 200 nCi R power'!J532)^2+('Ac227 Dose 1 nCi R power'!V532/'Ac227 Dose 1 nCi R power'!J532)^2)^0.5)*I156</f>
        <v>8.7027729613562321E-4</v>
      </c>
      <c r="V156" s="64">
        <f>((('Ac225 Dose 200 nCi R power'!W532/'Ac225 Dose 200 nCi R power'!K532)^2+('Ac227 Dose 1 nCi R power'!W532/'Ac227 Dose 1 nCi R power'!K532)^2)^0.5)*J156</f>
        <v>2.8123894121616969E-3</v>
      </c>
      <c r="W156" s="64">
        <f>((('Ac225 Dose 200 nCi R power'!X532/'Ac225 Dose 200 nCi R power'!L532)^2+('Ac227 Dose 1 nCi R power'!X532/'Ac227 Dose 1 nCi R power'!L532)^2)^0.5)*K156</f>
        <v>2.2613887195915613E-3</v>
      </c>
      <c r="X156" s="64">
        <f>((('Ac225 Dose 200 nCi R power'!Y532/'Ac225 Dose 200 nCi R power'!M532)^2+('Ac227 Dose 1 nCi R power'!Y532/'Ac227 Dose 1 nCi R power'!M532)^2)^0.5)*L156</f>
        <v>3.2081364052466204E-3</v>
      </c>
      <c r="Y156" s="64">
        <f>((('Ac225 Dose 200 nCi R power'!Z532/'Ac225 Dose 200 nCi R power'!N532)^2+('Ac227 Dose 1 nCi R power'!Z532/'Ac227 Dose 1 nCi R power'!N532)^2)^0.5)*M156</f>
        <v>1.9024415106743318E-3</v>
      </c>
      <c r="Z156" s="64"/>
      <c r="AA156" s="64"/>
      <c r="AB156" s="64">
        <f>((('Ac225 Dose 200 nCi R power'!AC532/'Ac225 Dose 200 nCi R power'!E532)^2+('Ac227 Dose 1 nCi R power'!AC532/'Ac227 Dose 1 nCi R power'!E532)^2)^0.5)*D156</f>
        <v>4.4703032405148953E-4</v>
      </c>
      <c r="AC156" s="64">
        <f>((('Ac225 Dose 200 nCi R power'!AD532/'Ac225 Dose 200 nCi R power'!F532)^2+('Ac227 Dose 1 nCi R power'!AD532/'Ac227 Dose 1 nCi R power'!F532)^2)^0.5)*E156</f>
        <v>3.2647896008713238E-3</v>
      </c>
      <c r="AD156" s="64">
        <f>((('Ac225 Dose 200 nCi R power'!AE532/'Ac225 Dose 200 nCi R power'!G532)^2+('Ac227 Dose 1 nCi R power'!AE532/'Ac227 Dose 1 nCi R power'!G532)^2)^0.5)*F156</f>
        <v>2.7265026245524055E-3</v>
      </c>
      <c r="AE156" s="64">
        <f>((('Ac225 Dose 200 nCi R power'!AF532/'Ac225 Dose 200 nCi R power'!H532)^2+('Ac227 Dose 1 nCi R power'!AF532/'Ac227 Dose 1 nCi R power'!H532)^2)^0.5)*G156</f>
        <v>2.097036387923345E-3</v>
      </c>
      <c r="AF156" s="64">
        <f>((('Ac225 Dose 200 nCi R power'!AG532/'Ac225 Dose 200 nCi R power'!I532)^2+('Ac227 Dose 1 nCi R power'!AG532/'Ac227 Dose 1 nCi R power'!I532)^2)^0.5)*H156</f>
        <v>2.3253793147571247E-3</v>
      </c>
      <c r="AG156" s="64">
        <f>((('Ac225 Dose 200 nCi R power'!AH532/'Ac225 Dose 200 nCi R power'!J532)^2+('Ac227 Dose 1 nCi R power'!AH532/'Ac227 Dose 1 nCi R power'!J532)^2)^0.5)*I156</f>
        <v>1.8846391430778243E-3</v>
      </c>
      <c r="AH156" s="64">
        <f>((('Ac225 Dose 200 nCi R power'!AI532/'Ac225 Dose 200 nCi R power'!K532)^2+('Ac227 Dose 1 nCi R power'!AI532/'Ac227 Dose 1 nCi R power'!K532)^2)^0.5)*J156</f>
        <v>3.3887819758993357E-3</v>
      </c>
      <c r="AI156" s="64">
        <f>((('Ac225 Dose 200 nCi R power'!AJ532/'Ac225 Dose 200 nCi R power'!L532)^2+('Ac227 Dose 1 nCi R power'!AJ532/'Ac227 Dose 1 nCi R power'!L532)^2)^0.5)*K156</f>
        <v>2.6918482155970556E-3</v>
      </c>
      <c r="AJ156" s="64">
        <f>((('Ac225 Dose 200 nCi R power'!AK532/'Ac225 Dose 200 nCi R power'!M532)^2+('Ac227 Dose 1 nCi R power'!AK532/'Ac227 Dose 1 nCi R power'!M532)^2)^0.5)*L156</f>
        <v>3.616387573016207E-3</v>
      </c>
      <c r="AK156" s="64">
        <f>((('Ac225 Dose 200 nCi R power'!AL532/'Ac225 Dose 200 nCi R power'!N532)^2+('Ac227 Dose 1 nCi R power'!AL532/'Ac227 Dose 1 nCi R power'!N532)^2)^0.5)*M156</f>
        <v>4.890004761088574E-3</v>
      </c>
      <c r="AL156" s="64"/>
      <c r="AM156" s="64"/>
      <c r="AN156">
        <f t="shared" si="44"/>
        <v>-9.1292466139295816E-6</v>
      </c>
      <c r="AO156">
        <f t="shared" si="46"/>
        <v>2.6737968045675397E-4</v>
      </c>
      <c r="AP156">
        <f t="shared" si="47"/>
        <v>-2.2295682849248714E-4</v>
      </c>
      <c r="AQ156">
        <f t="shared" si="48"/>
        <v>4.3779435709700174E-5</v>
      </c>
      <c r="AR156">
        <f t="shared" si="49"/>
        <v>-2.6515249504190856E-4</v>
      </c>
      <c r="AS156">
        <f t="shared" si="50"/>
        <v>1.0224911860617751E-4</v>
      </c>
      <c r="AT156">
        <f t="shared" si="51"/>
        <v>-6.130229863002979E-4</v>
      </c>
      <c r="AU156">
        <f t="shared" si="52"/>
        <v>-5.1755833603539048E-4</v>
      </c>
      <c r="AV156">
        <f t="shared" si="53"/>
        <v>-7.9324690604748276E-4</v>
      </c>
      <c r="AW156">
        <f t="shared" si="54"/>
        <v>4.7183981455812488E-4</v>
      </c>
      <c r="AZ156">
        <f t="shared" si="45"/>
        <v>6.771500130030464E-4</v>
      </c>
      <c r="BA156">
        <f t="shared" si="55"/>
        <v>4.8206133238279693E-3</v>
      </c>
      <c r="BB156">
        <f t="shared" si="56"/>
        <v>4.3182425313395721E-3</v>
      </c>
      <c r="BC156">
        <f t="shared" si="57"/>
        <v>3.1749255771685442E-3</v>
      </c>
      <c r="BD156">
        <f t="shared" si="58"/>
        <v>3.7468270649440704E-3</v>
      </c>
      <c r="BE156">
        <f t="shared" si="59"/>
        <v>2.8571655578196252E-3</v>
      </c>
      <c r="BF156">
        <f t="shared" si="60"/>
        <v>5.5881484017607352E-3</v>
      </c>
      <c r="BG156">
        <f t="shared" si="61"/>
        <v>4.4356785991532264E-3</v>
      </c>
      <c r="BH156">
        <f t="shared" si="62"/>
        <v>6.0312770722153446E-3</v>
      </c>
      <c r="BI156">
        <f t="shared" si="63"/>
        <v>7.2642860863210302E-3</v>
      </c>
    </row>
    <row r="157" spans="3:61">
      <c r="C157">
        <f t="shared" si="64"/>
        <v>18</v>
      </c>
      <c r="D157" s="63">
        <f>'Ac227 Dose 1 nCi R power'!E533/'Ac225 Dose 200 nCi R power'!E533</f>
        <v>2.3153879924335237E-4</v>
      </c>
      <c r="E157" s="63">
        <f>'Ac227 Dose 1 nCi R power'!F533/'Ac225 Dose 200 nCi R power'!F533</f>
        <v>1.6275867787886051E-3</v>
      </c>
      <c r="F157" s="63">
        <f>'Ac227 Dose 1 nCi R power'!G533/'Ac225 Dose 200 nCi R power'!G533</f>
        <v>1.7153422694929123E-3</v>
      </c>
      <c r="G157" s="63">
        <f>'Ac227 Dose 1 nCi R power'!H533/'Ac225 Dose 200 nCi R power'!H533</f>
        <v>1.1692117259990138E-3</v>
      </c>
      <c r="H157" s="63">
        <f>'Ac227 Dose 1 nCi R power'!I533/'Ac225 Dose 200 nCi R power'!I533</f>
        <v>1.544779109704847E-3</v>
      </c>
      <c r="I157" s="63">
        <f>'Ac227 Dose 1 nCi R power'!J533/'Ac225 Dose 200 nCi R power'!J533</f>
        <v>1.0483478180712672E-3</v>
      </c>
      <c r="J157" s="63">
        <f>'Ac227 Dose 1 nCi R power'!K533/'Ac225 Dose 200 nCi R power'!K533</f>
        <v>2.3812561177165691E-3</v>
      </c>
      <c r="K157" s="63">
        <f>'Ac227 Dose 1 nCi R power'!L533/'Ac225 Dose 200 nCi R power'!L533</f>
        <v>1.8904202637520446E-3</v>
      </c>
      <c r="L157" s="63">
        <f>'Ac227 Dose 1 nCi R power'!M533/'Ac225 Dose 200 nCi R power'!M533</f>
        <v>2.6169268286401074E-3</v>
      </c>
      <c r="M157" s="63">
        <f>'Ac227 Dose 1 nCi R power'!N533/'Ac225 Dose 200 nCi R power'!N533</f>
        <v>2.5625771474788546E-3</v>
      </c>
      <c r="P157" s="64">
        <f>((('Ac225 Dose 200 nCi R power'!Q533/'Ac225 Dose 200 nCi R power'!E533)^2+('Ac227 Dose 1 nCi R power'!Q533/'Ac227 Dose 1 nCi R power'!E533)^2)^0.5)*D157</f>
        <v>2.3839912446669986E-4</v>
      </c>
      <c r="Q157" s="64">
        <f>((('Ac225 Dose 200 nCi R power'!R533/'Ac225 Dose 200 nCi R power'!F533)^2+('Ac227 Dose 1 nCi R power'!R533/'Ac227 Dose 1 nCi R power'!F533)^2)^0.5)*E157</f>
        <v>1.3353856343372328E-3</v>
      </c>
      <c r="R157" s="64">
        <f>((('Ac225 Dose 200 nCi R power'!S533/'Ac225 Dose 200 nCi R power'!G533)^2+('Ac227 Dose 1 nCi R power'!S533/'Ac227 Dose 1 nCi R power'!G533)^2)^0.5)*F157</f>
        <v>1.9584934819786596E-3</v>
      </c>
      <c r="S157" s="64">
        <f>((('Ac225 Dose 200 nCi R power'!T533/'Ac225 Dose 200 nCi R power'!H533)^2+('Ac227 Dose 1 nCi R power'!T533/'Ac227 Dose 1 nCi R power'!H533)^2)^0.5)*G157</f>
        <v>1.1237035234997533E-3</v>
      </c>
      <c r="T157" s="64">
        <f>((('Ac225 Dose 200 nCi R power'!U533/'Ac225 Dose 200 nCi R power'!I533)^2+('Ac227 Dose 1 nCi R power'!U533/'Ac227 Dose 1 nCi R power'!I533)^2)^0.5)*H157</f>
        <v>1.8306360342693251E-3</v>
      </c>
      <c r="U157" s="64">
        <f>((('Ac225 Dose 200 nCi R power'!V533/'Ac225 Dose 200 nCi R power'!J533)^2+('Ac227 Dose 1 nCi R power'!V533/'Ac227 Dose 1 nCi R power'!J533)^2)^0.5)*I157</f>
        <v>9.3855791364568907E-4</v>
      </c>
      <c r="V157" s="64">
        <f>((('Ac225 Dose 200 nCi R power'!W533/'Ac225 Dose 200 nCi R power'!K533)^2+('Ac227 Dose 1 nCi R power'!W533/'Ac227 Dose 1 nCi R power'!K533)^2)^0.5)*J157</f>
        <v>3.0458402501166893E-3</v>
      </c>
      <c r="W157" s="64">
        <f>((('Ac225 Dose 200 nCi R power'!X533/'Ac225 Dose 200 nCi R power'!L533)^2+('Ac227 Dose 1 nCi R power'!X533/'Ac227 Dose 1 nCi R power'!L533)^2)^0.5)*K157</f>
        <v>2.4589012579645728E-3</v>
      </c>
      <c r="X157" s="64">
        <f>((('Ac225 Dose 200 nCi R power'!Y533/'Ac225 Dose 200 nCi R power'!M533)^2+('Ac227 Dose 1 nCi R power'!Y533/'Ac227 Dose 1 nCi R power'!M533)^2)^0.5)*L157</f>
        <v>3.4804474257658256E-3</v>
      </c>
      <c r="Y157" s="64">
        <f>((('Ac225 Dose 200 nCi R power'!Z533/'Ac225 Dose 200 nCi R power'!N533)^2+('Ac227 Dose 1 nCi R power'!Z533/'Ac227 Dose 1 nCi R power'!N533)^2)^0.5)*M157</f>
        <v>2.0651266065936646E-3</v>
      </c>
      <c r="Z157" s="64"/>
      <c r="AA157" s="64"/>
      <c r="AB157" s="64">
        <f>((('Ac225 Dose 200 nCi R power'!AC533/'Ac225 Dose 200 nCi R power'!E533)^2+('Ac227 Dose 1 nCi R power'!AC533/'Ac227 Dose 1 nCi R power'!E533)^2)^0.5)*D157</f>
        <v>4.5157906180404259E-4</v>
      </c>
      <c r="AC157" s="64">
        <f>((('Ac225 Dose 200 nCi R power'!AD533/'Ac225 Dose 200 nCi R power'!F533)^2+('Ac227 Dose 1 nCi R power'!AD533/'Ac227 Dose 1 nCi R power'!F533)^2)^0.5)*E157</f>
        <v>3.444632828283202E-3</v>
      </c>
      <c r="AD157" s="64">
        <f>((('Ac225 Dose 200 nCi R power'!AE533/'Ac225 Dose 200 nCi R power'!G533)^2+('Ac227 Dose 1 nCi R power'!AE533/'Ac227 Dose 1 nCi R power'!G533)^2)^0.5)*F157</f>
        <v>2.9322356997465672E-3</v>
      </c>
      <c r="AE157" s="64">
        <f>((('Ac225 Dose 200 nCi R power'!AF533/'Ac225 Dose 200 nCi R power'!H533)^2+('Ac227 Dose 1 nCi R power'!AF533/'Ac227 Dose 1 nCi R power'!H533)^2)^0.5)*G157</f>
        <v>2.2665526198166123E-3</v>
      </c>
      <c r="AF157" s="64">
        <f>((('Ac225 Dose 200 nCi R power'!AG533/'Ac225 Dose 200 nCi R power'!I533)^2+('Ac227 Dose 1 nCi R power'!AG533/'Ac227 Dose 1 nCi R power'!I533)^2)^0.5)*H157</f>
        <v>2.5290044462137093E-3</v>
      </c>
      <c r="AG157" s="64">
        <f>((('Ac225 Dose 200 nCi R power'!AH533/'Ac225 Dose 200 nCi R power'!J533)^2+('Ac227 Dose 1 nCi R power'!AH533/'Ac227 Dose 1 nCi R power'!J533)^2)^0.5)*I157</f>
        <v>2.030769164930109E-3</v>
      </c>
      <c r="AH157" s="64">
        <f>((('Ac225 Dose 200 nCi R power'!AI533/'Ac225 Dose 200 nCi R power'!K533)^2+('Ac227 Dose 1 nCi R power'!AI533/'Ac227 Dose 1 nCi R power'!K533)^2)^0.5)*J157</f>
        <v>3.6689747455921498E-3</v>
      </c>
      <c r="AI157" s="64">
        <f>((('Ac225 Dose 200 nCi R power'!AJ533/'Ac225 Dose 200 nCi R power'!L533)^2+('Ac227 Dose 1 nCi R power'!AJ533/'Ac227 Dose 1 nCi R power'!L533)^2)^0.5)*K157</f>
        <v>2.9086161116028287E-3</v>
      </c>
      <c r="AJ157" s="64">
        <f>((('Ac225 Dose 200 nCi R power'!AK533/'Ac225 Dose 200 nCi R power'!M533)^2+('Ac227 Dose 1 nCi R power'!AK533/'Ac227 Dose 1 nCi R power'!M533)^2)^0.5)*L157</f>
        <v>3.9155596036067599E-3</v>
      </c>
      <c r="AK157" s="64">
        <f>((('Ac225 Dose 200 nCi R power'!AL533/'Ac225 Dose 200 nCi R power'!N533)^2+('Ac227 Dose 1 nCi R power'!AL533/'Ac227 Dose 1 nCi R power'!N533)^2)^0.5)*M157</f>
        <v>5.262551496356775E-3</v>
      </c>
      <c r="AL157" s="64"/>
      <c r="AM157" s="64"/>
      <c r="AN157">
        <f t="shared" si="44"/>
        <v>-6.8603252233474918E-6</v>
      </c>
      <c r="AO157">
        <f t="shared" si="46"/>
        <v>2.9220114445137227E-4</v>
      </c>
      <c r="AP157">
        <f t="shared" si="47"/>
        <v>-2.4315121248574736E-4</v>
      </c>
      <c r="AQ157">
        <f t="shared" si="48"/>
        <v>4.5508202499260509E-5</v>
      </c>
      <c r="AR157">
        <f t="shared" si="49"/>
        <v>-2.8585692456447806E-4</v>
      </c>
      <c r="AS157">
        <f t="shared" si="50"/>
        <v>1.0978990442557816E-4</v>
      </c>
      <c r="AT157">
        <f t="shared" si="51"/>
        <v>-6.6458413240012013E-4</v>
      </c>
      <c r="AU157">
        <f t="shared" si="52"/>
        <v>-5.6848099421252817E-4</v>
      </c>
      <c r="AV157">
        <f t="shared" si="53"/>
        <v>-8.6352059712571823E-4</v>
      </c>
      <c r="AW157">
        <f t="shared" si="54"/>
        <v>4.9745054088518991E-4</v>
      </c>
      <c r="AZ157">
        <f t="shared" si="45"/>
        <v>6.8311786104739496E-4</v>
      </c>
      <c r="BA157">
        <f t="shared" si="55"/>
        <v>5.0722196070718071E-3</v>
      </c>
      <c r="BB157">
        <f t="shared" si="56"/>
        <v>4.6475779692394794E-3</v>
      </c>
      <c r="BC157">
        <f t="shared" si="57"/>
        <v>3.4357643458156261E-3</v>
      </c>
      <c r="BD157">
        <f t="shared" si="58"/>
        <v>4.0737835559185561E-3</v>
      </c>
      <c r="BE157">
        <f t="shared" si="59"/>
        <v>3.0791169830013763E-3</v>
      </c>
      <c r="BF157">
        <f t="shared" si="60"/>
        <v>6.050230863308719E-3</v>
      </c>
      <c r="BG157">
        <f t="shared" si="61"/>
        <v>4.7990363753548735E-3</v>
      </c>
      <c r="BH157">
        <f t="shared" si="62"/>
        <v>6.5324864322468673E-3</v>
      </c>
      <c r="BI157">
        <f t="shared" si="63"/>
        <v>7.8251286438356295E-3</v>
      </c>
    </row>
    <row r="158" spans="3:61">
      <c r="C158">
        <f t="shared" si="64"/>
        <v>19</v>
      </c>
      <c r="D158" s="63">
        <f>'Ac227 Dose 1 nCi R power'!E534/'Ac225 Dose 200 nCi R power'!E534</f>
        <v>2.3312477498274782E-4</v>
      </c>
      <c r="E158" s="63">
        <f>'Ac227 Dose 1 nCi R power'!F534/'Ac225 Dose 200 nCi R power'!F534</f>
        <v>1.7056731431888742E-3</v>
      </c>
      <c r="F158" s="63">
        <f>'Ac227 Dose 1 nCi R power'!G534/'Ac225 Dose 200 nCi R power'!G534</f>
        <v>1.8466104317448574E-3</v>
      </c>
      <c r="G158" s="63">
        <f>'Ac227 Dose 1 nCi R power'!H534/'Ac225 Dose 200 nCi R power'!H534</f>
        <v>1.2660009101053413E-3</v>
      </c>
      <c r="H158" s="63">
        <f>'Ac227 Dose 1 nCi R power'!I534/'Ac225 Dose 200 nCi R power'!I534</f>
        <v>1.6755089130265828E-3</v>
      </c>
      <c r="I158" s="63">
        <f>'Ac227 Dose 1 nCi R power'!J534/'Ac225 Dose 200 nCi R power'!J534</f>
        <v>1.1287563548439926E-3</v>
      </c>
      <c r="J158" s="63">
        <f>'Ac227 Dose 1 nCi R power'!K534/'Ac225 Dose 200 nCi R power'!K534</f>
        <v>2.5735418691076382E-3</v>
      </c>
      <c r="K158" s="63">
        <f>'Ac227 Dose 1 nCi R power'!L534/'Ac225 Dose 200 nCi R power'!L534</f>
        <v>2.0455848752481327E-3</v>
      </c>
      <c r="L158" s="63">
        <f>'Ac227 Dose 1 nCi R power'!M534/'Ac225 Dose 200 nCi R power'!M534</f>
        <v>2.8306127226024819E-3</v>
      </c>
      <c r="M158" s="63">
        <f>'Ac227 Dose 1 nCi R power'!N534/'Ac225 Dose 200 nCi R power'!N534</f>
        <v>2.762270835942019E-3</v>
      </c>
      <c r="P158" s="64">
        <f>((('Ac225 Dose 200 nCi R power'!Q534/'Ac225 Dose 200 nCi R power'!E534)^2+('Ac227 Dose 1 nCi R power'!Q534/'Ac227 Dose 1 nCi R power'!E534)^2)^0.5)*D158</f>
        <v>2.3759273890496584E-4</v>
      </c>
      <c r="Q158" s="64">
        <f>((('Ac225 Dose 200 nCi R power'!R534/'Ac225 Dose 200 nCi R power'!F534)^2+('Ac227 Dose 1 nCi R power'!R534/'Ac227 Dose 1 nCi R power'!F534)^2)^0.5)*E158</f>
        <v>1.3882088345044423E-3</v>
      </c>
      <c r="R158" s="64">
        <f>((('Ac225 Dose 200 nCi R power'!S534/'Ac225 Dose 200 nCi R power'!G534)^2+('Ac227 Dose 1 nCi R power'!S534/'Ac227 Dose 1 nCi R power'!G534)^2)^0.5)*F158</f>
        <v>2.1110818686617245E-3</v>
      </c>
      <c r="S158" s="64">
        <f>((('Ac225 Dose 200 nCi R power'!T534/'Ac225 Dose 200 nCi R power'!H534)^2+('Ac227 Dose 1 nCi R power'!T534/'Ac227 Dose 1 nCi R power'!H534)^2)^0.5)*G158</f>
        <v>1.2186210752087453E-3</v>
      </c>
      <c r="T158" s="64">
        <f>((('Ac225 Dose 200 nCi R power'!U534/'Ac225 Dose 200 nCi R power'!I534)^2+('Ac227 Dose 1 nCi R power'!U534/'Ac227 Dose 1 nCi R power'!I534)^2)^0.5)*H158</f>
        <v>1.9833966739473095E-3</v>
      </c>
      <c r="U158" s="64">
        <f>((('Ac225 Dose 200 nCi R power'!V534/'Ac225 Dose 200 nCi R power'!J534)^2+('Ac227 Dose 1 nCi R power'!V534/'Ac227 Dose 1 nCi R power'!J534)^2)^0.5)*I158</f>
        <v>1.0109764475213919E-3</v>
      </c>
      <c r="V158" s="64">
        <f>((('Ac225 Dose 200 nCi R power'!W534/'Ac225 Dose 200 nCi R power'!K534)^2+('Ac227 Dose 1 nCi R power'!W534/'Ac227 Dose 1 nCi R power'!K534)^2)^0.5)*J158</f>
        <v>3.2925925560643335E-3</v>
      </c>
      <c r="W158" s="64">
        <f>((('Ac225 Dose 200 nCi R power'!X534/'Ac225 Dose 200 nCi R power'!L534)^2+('Ac227 Dose 1 nCi R power'!X534/'Ac227 Dose 1 nCi R power'!L534)^2)^0.5)*K158</f>
        <v>2.6676449775369362E-3</v>
      </c>
      <c r="X158" s="64">
        <f>((('Ac225 Dose 200 nCi R power'!Y534/'Ac225 Dose 200 nCi R power'!M534)^2+('Ac227 Dose 1 nCi R power'!Y534/'Ac227 Dose 1 nCi R power'!M534)^2)^0.5)*L158</f>
        <v>3.7682386138901762E-3</v>
      </c>
      <c r="Y158" s="64">
        <f>((('Ac225 Dose 200 nCi R power'!Z534/'Ac225 Dose 200 nCi R power'!N534)^2+('Ac227 Dose 1 nCi R power'!Z534/'Ac227 Dose 1 nCi R power'!N534)^2)^0.5)*M158</f>
        <v>2.2371383567279307E-3</v>
      </c>
      <c r="Z158" s="64"/>
      <c r="AA158" s="64"/>
      <c r="AB158" s="64">
        <f>((('Ac225 Dose 200 nCi R power'!AC534/'Ac225 Dose 200 nCi R power'!E534)^2+('Ac227 Dose 1 nCi R power'!AC534/'Ac227 Dose 1 nCi R power'!E534)^2)^0.5)*D158</f>
        <v>4.5659176476918608E-4</v>
      </c>
      <c r="AC158" s="64">
        <f>((('Ac225 Dose 200 nCi R power'!AD534/'Ac225 Dose 200 nCi R power'!F534)^2+('Ac227 Dose 1 nCi R power'!AD534/'Ac227 Dose 1 nCi R power'!F534)^2)^0.5)*E158</f>
        <v>3.6390418920230162E-3</v>
      </c>
      <c r="AD158" s="64">
        <f>((('Ac225 Dose 200 nCi R power'!AE534/'Ac225 Dose 200 nCi R power'!G534)^2+('Ac227 Dose 1 nCi R power'!AE534/'Ac227 Dose 1 nCi R power'!G534)^2)^0.5)*F158</f>
        <v>3.1510194610030618E-3</v>
      </c>
      <c r="AE158" s="64">
        <f>((('Ac225 Dose 200 nCi R power'!AF534/'Ac225 Dose 200 nCi R power'!H534)^2+('Ac227 Dose 1 nCi R power'!AF534/'Ac227 Dose 1 nCi R power'!H534)^2)^0.5)*G158</f>
        <v>2.4464810204432295E-3</v>
      </c>
      <c r="AF158" s="64">
        <f>((('Ac225 Dose 200 nCi R power'!AG534/'Ac225 Dose 200 nCi R power'!I534)^2+('Ac227 Dose 1 nCi R power'!AG534/'Ac227 Dose 1 nCi R power'!I534)^2)^0.5)*H158</f>
        <v>2.7447909137692014E-3</v>
      </c>
      <c r="AG158" s="64">
        <f>((('Ac225 Dose 200 nCi R power'!AH534/'Ac225 Dose 200 nCi R power'!J534)^2+('Ac227 Dose 1 nCi R power'!AH534/'Ac227 Dose 1 nCi R power'!J534)^2)^0.5)*I158</f>
        <v>2.1857705584431763E-3</v>
      </c>
      <c r="AH158" s="64">
        <f>((('Ac225 Dose 200 nCi R power'!AI534/'Ac225 Dose 200 nCi R power'!K534)^2+('Ac227 Dose 1 nCi R power'!AI534/'Ac227 Dose 1 nCi R power'!K534)^2)^0.5)*J158</f>
        <v>3.9651933856049903E-3</v>
      </c>
      <c r="AI158" s="64">
        <f>((('Ac225 Dose 200 nCi R power'!AJ534/'Ac225 Dose 200 nCi R power'!L534)^2+('Ac227 Dose 1 nCi R power'!AJ534/'Ac227 Dose 1 nCi R power'!L534)^2)^0.5)*K158</f>
        <v>3.1385210657781E-3</v>
      </c>
      <c r="AJ158" s="64">
        <f>((('Ac225 Dose 200 nCi R power'!AK534/'Ac225 Dose 200 nCi R power'!M534)^2+('Ac227 Dose 1 nCi R power'!AK534/'Ac227 Dose 1 nCi R power'!M534)^2)^0.5)*L158</f>
        <v>4.2321912947676553E-3</v>
      </c>
      <c r="AK158" s="64">
        <f>((('Ac225 Dose 200 nCi R power'!AL534/'Ac225 Dose 200 nCi R power'!N534)^2+('Ac227 Dose 1 nCi R power'!AL534/'Ac227 Dose 1 nCi R power'!N534)^2)^0.5)*M158</f>
        <v>5.6583287773192738E-3</v>
      </c>
      <c r="AL158" s="64"/>
      <c r="AM158" s="64"/>
      <c r="AN158">
        <f t="shared" si="44"/>
        <v>-4.4679639222180284E-6</v>
      </c>
      <c r="AO158">
        <f t="shared" si="46"/>
        <v>3.1746430868443191E-4</v>
      </c>
      <c r="AP158">
        <f t="shared" si="47"/>
        <v>-2.6447143691686712E-4</v>
      </c>
      <c r="AQ158">
        <f t="shared" si="48"/>
        <v>4.737983489659604E-5</v>
      </c>
      <c r="AR158">
        <f t="shared" si="49"/>
        <v>-3.0788776092072678E-4</v>
      </c>
      <c r="AS158">
        <f t="shared" si="50"/>
        <v>1.1777990732260066E-4</v>
      </c>
      <c r="AT158">
        <f t="shared" si="51"/>
        <v>-7.1905068695669525E-4</v>
      </c>
      <c r="AU158">
        <f t="shared" si="52"/>
        <v>-6.2206010228880353E-4</v>
      </c>
      <c r="AV158">
        <f t="shared" si="53"/>
        <v>-9.3762589128769435E-4</v>
      </c>
      <c r="AW158">
        <f t="shared" si="54"/>
        <v>5.2513247921408832E-4</v>
      </c>
      <c r="AZ158">
        <f t="shared" si="45"/>
        <v>6.8971653975193384E-4</v>
      </c>
      <c r="BA158">
        <f t="shared" si="55"/>
        <v>5.3447150352118906E-3</v>
      </c>
      <c r="BB158">
        <f t="shared" si="56"/>
        <v>4.997629892747919E-3</v>
      </c>
      <c r="BC158">
        <f t="shared" si="57"/>
        <v>3.7124819305485706E-3</v>
      </c>
      <c r="BD158">
        <f t="shared" si="58"/>
        <v>4.4202998267957837E-3</v>
      </c>
      <c r="BE158">
        <f t="shared" si="59"/>
        <v>3.3145269132871689E-3</v>
      </c>
      <c r="BF158">
        <f t="shared" si="60"/>
        <v>6.5387352547126281E-3</v>
      </c>
      <c r="BG158">
        <f t="shared" si="61"/>
        <v>5.1841059410262322E-3</v>
      </c>
      <c r="BH158">
        <f t="shared" si="62"/>
        <v>7.0628040173701372E-3</v>
      </c>
      <c r="BI158">
        <f t="shared" si="63"/>
        <v>8.4205996132612933E-3</v>
      </c>
    </row>
    <row r="159" spans="3:61">
      <c r="C159">
        <f t="shared" si="64"/>
        <v>20</v>
      </c>
      <c r="D159" s="63">
        <f>'Ac227 Dose 1 nCi R power'!E535/'Ac225 Dose 200 nCi R power'!E535</f>
        <v>2.348750511437192E-4</v>
      </c>
      <c r="E159" s="63">
        <f>'Ac227 Dose 1 nCi R power'!F535/'Ac225 Dose 200 nCi R power'!F535</f>
        <v>1.7899068692246878E-3</v>
      </c>
      <c r="F159" s="63">
        <f>'Ac227 Dose 1 nCi R power'!G535/'Ac225 Dose 200 nCi R power'!G535</f>
        <v>1.9854667089372544E-3</v>
      </c>
      <c r="G159" s="63">
        <f>'Ac227 Dose 1 nCi R power'!H535/'Ac225 Dose 200 nCi R power'!H535</f>
        <v>1.3682360513953796E-3</v>
      </c>
      <c r="H159" s="63">
        <f>'Ac227 Dose 1 nCi R power'!I535/'Ac225 Dose 200 nCi R power'!I535</f>
        <v>1.8136163600105198E-3</v>
      </c>
      <c r="I159" s="63">
        <f>'Ac227 Dose 1 nCi R power'!J535/'Ac225 Dose 200 nCi R power'!J535</f>
        <v>1.2137035610864503E-3</v>
      </c>
      <c r="J159" s="63">
        <f>'Ac227 Dose 1 nCi R power'!K535/'Ac225 Dose 200 nCi R power'!K535</f>
        <v>2.7761866312985091E-3</v>
      </c>
      <c r="K159" s="63">
        <f>'Ac227 Dose 1 nCi R power'!L535/'Ac225 Dose 200 nCi R power'!L535</f>
        <v>2.2092928592563721E-3</v>
      </c>
      <c r="L159" s="63">
        <f>'Ac227 Dose 1 nCi R power'!M535/'Ac225 Dose 200 nCi R power'!M535</f>
        <v>3.0559083379445608E-3</v>
      </c>
      <c r="M159" s="63">
        <f>'Ac227 Dose 1 nCi R power'!N535/'Ac225 Dose 200 nCi R power'!N535</f>
        <v>2.9732658979374875E-3</v>
      </c>
      <c r="P159" s="64">
        <f>((('Ac225 Dose 200 nCi R power'!Q535/'Ac225 Dose 200 nCi R power'!E535)^2+('Ac227 Dose 1 nCi R power'!Q535/'Ac227 Dose 1 nCi R power'!E535)^2)^0.5)*D159</f>
        <v>2.3683014438775346E-4</v>
      </c>
      <c r="Q159" s="64">
        <f>((('Ac225 Dose 200 nCi R power'!R535/'Ac225 Dose 200 nCi R power'!F535)^2+('Ac227 Dose 1 nCi R power'!R535/'Ac227 Dose 1 nCi R power'!F535)^2)^0.5)*E159</f>
        <v>1.4467253334595569E-3</v>
      </c>
      <c r="R159" s="64">
        <f>((('Ac225 Dose 200 nCi R power'!S535/'Ac225 Dose 200 nCi R power'!G535)^2+('Ac227 Dose 1 nCi R power'!S535/'Ac227 Dose 1 nCi R power'!G535)^2)^0.5)*F159</f>
        <v>2.2723891323491699E-3</v>
      </c>
      <c r="S159" s="64">
        <f>((('Ac225 Dose 200 nCi R power'!T535/'Ac225 Dose 200 nCi R power'!H535)^2+('Ac227 Dose 1 nCi R power'!T535/'Ac227 Dose 1 nCi R power'!H535)^2)^0.5)*G159</f>
        <v>1.3188482396886581E-3</v>
      </c>
      <c r="T159" s="64">
        <f>((('Ac225 Dose 200 nCi R power'!U535/'Ac225 Dose 200 nCi R power'!I535)^2+('Ac227 Dose 1 nCi R power'!U535/'Ac227 Dose 1 nCi R power'!I535)^2)^0.5)*H159</f>
        <v>2.1448510508570613E-3</v>
      </c>
      <c r="U159" s="64">
        <f>((('Ac225 Dose 200 nCi R power'!V535/'Ac225 Dose 200 nCi R power'!J535)^2+('Ac227 Dose 1 nCi R power'!V535/'Ac227 Dose 1 nCi R power'!J535)^2)^0.5)*I159</f>
        <v>1.0874908020913603E-3</v>
      </c>
      <c r="V159" s="64">
        <f>((('Ac225 Dose 200 nCi R power'!W535/'Ac225 Dose 200 nCi R power'!K535)^2+('Ac227 Dose 1 nCi R power'!W535/'Ac227 Dose 1 nCi R power'!K535)^2)^0.5)*J159</f>
        <v>3.5526043665378079E-3</v>
      </c>
      <c r="W159" s="64">
        <f>((('Ac225 Dose 200 nCi R power'!X535/'Ac225 Dose 200 nCi R power'!L535)^2+('Ac227 Dose 1 nCi R power'!X535/'Ac227 Dose 1 nCi R power'!L535)^2)^0.5)*K159</f>
        <v>2.8876102425136082E-3</v>
      </c>
      <c r="X159" s="64">
        <f>((('Ac225 Dose 200 nCi R power'!Y535/'Ac225 Dose 200 nCi R power'!M535)^2+('Ac227 Dose 1 nCi R power'!Y535/'Ac227 Dose 1 nCi R power'!M535)^2)^0.5)*L159</f>
        <v>4.0714798403409013E-3</v>
      </c>
      <c r="Y159" s="64">
        <f>((('Ac225 Dose 200 nCi R power'!Z535/'Ac225 Dose 200 nCi R power'!N535)^2+('Ac227 Dose 1 nCi R power'!Z535/'Ac227 Dose 1 nCi R power'!N535)^2)^0.5)*M159</f>
        <v>2.4184645371775025E-3</v>
      </c>
      <c r="Z159" s="64"/>
      <c r="AA159" s="64"/>
      <c r="AB159" s="64">
        <f>((('Ac225 Dose 200 nCi R power'!AC535/'Ac225 Dose 200 nCi R power'!E535)^2+('Ac227 Dose 1 nCi R power'!AC535/'Ac227 Dose 1 nCi R power'!E535)^2)^0.5)*D159</f>
        <v>4.6206520408954556E-4</v>
      </c>
      <c r="AC159" s="64">
        <f>((('Ac225 Dose 200 nCi R power'!AD535/'Ac225 Dose 200 nCi R power'!F535)^2+('Ac227 Dose 1 nCi R power'!AD535/'Ac227 Dose 1 nCi R power'!F535)^2)^0.5)*E159</f>
        <v>3.8476588173419436E-3</v>
      </c>
      <c r="AD159" s="64">
        <f>((('Ac225 Dose 200 nCi R power'!AE535/'Ac225 Dose 200 nCi R power'!G535)^2+('Ac227 Dose 1 nCi R power'!AE535/'Ac227 Dose 1 nCi R power'!G535)^2)^0.5)*F159</f>
        <v>3.38268858367681E-3</v>
      </c>
      <c r="AE159" s="64">
        <f>((('Ac225 Dose 200 nCi R power'!AF535/'Ac225 Dose 200 nCi R power'!H535)^2+('Ac227 Dose 1 nCi R power'!AF535/'Ac227 Dose 1 nCi R power'!H535)^2)^0.5)*G159</f>
        <v>2.6367545024967519E-3</v>
      </c>
      <c r="AF159" s="64">
        <f>((('Ac225 Dose 200 nCi R power'!AG535/'Ac225 Dose 200 nCi R power'!I535)^2+('Ac227 Dose 1 nCi R power'!AG535/'Ac227 Dose 1 nCi R power'!I535)^2)^0.5)*H159</f>
        <v>2.9727092565464061E-3</v>
      </c>
      <c r="AG159" s="64">
        <f>((('Ac225 Dose 200 nCi R power'!AH535/'Ac225 Dose 200 nCi R power'!J535)^2+('Ac227 Dose 1 nCi R power'!AH535/'Ac227 Dose 1 nCi R power'!J535)^2)^0.5)*I159</f>
        <v>2.3495424786585E-3</v>
      </c>
      <c r="AH159" s="64">
        <f>((('Ac225 Dose 200 nCi R power'!AI535/'Ac225 Dose 200 nCi R power'!K535)^2+('Ac227 Dose 1 nCi R power'!AI535/'Ac227 Dose 1 nCi R power'!K535)^2)^0.5)*J159</f>
        <v>4.2773799060392007E-3</v>
      </c>
      <c r="AI159" s="64">
        <f>((('Ac225 Dose 200 nCi R power'!AJ535/'Ac225 Dose 200 nCi R power'!L535)^2+('Ac227 Dose 1 nCi R power'!AJ535/'Ac227 Dose 1 nCi R power'!L535)^2)^0.5)*K159</f>
        <v>3.3814670548593974E-3</v>
      </c>
      <c r="AJ159" s="64">
        <f>((('Ac225 Dose 200 nCi R power'!AK535/'Ac225 Dose 200 nCi R power'!M535)^2+('Ac227 Dose 1 nCi R power'!AK535/'Ac227 Dose 1 nCi R power'!M535)^2)^0.5)*L159</f>
        <v>4.5662027018269005E-3</v>
      </c>
      <c r="AK159" s="64">
        <f>((('Ac225 Dose 200 nCi R power'!AL535/'Ac225 Dose 200 nCi R power'!N535)^2+('Ac227 Dose 1 nCi R power'!AL535/'Ac227 Dose 1 nCi R power'!N535)^2)^0.5)*M159</f>
        <v>6.0770506725728373E-3</v>
      </c>
      <c r="AL159" s="64"/>
      <c r="AM159" s="64"/>
      <c r="AN159">
        <f t="shared" si="44"/>
        <v>-1.9550932440342563E-6</v>
      </c>
      <c r="AO159">
        <f t="shared" si="46"/>
        <v>3.4318153576513096E-4</v>
      </c>
      <c r="AP159">
        <f t="shared" si="47"/>
        <v>-2.8692242341191556E-4</v>
      </c>
      <c r="AQ159">
        <f t="shared" si="48"/>
        <v>4.9387811706721498E-5</v>
      </c>
      <c r="AR159">
        <f t="shared" si="49"/>
        <v>-3.3123469084654156E-4</v>
      </c>
      <c r="AS159">
        <f t="shared" si="50"/>
        <v>1.2621275899508998E-4</v>
      </c>
      <c r="AT159">
        <f t="shared" si="51"/>
        <v>-7.7641773523929886E-4</v>
      </c>
      <c r="AU159">
        <f t="shared" si="52"/>
        <v>-6.7831738325723617E-4</v>
      </c>
      <c r="AV159">
        <f t="shared" si="53"/>
        <v>-1.0155715023963405E-3</v>
      </c>
      <c r="AW159">
        <f t="shared" si="54"/>
        <v>5.5480136075998499E-4</v>
      </c>
      <c r="AZ159">
        <f t="shared" si="45"/>
        <v>6.969402552332647E-4</v>
      </c>
      <c r="BA159">
        <f t="shared" si="55"/>
        <v>5.6375656865666314E-3</v>
      </c>
      <c r="BB159">
        <f t="shared" si="56"/>
        <v>5.3681552926140644E-3</v>
      </c>
      <c r="BC159">
        <f t="shared" si="57"/>
        <v>4.0049905538921318E-3</v>
      </c>
      <c r="BD159">
        <f t="shared" si="58"/>
        <v>4.7863256165569263E-3</v>
      </c>
      <c r="BE159">
        <f t="shared" si="59"/>
        <v>3.5632460397449503E-3</v>
      </c>
      <c r="BF159">
        <f t="shared" si="60"/>
        <v>7.0535665373377097E-3</v>
      </c>
      <c r="BG159">
        <f t="shared" si="61"/>
        <v>5.5907599141157699E-3</v>
      </c>
      <c r="BH159">
        <f t="shared" si="62"/>
        <v>7.6221110397714613E-3</v>
      </c>
      <c r="BI159">
        <f t="shared" si="63"/>
        <v>9.0503165705103257E-3</v>
      </c>
    </row>
    <row r="160" spans="3:61">
      <c r="C160">
        <f t="shared" si="64"/>
        <v>25</v>
      </c>
      <c r="D160" s="63">
        <f>'Ac227 Dose 1 nCi R power'!E536/'Ac225 Dose 200 nCi R power'!E536</f>
        <v>2.4593211116763649E-4</v>
      </c>
      <c r="E160" s="63">
        <f>'Ac227 Dose 1 nCi R power'!F536/'Ac225 Dose 200 nCi R power'!F536</f>
        <v>2.2948549687889452E-3</v>
      </c>
      <c r="F160" s="63">
        <f>'Ac227 Dose 1 nCi R power'!G536/'Ac225 Dose 200 nCi R power'!G536</f>
        <v>2.7854232247758104E-3</v>
      </c>
      <c r="G160" s="63">
        <f>'Ac227 Dose 1 nCi R power'!H536/'Ac225 Dose 200 nCi R power'!H536</f>
        <v>1.9565000178500798E-3</v>
      </c>
      <c r="H160" s="63">
        <f>'Ac227 Dose 1 nCi R power'!I536/'Ac225 Dose 200 nCi R power'!I536</f>
        <v>2.6090364167978214E-3</v>
      </c>
      <c r="I160" s="63">
        <f>'Ac227 Dose 1 nCi R power'!J536/'Ac225 Dose 200 nCi R power'!J536</f>
        <v>1.701226155825786E-3</v>
      </c>
      <c r="J160" s="63">
        <f>'Ac227 Dose 1 nCi R power'!K536/'Ac225 Dose 200 nCi R power'!K536</f>
        <v>3.9342979226693314E-3</v>
      </c>
      <c r="K160" s="63">
        <f>'Ac227 Dose 1 nCi R power'!L536/'Ac225 Dose 200 nCi R power'!L536</f>
        <v>3.1481634832821949E-3</v>
      </c>
      <c r="L160" s="63">
        <f>'Ac227 Dose 1 nCi R power'!M536/'Ac225 Dose 200 nCi R power'!M536</f>
        <v>4.3454290666345785E-3</v>
      </c>
      <c r="M160" s="63">
        <f>'Ac227 Dose 1 nCi R power'!N536/'Ac225 Dose 200 nCi R power'!N536</f>
        <v>4.1857768805563618E-3</v>
      </c>
      <c r="P160" s="64">
        <f>((('Ac225 Dose 200 nCi R power'!Q536/'Ac225 Dose 200 nCi R power'!E536)^2+('Ac227 Dose 1 nCi R power'!Q536/'Ac227 Dose 1 nCi R power'!E536)^2)^0.5)*D160</f>
        <v>2.3369656801332705E-4</v>
      </c>
      <c r="Q160" s="64">
        <f>((('Ac225 Dose 200 nCi R power'!R536/'Ac225 Dose 200 nCi R power'!F536)^2+('Ac227 Dose 1 nCi R power'!R536/'Ac227 Dose 1 nCi R power'!F536)^2)^0.5)*E160</f>
        <v>1.8164657298905026E-3</v>
      </c>
      <c r="R160" s="64">
        <f>((('Ac225 Dose 200 nCi R power'!S536/'Ac225 Dose 200 nCi R power'!G536)^2+('Ac227 Dose 1 nCi R power'!S536/'Ac227 Dose 1 nCi R power'!G536)^2)^0.5)*F160</f>
        <v>3.2007924672831077E-3</v>
      </c>
      <c r="S160" s="64">
        <f>((('Ac225 Dose 200 nCi R power'!T536/'Ac225 Dose 200 nCi R power'!H536)^2+('Ac227 Dose 1 nCi R power'!T536/'Ac227 Dose 1 nCi R power'!H536)^2)^0.5)*G160</f>
        <v>1.8953628594539269E-3</v>
      </c>
      <c r="T160" s="64">
        <f>((('Ac225 Dose 200 nCi R power'!U536/'Ac225 Dose 200 nCi R power'!I536)^2+('Ac227 Dose 1 nCi R power'!U536/'Ac227 Dose 1 nCi R power'!I536)^2)^0.5)*H160</f>
        <v>3.0755797130840169E-3</v>
      </c>
      <c r="U160" s="64">
        <f>((('Ac225 Dose 200 nCi R power'!V536/'Ac225 Dose 200 nCi R power'!J536)^2+('Ac227 Dose 1 nCi R power'!V536/'Ac227 Dose 1 nCi R power'!J536)^2)^0.5)*I160</f>
        <v>1.5268531704851647E-3</v>
      </c>
      <c r="V160" s="64">
        <f>((('Ac225 Dose 200 nCi R power'!W536/'Ac225 Dose 200 nCi R power'!K536)^2+('Ac227 Dose 1 nCi R power'!W536/'Ac227 Dose 1 nCi R power'!K536)^2)^0.5)*J160</f>
        <v>5.0382496699510216E-3</v>
      </c>
      <c r="W160" s="64">
        <f>((('Ac225 Dose 200 nCi R power'!X536/'Ac225 Dose 200 nCi R power'!L536)^2+('Ac227 Dose 1 nCi R power'!X536/'Ac227 Dose 1 nCi R power'!L536)^2)^0.5)*K160</f>
        <v>4.1461793586423726E-3</v>
      </c>
      <c r="X160" s="64">
        <f>((('Ac225 Dose 200 nCi R power'!Y536/'Ac225 Dose 200 nCi R power'!M536)^2+('Ac227 Dose 1 nCi R power'!Y536/'Ac227 Dose 1 nCi R power'!M536)^2)^0.5)*L160</f>
        <v>5.8050349753494329E-3</v>
      </c>
      <c r="Y160" s="64">
        <f>((('Ac225 Dose 200 nCi R power'!Z536/'Ac225 Dose 200 nCi R power'!N536)^2+('Ac227 Dose 1 nCi R power'!Z536/'Ac227 Dose 1 nCi R power'!N536)^2)^0.5)*M160</f>
        <v>3.456702772209181E-3</v>
      </c>
      <c r="Z160" s="64"/>
      <c r="AA160" s="64"/>
      <c r="AB160" s="64">
        <f>((('Ac225 Dose 200 nCi R power'!AC536/'Ac225 Dose 200 nCi R power'!E536)^2+('Ac227 Dose 1 nCi R power'!AC536/'Ac227 Dose 1 nCi R power'!E536)^2)^0.5)*D160</f>
        <v>4.9603426542333046E-4</v>
      </c>
      <c r="AC160" s="64">
        <f>((('Ac225 Dose 200 nCi R power'!AD536/'Ac225 Dose 200 nCi R power'!F536)^2+('Ac227 Dose 1 nCi R power'!AD536/'Ac227 Dose 1 nCi R power'!F536)^2)^0.5)*E160</f>
        <v>5.0854934097948716E-3</v>
      </c>
      <c r="AD160" s="64">
        <f>((('Ac225 Dose 200 nCi R power'!AE536/'Ac225 Dose 200 nCi R power'!G536)^2+('Ac227 Dose 1 nCi R power'!AE536/'Ac227 Dose 1 nCi R power'!G536)^2)^0.5)*F160</f>
        <v>4.7196767869725972E-3</v>
      </c>
      <c r="AE160" s="64">
        <f>((('Ac225 Dose 200 nCi R power'!AF536/'Ac225 Dose 200 nCi R power'!H536)^2+('Ac227 Dose 1 nCi R power'!AF536/'Ac227 Dose 1 nCi R power'!H536)^2)^0.5)*G160</f>
        <v>3.7338123751630061E-3</v>
      </c>
      <c r="AF160" s="64">
        <f>((('Ac225 Dose 200 nCi R power'!AG536/'Ac225 Dose 200 nCi R power'!I536)^2+('Ac227 Dose 1 nCi R power'!AG536/'Ac227 Dose 1 nCi R power'!I536)^2)^0.5)*H160</f>
        <v>4.2848957809203062E-3</v>
      </c>
      <c r="AG160" s="64">
        <f>((('Ac225 Dose 200 nCi R power'!AH536/'Ac225 Dose 200 nCi R power'!J536)^2+('Ac227 Dose 1 nCi R power'!AH536/'Ac227 Dose 1 nCi R power'!J536)^2)^0.5)*I160</f>
        <v>3.2894988991746771E-3</v>
      </c>
      <c r="AH160" s="64">
        <f>((('Ac225 Dose 200 nCi R power'!AI536/'Ac225 Dose 200 nCi R power'!K536)^2+('Ac227 Dose 1 nCi R power'!AI536/'Ac227 Dose 1 nCi R power'!K536)^2)^0.5)*J160</f>
        <v>6.0616518391390884E-3</v>
      </c>
      <c r="AI160" s="64">
        <f>((('Ac225 Dose 200 nCi R power'!AJ536/'Ac225 Dose 200 nCi R power'!L536)^2+('Ac227 Dose 1 nCi R power'!AJ536/'Ac227 Dose 1 nCi R power'!L536)^2)^0.5)*K160</f>
        <v>4.7788600002204185E-3</v>
      </c>
      <c r="AJ160" s="64">
        <f>((('Ac225 Dose 200 nCi R power'!AK536/'Ac225 Dose 200 nCi R power'!M536)^2+('Ac227 Dose 1 nCi R power'!AK536/'Ac227 Dose 1 nCi R power'!M536)^2)^0.5)*L160</f>
        <v>6.4799685598307113E-3</v>
      </c>
      <c r="AK160" s="64">
        <f>((('Ac225 Dose 200 nCi R power'!AL536/'Ac225 Dose 200 nCi R power'!N536)^2+('Ac227 Dose 1 nCi R power'!AL536/'Ac227 Dose 1 nCi R power'!N536)^2)^0.5)*M160</f>
        <v>8.4881170167958059E-3</v>
      </c>
      <c r="AL160" s="64"/>
      <c r="AM160" s="64"/>
      <c r="AN160">
        <f t="shared" si="44"/>
        <v>1.2235543154309433E-5</v>
      </c>
      <c r="AO160">
        <f t="shared" si="46"/>
        <v>4.7838923889844255E-4</v>
      </c>
      <c r="AP160">
        <f t="shared" si="47"/>
        <v>-4.153692425072973E-4</v>
      </c>
      <c r="AQ160">
        <f t="shared" si="48"/>
        <v>6.1137158396152918E-5</v>
      </c>
      <c r="AR160">
        <f t="shared" si="49"/>
        <v>-4.6654329628619548E-4</v>
      </c>
      <c r="AS160">
        <f t="shared" si="50"/>
        <v>1.7437298534062127E-4</v>
      </c>
      <c r="AT160">
        <f t="shared" si="51"/>
        <v>-1.1039517472816902E-3</v>
      </c>
      <c r="AU160">
        <f t="shared" si="52"/>
        <v>-9.9801587536017767E-4</v>
      </c>
      <c r="AV160">
        <f t="shared" si="53"/>
        <v>-1.4596059087148543E-3</v>
      </c>
      <c r="AW160">
        <f t="shared" si="54"/>
        <v>7.2907410834718075E-4</v>
      </c>
      <c r="AZ160">
        <f t="shared" si="45"/>
        <v>7.419663765909669E-4</v>
      </c>
      <c r="BA160">
        <f t="shared" si="55"/>
        <v>7.3803483785838172E-3</v>
      </c>
      <c r="BB160">
        <f t="shared" si="56"/>
        <v>7.5051000117484076E-3</v>
      </c>
      <c r="BC160">
        <f t="shared" si="57"/>
        <v>5.6903123930130859E-3</v>
      </c>
      <c r="BD160">
        <f t="shared" si="58"/>
        <v>6.8939321977181276E-3</v>
      </c>
      <c r="BE160">
        <f t="shared" si="59"/>
        <v>4.9907250550004631E-3</v>
      </c>
      <c r="BF160">
        <f t="shared" si="60"/>
        <v>9.9959497618084189E-3</v>
      </c>
      <c r="BG160">
        <f t="shared" si="61"/>
        <v>7.927023483502613E-3</v>
      </c>
      <c r="BH160">
        <f t="shared" si="62"/>
        <v>1.082539762646529E-2</v>
      </c>
      <c r="BI160">
        <f t="shared" si="63"/>
        <v>1.2673893897352167E-2</v>
      </c>
    </row>
    <row r="161" spans="3:61">
      <c r="C161">
        <f t="shared" si="64"/>
        <v>30</v>
      </c>
      <c r="D161" s="63">
        <f>'Ac227 Dose 1 nCi R power'!E537/'Ac225 Dose 200 nCi R power'!E537</f>
        <v>2.6057705879697717E-4</v>
      </c>
      <c r="E161" s="63">
        <f>'Ac227 Dose 1 nCi R power'!F537/'Ac225 Dose 200 nCi R power'!F537</f>
        <v>2.9304576268131843E-3</v>
      </c>
      <c r="F161" s="63">
        <f>'Ac227 Dose 1 nCi R power'!G537/'Ac225 Dose 200 nCi R power'!G537</f>
        <v>3.7580151667535506E-3</v>
      </c>
      <c r="G161" s="63">
        <f>'Ac227 Dose 1 nCi R power'!H537/'Ac225 Dose 200 nCi R power'!H537</f>
        <v>2.6707740608011895E-3</v>
      </c>
      <c r="H161" s="63">
        <f>'Ac227 Dose 1 nCi R power'!I537/'Ac225 Dose 200 nCi R power'!I537</f>
        <v>3.5755588453071055E-3</v>
      </c>
      <c r="I161" s="63">
        <f>'Ac227 Dose 1 nCi R power'!J537/'Ac225 Dose 200 nCi R power'!J537</f>
        <v>2.2922018748271554E-3</v>
      </c>
      <c r="J161" s="63">
        <f>'Ac227 Dose 1 nCi R power'!K537/'Ac225 Dose 200 nCi R power'!K537</f>
        <v>5.3330972947905437E-3</v>
      </c>
      <c r="K161" s="63">
        <f>'Ac227 Dose 1 nCi R power'!L537/'Ac225 Dose 200 nCi R power'!L537</f>
        <v>4.2850875087376058E-3</v>
      </c>
      <c r="L161" s="63">
        <f>'Ac227 Dose 1 nCi R power'!M537/'Ac225 Dose 200 nCi R power'!M537</f>
        <v>5.9045946243987436E-3</v>
      </c>
      <c r="M161" s="63">
        <f>'Ac227 Dose 1 nCi R power'!N537/'Ac225 Dose 200 nCi R power'!N537</f>
        <v>5.6568796977886446E-3</v>
      </c>
      <c r="P161" s="64">
        <f>((('Ac225 Dose 200 nCi R power'!Q537/'Ac225 Dose 200 nCi R power'!E537)^2+('Ac227 Dose 1 nCi R power'!Q537/'Ac227 Dose 1 nCi R power'!E537)^2)^0.5)*D161</f>
        <v>2.3194037142648224E-4</v>
      </c>
      <c r="Q161" s="64">
        <f>((('Ac225 Dose 200 nCi R power'!R537/'Ac225 Dose 200 nCi R power'!F537)^2+('Ac227 Dose 1 nCi R power'!R537/'Ac227 Dose 1 nCi R power'!F537)^2)^0.5)*E161</f>
        <v>2.3025362906002279E-3</v>
      </c>
      <c r="R161" s="64">
        <f>((('Ac225 Dose 200 nCi R power'!S537/'Ac225 Dose 200 nCi R power'!G537)^2+('Ac227 Dose 1 nCi R power'!S537/'Ac227 Dose 1 nCi R power'!G537)^2)^0.5)*F161</f>
        <v>4.3285808185794476E-3</v>
      </c>
      <c r="S161" s="64">
        <f>((('Ac225 Dose 200 nCi R power'!T537/'Ac225 Dose 200 nCi R power'!H537)^2+('Ac227 Dose 1 nCi R power'!T537/'Ac227 Dose 1 nCi R power'!H537)^2)^0.5)*G161</f>
        <v>2.5951258394700254E-3</v>
      </c>
      <c r="T161" s="64">
        <f>((('Ac225 Dose 200 nCi R power'!U537/'Ac225 Dose 200 nCi R power'!I537)^2+('Ac227 Dose 1 nCi R power'!U537/'Ac227 Dose 1 nCi R power'!I537)^2)^0.5)*H161</f>
        <v>4.2074412159165244E-3</v>
      </c>
      <c r="U161" s="64">
        <f>((('Ac225 Dose 200 nCi R power'!V537/'Ac225 Dose 200 nCi R power'!J537)^2+('Ac227 Dose 1 nCi R power'!V537/'Ac227 Dose 1 nCi R power'!J537)^2)^0.5)*I161</f>
        <v>2.0596271231887462E-3</v>
      </c>
      <c r="V161" s="64">
        <f>((('Ac225 Dose 200 nCi R power'!W537/'Ac225 Dose 200 nCi R power'!K537)^2+('Ac227 Dose 1 nCi R power'!W537/'Ac227 Dose 1 nCi R power'!K537)^2)^0.5)*J161</f>
        <v>6.8323124870766283E-3</v>
      </c>
      <c r="W161" s="64">
        <f>((('Ac225 Dose 200 nCi R power'!X537/'Ac225 Dose 200 nCi R power'!L537)^2+('Ac227 Dose 1 nCi R power'!X537/'Ac227 Dose 1 nCi R power'!L537)^2)^0.5)*K161</f>
        <v>5.667076320863166E-3</v>
      </c>
      <c r="X161" s="64">
        <f>((('Ac225 Dose 200 nCi R power'!Y537/'Ac225 Dose 200 nCi R power'!M537)^2+('Ac227 Dose 1 nCi R power'!Y537/'Ac227 Dose 1 nCi R power'!M537)^2)^0.5)*L161</f>
        <v>7.8989116353271795E-3</v>
      </c>
      <c r="Y161" s="64">
        <f>((('Ac225 Dose 200 nCi R power'!Z537/'Ac225 Dose 200 nCi R power'!N537)^2+('Ac227 Dose 1 nCi R power'!Z537/'Ac227 Dose 1 nCi R power'!N537)^2)^0.5)*M161</f>
        <v>4.7122636727770298E-3</v>
      </c>
      <c r="Z161" s="64"/>
      <c r="AA161" s="64"/>
      <c r="AB161" s="64">
        <f>((('Ac225 Dose 200 nCi R power'!AC537/'Ac225 Dose 200 nCi R power'!E537)^2+('Ac227 Dose 1 nCi R power'!AC537/'Ac227 Dose 1 nCi R power'!E537)^2)^0.5)*D161</f>
        <v>5.4052627699590749E-4</v>
      </c>
      <c r="AC161" s="64">
        <f>((('Ac225 Dose 200 nCi R power'!AD537/'Ac225 Dose 200 nCi R power'!F537)^2+('Ac227 Dose 1 nCi R power'!AD537/'Ac227 Dose 1 nCi R power'!F537)^2)^0.5)*E161</f>
        <v>6.6293436613213685E-3</v>
      </c>
      <c r="AD161" s="64">
        <f>((('Ac225 Dose 200 nCi R power'!AE537/'Ac225 Dose 200 nCi R power'!G537)^2+('Ac227 Dose 1 nCi R power'!AE537/'Ac227 Dose 1 nCi R power'!G537)^2)^0.5)*F161</f>
        <v>6.347671726035121E-3</v>
      </c>
      <c r="AE161" s="64">
        <f>((('Ac225 Dose 200 nCi R power'!AF537/'Ac225 Dose 200 nCi R power'!H537)^2+('Ac227 Dose 1 nCi R power'!AF537/'Ac227 Dose 1 nCi R power'!H537)^2)^0.5)*G161</f>
        <v>5.0683142096554536E-3</v>
      </c>
      <c r="AF161" s="64">
        <f>((('Ac225 Dose 200 nCi R power'!AG537/'Ac225 Dose 200 nCi R power'!I537)^2+('Ac227 Dose 1 nCi R power'!AG537/'Ac227 Dose 1 nCi R power'!I537)^2)^0.5)*H161</f>
        <v>5.8787926242316723E-3</v>
      </c>
      <c r="AG161" s="64">
        <f>((('Ac225 Dose 200 nCi R power'!AH537/'Ac225 Dose 200 nCi R power'!J537)^2+('Ac227 Dose 1 nCi R power'!AH537/'Ac227 Dose 1 nCi R power'!J537)^2)^0.5)*I161</f>
        <v>4.4290057134329514E-3</v>
      </c>
      <c r="AH161" s="64">
        <f>((('Ac225 Dose 200 nCi R power'!AI537/'Ac225 Dose 200 nCi R power'!K537)^2+('Ac227 Dose 1 nCi R power'!AI537/'Ac227 Dose 1 nCi R power'!K537)^2)^0.5)*J161</f>
        <v>8.2168668785919958E-3</v>
      </c>
      <c r="AI161" s="64">
        <f>((('Ac225 Dose 200 nCi R power'!AJ537/'Ac225 Dose 200 nCi R power'!L537)^2+('Ac227 Dose 1 nCi R power'!AJ537/'Ac227 Dose 1 nCi R power'!L537)^2)^0.5)*K161</f>
        <v>6.4753322494677081E-3</v>
      </c>
      <c r="AJ161" s="64">
        <f>((('Ac225 Dose 200 nCi R power'!AK537/'Ac225 Dose 200 nCi R power'!M537)^2+('Ac227 Dose 1 nCi R power'!AK537/'Ac227 Dose 1 nCi R power'!M537)^2)^0.5)*L161</f>
        <v>8.7959331128643192E-3</v>
      </c>
      <c r="AK161" s="64">
        <f>((('Ac225 Dose 200 nCi R power'!AL537/'Ac225 Dose 200 nCi R power'!N537)^2+('Ac227 Dose 1 nCi R power'!AL537/'Ac227 Dose 1 nCi R power'!N537)^2)^0.5)*M161</f>
        <v>1.1418655054024285E-2</v>
      </c>
      <c r="AL161" s="64"/>
      <c r="AM161" s="64"/>
      <c r="AN161">
        <f t="shared" si="44"/>
        <v>2.8636687370494929E-5</v>
      </c>
      <c r="AO161">
        <f t="shared" si="46"/>
        <v>6.2792133621295638E-4</v>
      </c>
      <c r="AP161">
        <f t="shared" si="47"/>
        <v>-5.7056565182589695E-4</v>
      </c>
      <c r="AQ161">
        <f t="shared" si="48"/>
        <v>7.5648221331164108E-5</v>
      </c>
      <c r="AR161">
        <f t="shared" si="49"/>
        <v>-6.3188237060941886E-4</v>
      </c>
      <c r="AS161">
        <f t="shared" si="50"/>
        <v>2.3257475163840921E-4</v>
      </c>
      <c r="AT161">
        <f t="shared" si="51"/>
        <v>-1.4992151922860845E-3</v>
      </c>
      <c r="AU161">
        <f t="shared" si="52"/>
        <v>-1.3819888121255602E-3</v>
      </c>
      <c r="AV161">
        <f t="shared" si="53"/>
        <v>-1.9943170109284359E-3</v>
      </c>
      <c r="AW161">
        <f t="shared" si="54"/>
        <v>9.4461602501161486E-4</v>
      </c>
      <c r="AZ161">
        <f t="shared" si="45"/>
        <v>8.0110333579288466E-4</v>
      </c>
      <c r="BA161">
        <f t="shared" si="55"/>
        <v>9.5598012881345524E-3</v>
      </c>
      <c r="BB161">
        <f t="shared" si="56"/>
        <v>1.0105686892788672E-2</v>
      </c>
      <c r="BC161">
        <f t="shared" si="57"/>
        <v>7.7390882704566431E-3</v>
      </c>
      <c r="BD161">
        <f t="shared" si="58"/>
        <v>9.4543514695387774E-3</v>
      </c>
      <c r="BE161">
        <f t="shared" si="59"/>
        <v>6.7212075882601072E-3</v>
      </c>
      <c r="BF161">
        <f t="shared" si="60"/>
        <v>1.3549964173382539E-2</v>
      </c>
      <c r="BG161">
        <f t="shared" si="61"/>
        <v>1.0760419758205315E-2</v>
      </c>
      <c r="BH161">
        <f t="shared" si="62"/>
        <v>1.4700527737263063E-2</v>
      </c>
      <c r="BI161">
        <f t="shared" si="63"/>
        <v>1.7075534751812928E-2</v>
      </c>
    </row>
    <row r="162" spans="3:61">
      <c r="C162">
        <f t="shared" ref="C162:C179" si="65">C73</f>
        <v>40</v>
      </c>
      <c r="D162" s="63">
        <f>'Ac227 Dose 1 nCi R power'!E538/'Ac225 Dose 200 nCi R power'!E538</f>
        <v>2.9890065316968289E-4</v>
      </c>
      <c r="E162" s="63">
        <f>'Ac227 Dose 1 nCi R power'!F538/'Ac225 Dose 200 nCi R power'!F538</f>
        <v>4.5338087001900451E-3</v>
      </c>
      <c r="F162" s="63">
        <f>'Ac227 Dose 1 nCi R power'!G538/'Ac225 Dose 200 nCi R power'!G538</f>
        <v>6.1606729491090195E-3</v>
      </c>
      <c r="G162" s="63">
        <f>'Ac227 Dose 1 nCi R power'!H538/'Ac225 Dose 200 nCi R power'!H538</f>
        <v>4.4352105622062999E-3</v>
      </c>
      <c r="H162" s="63">
        <f>'Ac227 Dose 1 nCi R power'!I538/'Ac225 Dose 200 nCi R power'!I538</f>
        <v>5.9648426276955229E-3</v>
      </c>
      <c r="I162" s="63">
        <f>'Ac227 Dose 1 nCi R power'!J538/'Ac225 Dose 200 nCi R power'!J538</f>
        <v>3.7489592357043029E-3</v>
      </c>
      <c r="J162" s="63">
        <f>'Ac227 Dose 1 nCi R power'!K538/'Ac225 Dose 200 nCi R power'!K538</f>
        <v>8.7748832180226215E-3</v>
      </c>
      <c r="K162" s="63">
        <f>'Ac227 Dose 1 nCi R power'!L538/'Ac225 Dose 200 nCi R power'!L538</f>
        <v>7.0879601684392416E-3</v>
      </c>
      <c r="L162" s="63">
        <f>'Ac227 Dose 1 nCi R power'!M538/'Ac225 Dose 200 nCi R power'!M538</f>
        <v>9.7441705341396352E-3</v>
      </c>
      <c r="M162" s="63">
        <f>'Ac227 Dose 1 nCi R power'!N538/'Ac225 Dose 200 nCi R power'!N538</f>
        <v>9.2863622025908584E-3</v>
      </c>
      <c r="P162" s="64">
        <f>((('Ac225 Dose 200 nCi R power'!Q538/'Ac225 Dose 200 nCi R power'!E538)^2+('Ac227 Dose 1 nCi R power'!Q538/'Ac227 Dose 1 nCi R power'!E538)^2)^0.5)*D162</f>
        <v>2.3417683781609022E-4</v>
      </c>
      <c r="Q162" s="64">
        <f>((('Ac225 Dose 200 nCi R power'!R538/'Ac225 Dose 200 nCi R power'!F538)^2+('Ac227 Dose 1 nCi R power'!R538/'Ac227 Dose 1 nCi R power'!F538)^2)^0.5)*E162</f>
        <v>3.5586600833118075E-3</v>
      </c>
      <c r="R162" s="64">
        <f>((('Ac225 Dose 200 nCi R power'!S538/'Ac225 Dose 200 nCi R power'!G538)^2+('Ac227 Dose 1 nCi R power'!S538/'Ac227 Dose 1 nCi R power'!G538)^2)^0.5)*F162</f>
        <v>7.1135830187976359E-3</v>
      </c>
      <c r="S162" s="64">
        <f>((('Ac225 Dose 200 nCi R power'!T538/'Ac225 Dose 200 nCi R power'!H538)^2+('Ac227 Dose 1 nCi R power'!T538/'Ac227 Dose 1 nCi R power'!H538)^2)^0.5)*G162</f>
        <v>4.3235785897015426E-3</v>
      </c>
      <c r="T162" s="64">
        <f>((('Ac225 Dose 200 nCi R power'!U538/'Ac225 Dose 200 nCi R power'!I538)^2+('Ac227 Dose 1 nCi R power'!U538/'Ac227 Dose 1 nCi R power'!I538)^2)^0.5)*H162</f>
        <v>7.006811020537353E-3</v>
      </c>
      <c r="U162" s="64">
        <f>((('Ac225 Dose 200 nCi R power'!V538/'Ac225 Dose 200 nCi R power'!J538)^2+('Ac227 Dose 1 nCi R power'!V538/'Ac227 Dose 1 nCi R power'!J538)^2)^0.5)*I162</f>
        <v>3.3733126215701897E-3</v>
      </c>
      <c r="V162" s="64">
        <f>((('Ac225 Dose 200 nCi R power'!W538/'Ac225 Dose 200 nCi R power'!K538)^2+('Ac227 Dose 1 nCi R power'!W538/'Ac227 Dose 1 nCi R power'!K538)^2)^0.5)*J162</f>
        <v>1.1246249721284631E-2</v>
      </c>
      <c r="W162" s="64">
        <f>((('Ac225 Dose 200 nCi R power'!X538/'Ac225 Dose 200 nCi R power'!L538)^2+('Ac227 Dose 1 nCi R power'!X538/'Ac227 Dose 1 nCi R power'!L538)^2)^0.5)*K162</f>
        <v>9.4122315078785691E-3</v>
      </c>
      <c r="X162" s="64">
        <f>((('Ac225 Dose 200 nCi R power'!Y538/'Ac225 Dose 200 nCi R power'!M538)^2+('Ac227 Dose 1 nCi R power'!Y538/'Ac227 Dose 1 nCi R power'!M538)^2)^0.5)*L162</f>
        <v>1.305220835707124E-2</v>
      </c>
      <c r="Y162" s="64">
        <f>((('Ac225 Dose 200 nCi R power'!Z538/'Ac225 Dose 200 nCi R power'!N538)^2+('Ac227 Dose 1 nCi R power'!Z538/'Ac227 Dose 1 nCi R power'!N538)^2)^0.5)*M162</f>
        <v>7.8053776462131824E-3</v>
      </c>
      <c r="Z162" s="64"/>
      <c r="AA162" s="64"/>
      <c r="AB162" s="64">
        <f>((('Ac225 Dose 200 nCi R power'!AC538/'Ac225 Dose 200 nCi R power'!E538)^2+('Ac227 Dose 1 nCi R power'!AC538/'Ac227 Dose 1 nCi R power'!E538)^2)^0.5)*D162</f>
        <v>6.5706357845603518E-4</v>
      </c>
      <c r="AC162" s="64">
        <f>((('Ac225 Dose 200 nCi R power'!AD538/'Ac225 Dose 200 nCi R power'!F538)^2+('Ac227 Dose 1 nCi R power'!AD538/'Ac227 Dose 1 nCi R power'!F538)^2)^0.5)*E162</f>
        <v>1.0502218070645419E-2</v>
      </c>
      <c r="AD162" s="64">
        <f>((('Ac225 Dose 200 nCi R power'!AE538/'Ac225 Dose 200 nCi R power'!G538)^2+('Ac227 Dose 1 nCi R power'!AE538/'Ac227 Dose 1 nCi R power'!G538)^2)^0.5)*F162</f>
        <v>1.0372450278528622E-2</v>
      </c>
      <c r="AE162" s="64">
        <f>((('Ac225 Dose 200 nCi R power'!AF538/'Ac225 Dose 200 nCi R power'!H538)^2+('Ac227 Dose 1 nCi R power'!AF538/'Ac227 Dose 1 nCi R power'!H538)^2)^0.5)*G162</f>
        <v>8.3679772465658393E-3</v>
      </c>
      <c r="AF162" s="64">
        <f>((('Ac225 Dose 200 nCi R power'!AG538/'Ac225 Dose 200 nCi R power'!I538)^2+('Ac227 Dose 1 nCi R power'!AG538/'Ac227 Dose 1 nCi R power'!I538)^2)^0.5)*H162</f>
        <v>9.8182079412848372E-3</v>
      </c>
      <c r="AG162" s="64">
        <f>((('Ac225 Dose 200 nCi R power'!AH538/'Ac225 Dose 200 nCi R power'!J538)^2+('Ac227 Dose 1 nCi R power'!AH538/'Ac227 Dose 1 nCi R power'!J538)^2)^0.5)*I162</f>
        <v>7.2378072949558156E-3</v>
      </c>
      <c r="AH162" s="64">
        <f>((('Ac225 Dose 200 nCi R power'!AI538/'Ac225 Dose 200 nCi R power'!K538)^2+('Ac227 Dose 1 nCi R power'!AI538/'Ac227 Dose 1 nCi R power'!K538)^2)^0.5)*J162</f>
        <v>1.3520025263849029E-2</v>
      </c>
      <c r="AI162" s="64">
        <f>((('Ac225 Dose 200 nCi R power'!AJ538/'Ac225 Dose 200 nCi R power'!L538)^2+('Ac227 Dose 1 nCi R power'!AJ538/'Ac227 Dose 1 nCi R power'!L538)^2)^0.5)*K162</f>
        <v>1.0663426795791575E-2</v>
      </c>
      <c r="AJ162" s="64">
        <f>((('Ac225 Dose 200 nCi R power'!AK538/'Ac225 Dose 200 nCi R power'!M538)^2+('Ac227 Dose 1 nCi R power'!AK538/'Ac227 Dose 1 nCi R power'!M538)^2)^0.5)*L162</f>
        <v>1.4501998104815016E-2</v>
      </c>
      <c r="AK162" s="64">
        <f>((('Ac225 Dose 200 nCi R power'!AL538/'Ac225 Dose 200 nCi R power'!N538)^2+('Ac227 Dose 1 nCi R power'!AL538/'Ac227 Dose 1 nCi R power'!N538)^2)^0.5)*M162</f>
        <v>1.8654631950425774E-2</v>
      </c>
      <c r="AL162" s="64"/>
      <c r="AM162" s="64"/>
      <c r="AN162">
        <f t="shared" si="44"/>
        <v>6.4723815353592677E-5</v>
      </c>
      <c r="AO162">
        <f t="shared" si="46"/>
        <v>9.7514861687823763E-4</v>
      </c>
      <c r="AP162">
        <f t="shared" si="47"/>
        <v>-9.5291006968861638E-4</v>
      </c>
      <c r="AQ162">
        <f t="shared" si="48"/>
        <v>1.1163197250475734E-4</v>
      </c>
      <c r="AR162">
        <f t="shared" si="49"/>
        <v>-1.0419683928418301E-3</v>
      </c>
      <c r="AS162">
        <f t="shared" si="50"/>
        <v>3.7564661413411323E-4</v>
      </c>
      <c r="AT162">
        <f t="shared" si="51"/>
        <v>-2.4713665032620093E-3</v>
      </c>
      <c r="AU162">
        <f t="shared" si="52"/>
        <v>-2.3242713394393275E-3</v>
      </c>
      <c r="AV162">
        <f t="shared" si="53"/>
        <v>-3.3080378229316046E-3</v>
      </c>
      <c r="AW162">
        <f t="shared" si="54"/>
        <v>1.480984556377676E-3</v>
      </c>
      <c r="AZ162">
        <f t="shared" si="45"/>
        <v>9.5596423162571807E-4</v>
      </c>
      <c r="BA162">
        <f t="shared" si="55"/>
        <v>1.5036026770835464E-2</v>
      </c>
      <c r="BB162">
        <f t="shared" si="56"/>
        <v>1.6533123227637642E-2</v>
      </c>
      <c r="BC162">
        <f t="shared" si="57"/>
        <v>1.280318780877214E-2</v>
      </c>
      <c r="BD162">
        <f t="shared" si="58"/>
        <v>1.5783050568980359E-2</v>
      </c>
      <c r="BE162">
        <f t="shared" si="59"/>
        <v>1.0986766530660119E-2</v>
      </c>
      <c r="BF162">
        <f t="shared" si="60"/>
        <v>2.2294908481871649E-2</v>
      </c>
      <c r="BG162">
        <f t="shared" si="61"/>
        <v>1.7751386964230818E-2</v>
      </c>
      <c r="BH162">
        <f t="shared" si="62"/>
        <v>2.4246168638954652E-2</v>
      </c>
      <c r="BI162">
        <f t="shared" si="63"/>
        <v>2.7940994153016631E-2</v>
      </c>
    </row>
    <row r="163" spans="3:61">
      <c r="C163">
        <f t="shared" si="65"/>
        <v>50</v>
      </c>
      <c r="D163" s="63">
        <f>'Ac227 Dose 1 nCi R power'!E539/'Ac225 Dose 200 nCi R power'!E539</f>
        <v>3.4722183011167004E-4</v>
      </c>
      <c r="E163" s="63">
        <f>'Ac227 Dose 1 nCi R power'!F539/'Ac225 Dose 200 nCi R power'!F539</f>
        <v>6.5272452021429223E-3</v>
      </c>
      <c r="F163" s="63">
        <f>'Ac227 Dose 1 nCi R power'!G539/'Ac225 Dose 200 nCi R power'!G539</f>
        <v>9.1256956217248501E-3</v>
      </c>
      <c r="G163" s="63">
        <f>'Ac227 Dose 1 nCi R power'!H539/'Ac225 Dose 200 nCi R power'!H539</f>
        <v>6.6080187817103269E-3</v>
      </c>
      <c r="H163" s="63">
        <f>'Ac227 Dose 1 nCi R power'!I539/'Ac225 Dose 200 nCi R power'!I539</f>
        <v>8.9055270129102301E-3</v>
      </c>
      <c r="I163" s="63">
        <f>'Ac227 Dose 1 nCi R power'!J539/'Ac225 Dose 200 nCi R power'!J539</f>
        <v>5.5480762312058798E-3</v>
      </c>
      <c r="J163" s="63">
        <f>'Ac227 Dose 1 nCi R power'!K539/'Ac225 Dose 200 nCi R power'!K539</f>
        <v>1.3020438113605096E-2</v>
      </c>
      <c r="K163" s="63">
        <f>'Ac227 Dose 1 nCi R power'!L539/'Ac225 Dose 200 nCi R power'!L539</f>
        <v>1.0541651694599179E-2</v>
      </c>
      <c r="L163" s="63">
        <f>'Ac227 Dose 1 nCi R power'!M539/'Ac225 Dose 200 nCi R power'!M539</f>
        <v>1.4477389861175121E-2</v>
      </c>
      <c r="M163" s="63">
        <f>'Ac227 Dose 1 nCi R power'!N539/'Ac225 Dose 200 nCi R power'!N539</f>
        <v>1.3764652485138298E-2</v>
      </c>
      <c r="P163" s="64">
        <f>((('Ac225 Dose 200 nCi R power'!Q539/'Ac225 Dose 200 nCi R power'!E539)^2+('Ac227 Dose 1 nCi R power'!Q539/'Ac227 Dose 1 nCi R power'!E539)^2)^0.5)*D163</f>
        <v>2.4704536039104572E-4</v>
      </c>
      <c r="Q163" s="64">
        <f>((('Ac225 Dose 200 nCi R power'!R539/'Ac225 Dose 200 nCi R power'!F539)^2+('Ac227 Dose 1 nCi R power'!R539/'Ac227 Dose 1 nCi R power'!F539)^2)^0.5)*E163</f>
        <v>5.1345992739079103E-3</v>
      </c>
      <c r="R163" s="64">
        <f>((('Ac225 Dose 200 nCi R power'!S539/'Ac225 Dose 200 nCi R power'!G539)^2+('Ac227 Dose 1 nCi R power'!S539/'Ac227 Dose 1 nCi R power'!G539)^2)^0.5)*F163</f>
        <v>1.0548861497285972E-2</v>
      </c>
      <c r="S163" s="64">
        <f>((('Ac225 Dose 200 nCi R power'!T539/'Ac225 Dose 200 nCi R power'!H539)^2+('Ac227 Dose 1 nCi R power'!T539/'Ac227 Dose 1 nCi R power'!H539)^2)^0.5)*G163</f>
        <v>6.4511852221108244E-3</v>
      </c>
      <c r="T163" s="64">
        <f>((('Ac225 Dose 200 nCi R power'!U539/'Ac225 Dose 200 nCi R power'!I539)^2+('Ac227 Dose 1 nCi R power'!U539/'Ac227 Dose 1 nCi R power'!I539)^2)^0.5)*H163</f>
        <v>1.0452950916799165E-2</v>
      </c>
      <c r="U163" s="64">
        <f>((('Ac225 Dose 200 nCi R power'!V539/'Ac225 Dose 200 nCi R power'!J539)^2+('Ac227 Dose 1 nCi R power'!V539/'Ac227 Dose 1 nCi R power'!J539)^2)^0.5)*I163</f>
        <v>4.9951786885304916E-3</v>
      </c>
      <c r="V163" s="64">
        <f>((('Ac225 Dose 200 nCi R power'!W539/'Ac225 Dose 200 nCi R power'!K539)^2+('Ac227 Dose 1 nCi R power'!W539/'Ac227 Dose 1 nCi R power'!K539)^2)^0.5)*J163</f>
        <v>1.6690543520137782E-2</v>
      </c>
      <c r="W163" s="64">
        <f>((('Ac225 Dose 200 nCi R power'!X539/'Ac225 Dose 200 nCi R power'!L539)^2+('Ac227 Dose 1 nCi R power'!X539/'Ac227 Dose 1 nCi R power'!L539)^2)^0.5)*K163</f>
        <v>1.4024122326253717E-2</v>
      </c>
      <c r="X163" s="64">
        <f>((('Ac225 Dose 200 nCi R power'!Y539/'Ac225 Dose 200 nCi R power'!M539)^2+('Ac227 Dose 1 nCi R power'!Y539/'Ac227 Dose 1 nCi R power'!M539)^2)^0.5)*L163</f>
        <v>1.940359101443118E-2</v>
      </c>
      <c r="Y163" s="64">
        <f>((('Ac225 Dose 200 nCi R power'!Z539/'Ac225 Dose 200 nCi R power'!N539)^2+('Ac227 Dose 1 nCi R power'!Z539/'Ac227 Dose 1 nCi R power'!N539)^2)^0.5)*M163</f>
        <v>1.1615554967677483E-2</v>
      </c>
      <c r="Z163" s="64"/>
      <c r="AA163" s="64"/>
      <c r="AB163" s="64">
        <f>((('Ac225 Dose 200 nCi R power'!AC539/'Ac225 Dose 200 nCi R power'!E539)^2+('Ac227 Dose 1 nCi R power'!AC539/'Ac227 Dose 1 nCi R power'!E539)^2)^0.5)*D163</f>
        <v>8.0491887430303823E-4</v>
      </c>
      <c r="AC163" s="64">
        <f>((('Ac225 Dose 200 nCi R power'!AD539/'Ac225 Dose 200 nCi R power'!F539)^2+('Ac227 Dose 1 nCi R power'!AD539/'Ac227 Dose 1 nCi R power'!F539)^2)^0.5)*E163</f>
        <v>1.5304445236930173E-2</v>
      </c>
      <c r="AD163" s="64">
        <f>((('Ac225 Dose 200 nCi R power'!AE539/'Ac225 Dose 200 nCi R power'!G539)^2+('Ac227 Dose 1 nCi R power'!AE539/'Ac227 Dose 1 nCi R power'!G539)^2)^0.5)*F163</f>
        <v>1.5342180330198876E-2</v>
      </c>
      <c r="AE163" s="64">
        <f>((('Ac225 Dose 200 nCi R power'!AF539/'Ac225 Dose 200 nCi R power'!H539)^2+('Ac227 Dose 1 nCi R power'!AF539/'Ac227 Dose 1 nCi R power'!H539)^2)^0.5)*G163</f>
        <v>1.2434514768051706E-2</v>
      </c>
      <c r="AF163" s="64">
        <f>((('Ac225 Dose 200 nCi R power'!AG539/'Ac225 Dose 200 nCi R power'!I539)^2+('Ac227 Dose 1 nCi R power'!AG539/'Ac227 Dose 1 nCi R power'!I539)^2)^0.5)*H163</f>
        <v>1.4666134129180403E-2</v>
      </c>
      <c r="AG163" s="64">
        <f>((('Ac225 Dose 200 nCi R power'!AH539/'Ac225 Dose 200 nCi R power'!J539)^2+('Ac227 Dose 1 nCi R power'!AH539/'Ac227 Dose 1 nCi R power'!J539)^2)^0.5)*I163</f>
        <v>1.070746128666532E-2</v>
      </c>
      <c r="AH163" s="64">
        <f>((('Ac225 Dose 200 nCi R power'!AI539/'Ac225 Dose 200 nCi R power'!K539)^2+('Ac227 Dose 1 nCi R power'!AI539/'Ac227 Dose 1 nCi R power'!K539)^2)^0.5)*J163</f>
        <v>2.0061598634092341E-2</v>
      </c>
      <c r="AI163" s="64">
        <f>((('Ac225 Dose 200 nCi R power'!AJ539/'Ac225 Dose 200 nCi R power'!L539)^2+('Ac227 Dose 1 nCi R power'!AJ539/'Ac227 Dose 1 nCi R power'!L539)^2)^0.5)*K163</f>
        <v>1.5827693554127446E-2</v>
      </c>
      <c r="AJ163" s="64">
        <f>((('Ac225 Dose 200 nCi R power'!AK539/'Ac225 Dose 200 nCi R power'!M539)^2+('Ac227 Dose 1 nCi R power'!AK539/'Ac227 Dose 1 nCi R power'!M539)^2)^0.5)*L163</f>
        <v>2.153723936658148E-2</v>
      </c>
      <c r="AK163" s="64">
        <f>((('Ac225 Dose 200 nCi R power'!AL539/'Ac225 Dose 200 nCi R power'!N539)^2+('Ac227 Dose 1 nCi R power'!AL539/'Ac227 Dose 1 nCi R power'!N539)^2)^0.5)*M163</f>
        <v>2.7591241276413356E-2</v>
      </c>
      <c r="AL163" s="64"/>
      <c r="AM163" s="64"/>
      <c r="AN163">
        <f t="shared" ref="AN163:AN179" si="66">D163-P163</f>
        <v>1.0017646972062432E-4</v>
      </c>
      <c r="AO163">
        <f t="shared" si="46"/>
        <v>1.3926459282350119E-3</v>
      </c>
      <c r="AP163">
        <f t="shared" si="47"/>
        <v>-1.4231658755611224E-3</v>
      </c>
      <c r="AQ163">
        <f t="shared" si="48"/>
        <v>1.5683355959950247E-4</v>
      </c>
      <c r="AR163">
        <f t="shared" si="49"/>
        <v>-1.5474239038889351E-3</v>
      </c>
      <c r="AS163">
        <f t="shared" si="50"/>
        <v>5.5289754267538824E-4</v>
      </c>
      <c r="AT163">
        <f t="shared" si="51"/>
        <v>-3.6701054065326859E-3</v>
      </c>
      <c r="AU163">
        <f t="shared" si="52"/>
        <v>-3.4824706316545374E-3</v>
      </c>
      <c r="AV163">
        <f t="shared" si="53"/>
        <v>-4.9262011532560587E-3</v>
      </c>
      <c r="AW163">
        <f t="shared" si="54"/>
        <v>2.1490975174608146E-3</v>
      </c>
      <c r="AZ163">
        <f t="shared" ref="AZ163:AZ179" si="67">D163+AB163</f>
        <v>1.1521407044147083E-3</v>
      </c>
      <c r="BA163">
        <f t="shared" si="55"/>
        <v>2.1831690439073095E-2</v>
      </c>
      <c r="BB163">
        <f t="shared" si="56"/>
        <v>2.4467875951923727E-2</v>
      </c>
      <c r="BC163">
        <f t="shared" si="57"/>
        <v>1.9042533549762035E-2</v>
      </c>
      <c r="BD163">
        <f t="shared" si="58"/>
        <v>2.3571661142090632E-2</v>
      </c>
      <c r="BE163">
        <f t="shared" si="59"/>
        <v>1.6255537517871198E-2</v>
      </c>
      <c r="BF163">
        <f t="shared" si="60"/>
        <v>3.3082036747697441E-2</v>
      </c>
      <c r="BG163">
        <f t="shared" si="61"/>
        <v>2.6369345248726625E-2</v>
      </c>
      <c r="BH163">
        <f t="shared" si="62"/>
        <v>3.6014629227756598E-2</v>
      </c>
      <c r="BI163">
        <f t="shared" si="63"/>
        <v>4.1355893761551653E-2</v>
      </c>
    </row>
    <row r="164" spans="3:61">
      <c r="C164">
        <f t="shared" si="65"/>
        <v>60</v>
      </c>
      <c r="D164" s="63">
        <f>'Ac227 Dose 1 nCi R power'!E540/'Ac225 Dose 200 nCi R power'!E540</f>
        <v>4.0309112396953538E-4</v>
      </c>
      <c r="E164" s="63">
        <f>'Ac227 Dose 1 nCi R power'!F540/'Ac225 Dose 200 nCi R power'!F540</f>
        <v>8.8302955071368535E-3</v>
      </c>
      <c r="F164" s="63">
        <f>'Ac227 Dose 1 nCi R power'!G540/'Ac225 Dose 200 nCi R power'!G540</f>
        <v>1.2549307855197736E-2</v>
      </c>
      <c r="G164" s="63">
        <f>'Ac227 Dose 1 nCi R power'!H540/'Ac225 Dose 200 nCi R power'!H540</f>
        <v>9.1118500612457631E-3</v>
      </c>
      <c r="H164" s="63">
        <f>'Ac227 Dose 1 nCi R power'!I540/'Ac225 Dose 200 nCi R power'!I540</f>
        <v>1.2291650483961325E-2</v>
      </c>
      <c r="I164" s="63">
        <f>'Ac227 Dose 1 nCi R power'!J540/'Ac225 Dose 200 nCi R power'!J540</f>
        <v>7.6282791281026387E-3</v>
      </c>
      <c r="J164" s="63">
        <f>'Ac227 Dose 1 nCi R power'!K540/'Ac225 Dose 200 nCi R power'!K540</f>
        <v>1.792642513915459E-2</v>
      </c>
      <c r="K164" s="63">
        <f>'Ac227 Dose 1 nCi R power'!L540/'Ac225 Dose 200 nCi R power'!L540</f>
        <v>1.4526297835945744E-2</v>
      </c>
      <c r="L164" s="63">
        <f>'Ac227 Dose 1 nCi R power'!M540/'Ac225 Dose 200 nCi R power'!M540</f>
        <v>1.9942354336206843E-2</v>
      </c>
      <c r="M164" s="63">
        <f>'Ac227 Dose 1 nCi R power'!N540/'Ac225 Dose 200 nCi R power'!N540</f>
        <v>1.8936807143689765E-2</v>
      </c>
      <c r="P164" s="64">
        <f>((('Ac225 Dose 200 nCi R power'!Q540/'Ac225 Dose 200 nCi R power'!E540)^2+('Ac227 Dose 1 nCi R power'!Q540/'Ac227 Dose 1 nCi R power'!E540)^2)^0.5)*D164</f>
        <v>2.7239764651118683E-4</v>
      </c>
      <c r="Q164" s="64">
        <f>((('Ac225 Dose 200 nCi R power'!R540/'Ac225 Dose 200 nCi R power'!F540)^2+('Ac227 Dose 1 nCi R power'!R540/'Ac227 Dose 1 nCi R power'!F540)^2)^0.5)*E164</f>
        <v>6.9589215924156268E-3</v>
      </c>
      <c r="R164" s="64">
        <f>((('Ac225 Dose 200 nCi R power'!S540/'Ac225 Dose 200 nCi R power'!G540)^2+('Ac227 Dose 1 nCi R power'!S540/'Ac227 Dose 1 nCi R power'!G540)^2)^0.5)*F164</f>
        <v>1.4514188387502009E-2</v>
      </c>
      <c r="S164" s="64">
        <f>((('Ac225 Dose 200 nCi R power'!T540/'Ac225 Dose 200 nCi R power'!H540)^2+('Ac227 Dose 1 nCi R power'!T540/'Ac227 Dose 1 nCi R power'!H540)^2)^0.5)*G164</f>
        <v>8.9019995251772427E-3</v>
      </c>
      <c r="T164" s="64">
        <f>((('Ac225 Dose 200 nCi R power'!U540/'Ac225 Dose 200 nCi R power'!I540)^2+('Ac227 Dose 1 nCi R power'!U540/'Ac227 Dose 1 nCi R power'!I540)^2)^0.5)*H164</f>
        <v>1.4421286768229711E-2</v>
      </c>
      <c r="U164" s="64">
        <f>((('Ac225 Dose 200 nCi R power'!V540/'Ac225 Dose 200 nCi R power'!J540)^2+('Ac227 Dose 1 nCi R power'!V540/'Ac227 Dose 1 nCi R power'!J540)^2)^0.5)*I164</f>
        <v>6.8696895828888223E-3</v>
      </c>
      <c r="V164" s="64">
        <f>((('Ac225 Dose 200 nCi R power'!W540/'Ac225 Dose 200 nCi R power'!K540)^2+('Ac227 Dose 1 nCi R power'!W540/'Ac227 Dose 1 nCi R power'!K540)^2)^0.5)*J164</f>
        <v>2.2981440297241279E-2</v>
      </c>
      <c r="W164" s="64">
        <f>((('Ac225 Dose 200 nCi R power'!X540/'Ac225 Dose 200 nCi R power'!L540)^2+('Ac227 Dose 1 nCi R power'!X540/'Ac227 Dose 1 nCi R power'!L540)^2)^0.5)*K164</f>
        <v>1.9343768921838558E-2</v>
      </c>
      <c r="X164" s="64">
        <f>((('Ac225 Dose 200 nCi R power'!Y540/'Ac225 Dose 200 nCi R power'!M540)^2+('Ac227 Dose 1 nCi R power'!Y540/'Ac227 Dose 1 nCi R power'!M540)^2)^0.5)*L164</f>
        <v>2.6736748352404506E-2</v>
      </c>
      <c r="Y164" s="64">
        <f>((('Ac225 Dose 200 nCi R power'!Z540/'Ac225 Dose 200 nCi R power'!N540)^2+('Ac227 Dose 1 nCi R power'!Z540/'Ac227 Dose 1 nCi R power'!N540)^2)^0.5)*M164</f>
        <v>1.6011188026475692E-2</v>
      </c>
      <c r="Z164" s="64"/>
      <c r="AA164" s="64"/>
      <c r="AB164" s="64">
        <f>((('Ac225 Dose 200 nCi R power'!AC540/'Ac225 Dose 200 nCi R power'!E540)^2+('Ac227 Dose 1 nCi R power'!AC540/'Ac227 Dose 1 nCi R power'!E540)^2)^0.5)*D164</f>
        <v>9.7689335485677303E-4</v>
      </c>
      <c r="AC164" s="64">
        <f>((('Ac225 Dose 200 nCi R power'!AD540/'Ac225 Dose 200 nCi R power'!F540)^2+('Ac227 Dose 1 nCi R power'!AD540/'Ac227 Dose 1 nCi R power'!F540)^2)^0.5)*E164</f>
        <v>2.0848313994575034E-2</v>
      </c>
      <c r="AD164" s="64">
        <f>((('Ac225 Dose 200 nCi R power'!AE540/'Ac225 Dose 200 nCi R power'!G540)^2+('Ac227 Dose 1 nCi R power'!AE540/'Ac227 Dose 1 nCi R power'!G540)^2)^0.5)*F164</f>
        <v>2.1082436405505649E-2</v>
      </c>
      <c r="AE164" s="64">
        <f>((('Ac225 Dose 200 nCi R power'!AF540/'Ac225 Dose 200 nCi R power'!H540)^2+('Ac227 Dose 1 nCi R power'!AF540/'Ac227 Dose 1 nCi R power'!H540)^2)^0.5)*G164</f>
        <v>1.7122727240321382E-2</v>
      </c>
      <c r="AF164" s="64">
        <f>((('Ac225 Dose 200 nCi R power'!AG540/'Ac225 Dose 200 nCi R power'!I540)^2+('Ac227 Dose 1 nCi R power'!AG540/'Ac227 Dose 1 nCi R power'!I540)^2)^0.5)*H164</f>
        <v>2.0248044068191643E-2</v>
      </c>
      <c r="AG164" s="64">
        <f>((('Ac225 Dose 200 nCi R power'!AH540/'Ac225 Dose 200 nCi R power'!J540)^2+('Ac227 Dose 1 nCi R power'!AH540/'Ac227 Dose 1 nCi R power'!J540)^2)^0.5)*I164</f>
        <v>1.4720024749266366E-2</v>
      </c>
      <c r="AH164" s="64">
        <f>((('Ac225 Dose 200 nCi R power'!AI540/'Ac225 Dose 200 nCi R power'!K540)^2+('Ac227 Dose 1 nCi R power'!AI540/'Ac227 Dose 1 nCi R power'!K540)^2)^0.5)*J164</f>
        <v>2.7620644343697199E-2</v>
      </c>
      <c r="AI164" s="64">
        <f>((('Ac225 Dose 200 nCi R power'!AJ540/'Ac225 Dose 200 nCi R power'!L540)^2+('Ac227 Dose 1 nCi R power'!AJ540/'Ac227 Dose 1 nCi R power'!L540)^2)^0.5)*K164</f>
        <v>2.1787467225925141E-2</v>
      </c>
      <c r="AJ164" s="64">
        <f>((('Ac225 Dose 200 nCi R power'!AK540/'Ac225 Dose 200 nCi R power'!M540)^2+('Ac227 Dose 1 nCi R power'!AK540/'Ac227 Dose 1 nCi R power'!M540)^2)^0.5)*L164</f>
        <v>2.9660141515214476E-2</v>
      </c>
      <c r="AK164" s="64">
        <f>((('Ac225 Dose 200 nCi R power'!AL540/'Ac225 Dose 200 nCi R power'!N540)^2+('Ac227 Dose 1 nCi R power'!AL540/'Ac227 Dose 1 nCi R power'!N540)^2)^0.5)*M164</f>
        <v>3.7919102383794041E-2</v>
      </c>
      <c r="AL164" s="64"/>
      <c r="AM164" s="64"/>
      <c r="AN164">
        <f t="shared" si="66"/>
        <v>1.3069347745834855E-4</v>
      </c>
      <c r="AO164">
        <f t="shared" si="46"/>
        <v>1.8713739147212267E-3</v>
      </c>
      <c r="AP164">
        <f t="shared" si="47"/>
        <v>-1.9648805323042723E-3</v>
      </c>
      <c r="AQ164">
        <f t="shared" si="48"/>
        <v>2.0985053606852044E-4</v>
      </c>
      <c r="AR164">
        <f t="shared" si="49"/>
        <v>-2.1296362842683856E-3</v>
      </c>
      <c r="AS164">
        <f t="shared" si="50"/>
        <v>7.5858954521381642E-4</v>
      </c>
      <c r="AT164">
        <f t="shared" si="51"/>
        <v>-5.0550151580866891E-3</v>
      </c>
      <c r="AU164">
        <f t="shared" si="52"/>
        <v>-4.8174710858928139E-3</v>
      </c>
      <c r="AV164">
        <f t="shared" si="53"/>
        <v>-6.7943940161976635E-3</v>
      </c>
      <c r="AW164">
        <f t="shared" si="54"/>
        <v>2.9256191172140726E-3</v>
      </c>
      <c r="AZ164">
        <f t="shared" si="67"/>
        <v>1.3799844788263084E-3</v>
      </c>
      <c r="BA164">
        <f t="shared" si="55"/>
        <v>2.9678609501711889E-2</v>
      </c>
      <c r="BB164">
        <f t="shared" si="56"/>
        <v>3.3631744260703388E-2</v>
      </c>
      <c r="BC164">
        <f t="shared" si="57"/>
        <v>2.6234577301567145E-2</v>
      </c>
      <c r="BD164">
        <f t="shared" si="58"/>
        <v>3.253969455215297E-2</v>
      </c>
      <c r="BE164">
        <f t="shared" si="59"/>
        <v>2.2348303877369004E-2</v>
      </c>
      <c r="BF164">
        <f t="shared" si="60"/>
        <v>4.5547069482851789E-2</v>
      </c>
      <c r="BG164">
        <f t="shared" si="61"/>
        <v>3.6313765061870881E-2</v>
      </c>
      <c r="BH164">
        <f t="shared" si="62"/>
        <v>4.9602495851421319E-2</v>
      </c>
      <c r="BI164">
        <f t="shared" si="63"/>
        <v>5.6855909527483803E-2</v>
      </c>
    </row>
    <row r="165" spans="3:61">
      <c r="C165">
        <f t="shared" si="65"/>
        <v>75</v>
      </c>
      <c r="D165" s="63">
        <f>'Ac227 Dose 1 nCi R power'!E541/'Ac225 Dose 200 nCi R power'!E541</f>
        <v>4.9660660960018318E-4</v>
      </c>
      <c r="E165" s="63">
        <f>'Ac227 Dose 1 nCi R power'!F541/'Ac225 Dose 200 nCi R power'!F541</f>
        <v>1.2695395593643476E-2</v>
      </c>
      <c r="F165" s="63">
        <f>'Ac227 Dose 1 nCi R power'!G541/'Ac225 Dose 200 nCi R power'!G541</f>
        <v>1.8300983954020151E-2</v>
      </c>
      <c r="G165" s="63">
        <f>'Ac227 Dose 1 nCi R power'!H541/'Ac225 Dose 200 nCi R power'!H541</f>
        <v>1.3311222195839094E-2</v>
      </c>
      <c r="H165" s="63">
        <f>'Ac227 Dose 1 nCi R power'!I541/'Ac225 Dose 200 nCi R power'!I541</f>
        <v>1.7966851381170341E-2</v>
      </c>
      <c r="I165" s="63">
        <f>'Ac227 Dose 1 nCi R power'!J541/'Ac225 Dose 200 nCi R power'!J541</f>
        <v>1.1127472161460834E-2</v>
      </c>
      <c r="J165" s="63">
        <f>'Ac227 Dose 1 nCi R power'!K541/'Ac225 Dose 200 nCi R power'!K541</f>
        <v>2.6175954329609227E-2</v>
      </c>
      <c r="K165" s="63">
        <f>'Ac227 Dose 1 nCi R power'!L541/'Ac225 Dose 200 nCi R power'!L541</f>
        <v>2.121694202435867E-2</v>
      </c>
      <c r="L165" s="63">
        <f>'Ac227 Dose 1 nCi R power'!M541/'Ac225 Dose 200 nCi R power'!M541</f>
        <v>2.912499790250956E-2</v>
      </c>
      <c r="M165" s="63">
        <f>'Ac227 Dose 1 nCi R power'!N541/'Ac225 Dose 200 nCi R power'!N541</f>
        <v>2.7628505707012311E-2</v>
      </c>
      <c r="P165" s="64">
        <f>((('Ac225 Dose 200 nCi R power'!Q541/'Ac225 Dose 200 nCi R power'!E541)^2+('Ac227 Dose 1 nCi R power'!Q541/'Ac227 Dose 1 nCi R power'!E541)^2)^0.5)*D165</f>
        <v>3.3186962297628703E-4</v>
      </c>
      <c r="Q165" s="64">
        <f>((('Ac225 Dose 200 nCi R power'!R541/'Ac225 Dose 200 nCi R power'!F541)^2+('Ac227 Dose 1 nCi R power'!R541/'Ac227 Dose 1 nCi R power'!F541)^2)^0.5)*E165</f>
        <v>1.00217616762529E-2</v>
      </c>
      <c r="R165" s="64">
        <f>((('Ac225 Dose 200 nCi R power'!S541/'Ac225 Dose 200 nCi R power'!G541)^2+('Ac227 Dose 1 nCi R power'!S541/'Ac227 Dose 1 nCi R power'!G541)^2)^0.5)*F165</f>
        <v>2.1174328030561941E-2</v>
      </c>
      <c r="S165" s="64">
        <f>((('Ac225 Dose 200 nCi R power'!T541/'Ac225 Dose 200 nCi R power'!H541)^2+('Ac227 Dose 1 nCi R power'!T541/'Ac227 Dose 1 nCi R power'!H541)^2)^0.5)*G165</f>
        <v>1.3011164235057555E-2</v>
      </c>
      <c r="T165" s="64">
        <f>((('Ac225 Dose 200 nCi R power'!U541/'Ac225 Dose 200 nCi R power'!I541)^2+('Ac227 Dose 1 nCi R power'!U541/'Ac227 Dose 1 nCi R power'!I541)^2)^0.5)*H165</f>
        <v>2.1072320978560509E-2</v>
      </c>
      <c r="U165" s="64">
        <f>((('Ac225 Dose 200 nCi R power'!V541/'Ac225 Dose 200 nCi R power'!J541)^2+('Ac227 Dose 1 nCi R power'!V541/'Ac227 Dose 1 nCi R power'!J541)^2)^0.5)*I165</f>
        <v>1.0021781608444644E-2</v>
      </c>
      <c r="V165" s="64">
        <f>((('Ac225 Dose 200 nCi R power'!W541/'Ac225 Dose 200 nCi R power'!K541)^2+('Ac227 Dose 1 nCi R power'!W541/'Ac227 Dose 1 nCi R power'!K541)^2)^0.5)*J165</f>
        <v>3.3559368943541175E-2</v>
      </c>
      <c r="W165" s="64">
        <f>((('Ac225 Dose 200 nCi R power'!X541/'Ac225 Dose 200 nCi R power'!L541)^2+('Ac227 Dose 1 nCi R power'!X541/'Ac227 Dose 1 nCi R power'!L541)^2)^0.5)*K165</f>
        <v>2.827498226335003E-2</v>
      </c>
      <c r="X165" s="64">
        <f>((('Ac225 Dose 200 nCi R power'!Y541/'Ac225 Dose 200 nCi R power'!M541)^2+('Ac227 Dose 1 nCi R power'!Y541/'Ac227 Dose 1 nCi R power'!M541)^2)^0.5)*L165</f>
        <v>3.9058771500942849E-2</v>
      </c>
      <c r="Y165" s="64">
        <f>((('Ac225 Dose 200 nCi R power'!Z541/'Ac225 Dose 200 nCi R power'!N541)^2+('Ac227 Dose 1 nCi R power'!Z541/'Ac227 Dose 1 nCi R power'!N541)^2)^0.5)*M165</f>
        <v>2.3391848160699152E-2</v>
      </c>
      <c r="Z165" s="64"/>
      <c r="AA165" s="64"/>
      <c r="AB165" s="64">
        <f>((('Ac225 Dose 200 nCi R power'!AC541/'Ac225 Dose 200 nCi R power'!E541)^2+('Ac227 Dose 1 nCi R power'!AC541/'Ac227 Dose 1 nCi R power'!E541)^2)^0.5)*D165</f>
        <v>1.2662327370035684E-3</v>
      </c>
      <c r="AC165" s="64">
        <f>((('Ac225 Dose 200 nCi R power'!AD541/'Ac225 Dose 200 nCi R power'!F541)^2+('Ac227 Dose 1 nCi R power'!AD541/'Ac227 Dose 1 nCi R power'!F541)^2)^0.5)*E165</f>
        <v>3.0150407980366327E-2</v>
      </c>
      <c r="AD165" s="64">
        <f>((('Ac225 Dose 200 nCi R power'!AE541/'Ac225 Dose 200 nCi R power'!G541)^2+('Ac227 Dose 1 nCi R power'!AE541/'Ac227 Dose 1 nCi R power'!G541)^2)^0.5)*F165</f>
        <v>3.0728219799466272E-2</v>
      </c>
      <c r="AE165" s="64">
        <f>((('Ac225 Dose 200 nCi R power'!AF541/'Ac225 Dose 200 nCi R power'!H541)^2+('Ac227 Dose 1 nCi R power'!AF541/'Ac227 Dose 1 nCi R power'!H541)^2)^0.5)*G165</f>
        <v>2.4988199577582595E-2</v>
      </c>
      <c r="AF165" s="64">
        <f>((('Ac225 Dose 200 nCi R power'!AG541/'Ac225 Dose 200 nCi R power'!I541)^2+('Ac227 Dose 1 nCi R power'!AG541/'Ac227 Dose 1 nCi R power'!I541)^2)^0.5)*H165</f>
        <v>2.9603054514119147E-2</v>
      </c>
      <c r="AG165" s="64">
        <f>((('Ac225 Dose 200 nCi R power'!AH541/'Ac225 Dose 200 nCi R power'!J541)^2+('Ac227 Dose 1 nCi R power'!AH541/'Ac227 Dose 1 nCi R power'!J541)^2)^0.5)*I165</f>
        <v>2.1470883429030477E-2</v>
      </c>
      <c r="AH165" s="64">
        <f>((('Ac225 Dose 200 nCi R power'!AI541/'Ac225 Dose 200 nCi R power'!K541)^2+('Ac227 Dose 1 nCi R power'!AI541/'Ac227 Dose 1 nCi R power'!K541)^2)^0.5)*J165</f>
        <v>4.0331149718806893E-2</v>
      </c>
      <c r="AI165" s="64">
        <f>((('Ac225 Dose 200 nCi R power'!AJ541/'Ac225 Dose 200 nCi R power'!L541)^2+('Ac227 Dose 1 nCi R power'!AJ541/'Ac227 Dose 1 nCi R power'!L541)^2)^0.5)*K165</f>
        <v>3.1795839343726838E-2</v>
      </c>
      <c r="AJ165" s="64">
        <f>((('Ac225 Dose 200 nCi R power'!AK541/'Ac225 Dose 200 nCi R power'!M541)^2+('Ac227 Dose 1 nCi R power'!AK541/'Ac227 Dose 1 nCi R power'!M541)^2)^0.5)*L165</f>
        <v>4.3308448154149949E-2</v>
      </c>
      <c r="AK165" s="64">
        <f>((('Ac225 Dose 200 nCi R power'!AL541/'Ac225 Dose 200 nCi R power'!N541)^2+('Ac227 Dose 1 nCi R power'!AL541/'Ac227 Dose 1 nCi R power'!N541)^2)^0.5)*M165</f>
        <v>5.5283181500564951E-2</v>
      </c>
      <c r="AL165" s="64"/>
      <c r="AM165" s="64"/>
      <c r="AN165">
        <f t="shared" si="66"/>
        <v>1.6473698662389615E-4</v>
      </c>
      <c r="AO165">
        <f t="shared" si="46"/>
        <v>2.6736339173905766E-3</v>
      </c>
      <c r="AP165">
        <f t="shared" si="47"/>
        <v>-2.8733440765417902E-3</v>
      </c>
      <c r="AQ165">
        <f t="shared" si="48"/>
        <v>3.000579607815388E-4</v>
      </c>
      <c r="AR165">
        <f t="shared" si="49"/>
        <v>-3.1054695973901682E-3</v>
      </c>
      <c r="AS165">
        <f t="shared" si="50"/>
        <v>1.1056905530161896E-3</v>
      </c>
      <c r="AT165">
        <f t="shared" si="51"/>
        <v>-7.3834146139319483E-3</v>
      </c>
      <c r="AU165">
        <f t="shared" si="52"/>
        <v>-7.0580402389913595E-3</v>
      </c>
      <c r="AV165">
        <f t="shared" si="53"/>
        <v>-9.9337735984332889E-3</v>
      </c>
      <c r="AW165">
        <f t="shared" si="54"/>
        <v>4.2366575463131592E-3</v>
      </c>
      <c r="AZ165">
        <f t="shared" si="67"/>
        <v>1.7628393466037515E-3</v>
      </c>
      <c r="BA165">
        <f t="shared" si="55"/>
        <v>4.28458035740098E-2</v>
      </c>
      <c r="BB165">
        <f t="shared" si="56"/>
        <v>4.9029203753486419E-2</v>
      </c>
      <c r="BC165">
        <f t="shared" si="57"/>
        <v>3.8299421773421688E-2</v>
      </c>
      <c r="BD165">
        <f t="shared" si="58"/>
        <v>4.7569905895289491E-2</v>
      </c>
      <c r="BE165">
        <f t="shared" si="59"/>
        <v>3.2598355590491311E-2</v>
      </c>
      <c r="BF165">
        <f t="shared" si="60"/>
        <v>6.6507104048416116E-2</v>
      </c>
      <c r="BG165">
        <f t="shared" si="61"/>
        <v>5.3012781368085508E-2</v>
      </c>
      <c r="BH165">
        <f t="shared" si="62"/>
        <v>7.2433446056659509E-2</v>
      </c>
      <c r="BI165">
        <f t="shared" si="63"/>
        <v>8.2911687207577259E-2</v>
      </c>
    </row>
    <row r="166" spans="3:61">
      <c r="C166">
        <f t="shared" si="65"/>
        <v>100</v>
      </c>
      <c r="D166" s="63">
        <f>'Ac227 Dose 1 nCi R power'!E542/'Ac225 Dose 200 nCi R power'!E542</f>
        <v>6.6762353112967616E-4</v>
      </c>
      <c r="E166" s="63">
        <f>'Ac227 Dose 1 nCi R power'!F542/'Ac225 Dose 200 nCi R power'!F542</f>
        <v>1.9793683860580554E-2</v>
      </c>
      <c r="F166" s="63">
        <f>'Ac227 Dose 1 nCi R power'!G542/'Ac225 Dose 200 nCi R power'!G542</f>
        <v>2.8882421538410176E-2</v>
      </c>
      <c r="G166" s="63">
        <f>'Ac227 Dose 1 nCi R power'!H542/'Ac225 Dose 200 nCi R power'!H542</f>
        <v>2.1024585259624792E-2</v>
      </c>
      <c r="H166" s="63">
        <f>'Ac227 Dose 1 nCi R power'!I542/'Ac225 Dose 200 nCi R power'!I542</f>
        <v>2.8383897579711121E-2</v>
      </c>
      <c r="I166" s="63">
        <f>'Ac227 Dose 1 nCi R power'!J542/'Ac225 Dose 200 nCi R power'!J542</f>
        <v>1.7573194195885218E-2</v>
      </c>
      <c r="J166" s="63">
        <f>'Ac227 Dose 1 nCi R power'!K542/'Ac225 Dose 200 nCi R power'!K542</f>
        <v>4.1367684949512602E-2</v>
      </c>
      <c r="K166" s="63">
        <f>'Ac227 Dose 1 nCi R power'!L542/'Ac225 Dose 200 nCi R power'!L542</f>
        <v>3.3520452431536236E-2</v>
      </c>
      <c r="L166" s="63">
        <f>'Ac227 Dose 1 nCi R power'!M542/'Ac225 Dose 200 nCi R power'!M542</f>
        <v>4.6022794259919765E-2</v>
      </c>
      <c r="M166" s="63">
        <f>'Ac227 Dose 1 nCi R power'!N542/'Ac225 Dose 200 nCi R power'!N542</f>
        <v>4.3623724620017838E-2</v>
      </c>
      <c r="P166" s="64">
        <f>((('Ac225 Dose 200 nCi R power'!Q542/'Ac225 Dose 200 nCi R power'!E542)^2+('Ac227 Dose 1 nCi R power'!Q542/'Ac227 Dose 1 nCi R power'!E542)^2)^0.5)*D166</f>
        <v>4.6939531042804319E-4</v>
      </c>
      <c r="Q166" s="64">
        <f>((('Ac225 Dose 200 nCi R power'!R542/'Ac225 Dose 200 nCi R power'!F542)^2+('Ac227 Dose 1 nCi R power'!R542/'Ac227 Dose 1 nCi R power'!F542)^2)^0.5)*E166</f>
        <v>1.5645342910993107E-2</v>
      </c>
      <c r="R166" s="64">
        <f>((('Ac225 Dose 200 nCi R power'!S542/'Ac225 Dose 200 nCi R power'!G542)^2+('Ac227 Dose 1 nCi R power'!S542/'Ac227 Dose 1 nCi R power'!G542)^2)^0.5)*F166</f>
        <v>3.3424412862289858E-2</v>
      </c>
      <c r="S166" s="64">
        <f>((('Ac225 Dose 200 nCi R power'!T542/'Ac225 Dose 200 nCi R power'!H542)^2+('Ac227 Dose 1 nCi R power'!T542/'Ac227 Dose 1 nCi R power'!H542)^2)^0.5)*G166</f>
        <v>2.0556618219944287E-2</v>
      </c>
      <c r="T166" s="64">
        <f>((('Ac225 Dose 200 nCi R power'!U542/'Ac225 Dose 200 nCi R power'!I542)^2+('Ac227 Dose 1 nCi R power'!U542/'Ac227 Dose 1 nCi R power'!I542)^2)^0.5)*H166</f>
        <v>3.3280391627059605E-2</v>
      </c>
      <c r="U166" s="64">
        <f>((('Ac225 Dose 200 nCi R power'!V542/'Ac225 Dose 200 nCi R power'!J542)^2+('Ac227 Dose 1 nCi R power'!V542/'Ac227 Dose 1 nCi R power'!J542)^2)^0.5)*I166</f>
        <v>1.5826159798698957E-2</v>
      </c>
      <c r="V166" s="64">
        <f>((('Ac225 Dose 200 nCi R power'!W542/'Ac225 Dose 200 nCi R power'!K542)^2+('Ac227 Dose 1 nCi R power'!W542/'Ac227 Dose 1 nCi R power'!K542)^2)^0.5)*J166</f>
        <v>5.3038345462192965E-2</v>
      </c>
      <c r="W166" s="64">
        <f>((('Ac225 Dose 200 nCi R power'!X542/'Ac225 Dose 200 nCi R power'!L542)^2+('Ac227 Dose 1 nCi R power'!X542/'Ac227 Dose 1 nCi R power'!L542)^2)^0.5)*K166</f>
        <v>4.4697555561068268E-2</v>
      </c>
      <c r="X166" s="64">
        <f>((('Ac225 Dose 200 nCi R power'!Y542/'Ac225 Dose 200 nCi R power'!M542)^2+('Ac227 Dose 1 nCi R power'!Y542/'Ac227 Dose 1 nCi R power'!M542)^2)^0.5)*L166</f>
        <v>6.1734588789158516E-2</v>
      </c>
      <c r="Y166" s="64">
        <f>((('Ac225 Dose 200 nCi R power'!Z542/'Ac225 Dose 200 nCi R power'!N542)^2+('Ac227 Dose 1 nCi R power'!Z542/'Ac227 Dose 1 nCi R power'!N542)^2)^0.5)*M166</f>
        <v>3.6964414851402151E-2</v>
      </c>
      <c r="Z166" s="64"/>
      <c r="AA166" s="64"/>
      <c r="AB166" s="64">
        <f>((('Ac225 Dose 200 nCi R power'!AC542/'Ac225 Dose 200 nCi R power'!E542)^2+('Ac227 Dose 1 nCi R power'!AC542/'Ac227 Dose 1 nCi R power'!E542)^2)^0.5)*D166</f>
        <v>1.7977138995707417E-3</v>
      </c>
      <c r="AC166" s="64">
        <f>((('Ac225 Dose 200 nCi R power'!AD542/'Ac225 Dose 200 nCi R power'!F542)^2+('Ac227 Dose 1 nCi R power'!AD542/'Ac227 Dose 1 nCi R power'!F542)^2)^0.5)*E166</f>
        <v>4.7234223513978407E-2</v>
      </c>
      <c r="AD166" s="64">
        <f>((('Ac225 Dose 200 nCi R power'!AE542/'Ac225 Dose 200 nCi R power'!G542)^2+('Ac227 Dose 1 nCi R power'!AE542/'Ac227 Dose 1 nCi R power'!G542)^2)^0.5)*F166</f>
        <v>4.8476985206895105E-2</v>
      </c>
      <c r="AE166" s="64">
        <f>((('Ac225 Dose 200 nCi R power'!AF542/'Ac225 Dose 200 nCi R power'!H542)^2+('Ac227 Dose 1 nCi R power'!AF542/'Ac227 Dose 1 nCi R power'!H542)^2)^0.5)*G166</f>
        <v>3.9439289765580671E-2</v>
      </c>
      <c r="AF166" s="64">
        <f>((('Ac225 Dose 200 nCi R power'!AG542/'Ac225 Dose 200 nCi R power'!I542)^2+('Ac227 Dose 1 nCi R power'!AG542/'Ac227 Dose 1 nCi R power'!I542)^2)^0.5)*H166</f>
        <v>4.6774017751570009E-2</v>
      </c>
      <c r="AG166" s="64">
        <f>((('Ac225 Dose 200 nCi R power'!AH542/'Ac225 Dose 200 nCi R power'!J542)^2+('Ac227 Dose 1 nCi R power'!AH542/'Ac227 Dose 1 nCi R power'!J542)^2)^0.5)*I166</f>
        <v>3.390840928625357E-2</v>
      </c>
      <c r="AH166" s="64">
        <f>((('Ac225 Dose 200 nCi R power'!AI542/'Ac225 Dose 200 nCi R power'!K542)^2+('Ac227 Dose 1 nCi R power'!AI542/'Ac227 Dose 1 nCi R power'!K542)^2)^0.5)*J166</f>
        <v>6.3737510057219768E-2</v>
      </c>
      <c r="AI166" s="64">
        <f>((('Ac225 Dose 200 nCi R power'!AJ542/'Ac225 Dose 200 nCi R power'!L542)^2+('Ac227 Dose 1 nCi R power'!AJ542/'Ac227 Dose 1 nCi R power'!L542)^2)^0.5)*K166</f>
        <v>5.0201741965839042E-2</v>
      </c>
      <c r="AJ166" s="64">
        <f>((('Ac225 Dose 200 nCi R power'!AK542/'Ac225 Dose 200 nCi R power'!M542)^2+('Ac227 Dose 1 nCi R power'!AK542/'Ac227 Dose 1 nCi R power'!M542)^2)^0.5)*L166</f>
        <v>6.8422805014395086E-2</v>
      </c>
      <c r="AK166" s="64">
        <f>((('Ac225 Dose 200 nCi R power'!AL542/'Ac225 Dose 200 nCi R power'!N542)^2+('Ac227 Dose 1 nCi R power'!AL542/'Ac227 Dose 1 nCi R power'!N542)^2)^0.5)*M166</f>
        <v>8.7251716163363954E-2</v>
      </c>
      <c r="AL166" s="64"/>
      <c r="AM166" s="64"/>
      <c r="AN166">
        <f t="shared" si="66"/>
        <v>1.9822822070163297E-4</v>
      </c>
      <c r="AO166">
        <f t="shared" si="46"/>
        <v>4.1483409495874472E-3</v>
      </c>
      <c r="AP166">
        <f t="shared" si="47"/>
        <v>-4.5419913238796822E-3</v>
      </c>
      <c r="AQ166">
        <f t="shared" si="48"/>
        <v>4.679670396805051E-4</v>
      </c>
      <c r="AR166">
        <f t="shared" si="49"/>
        <v>-4.896494047348484E-3</v>
      </c>
      <c r="AS166">
        <f t="shared" si="50"/>
        <v>1.7470343971862611E-3</v>
      </c>
      <c r="AT166">
        <f t="shared" si="51"/>
        <v>-1.1670660512680363E-2</v>
      </c>
      <c r="AU166">
        <f t="shared" si="52"/>
        <v>-1.1177103129532032E-2</v>
      </c>
      <c r="AV166">
        <f t="shared" si="53"/>
        <v>-1.5711794529238751E-2</v>
      </c>
      <c r="AW166">
        <f t="shared" si="54"/>
        <v>6.6593097686156871E-3</v>
      </c>
      <c r="AZ166">
        <f t="shared" si="67"/>
        <v>2.4653374307004178E-3</v>
      </c>
      <c r="BA166">
        <f t="shared" si="55"/>
        <v>6.7027907374558965E-2</v>
      </c>
      <c r="BB166">
        <f t="shared" si="56"/>
        <v>7.7359406745305281E-2</v>
      </c>
      <c r="BC166">
        <f t="shared" si="57"/>
        <v>6.0463875025205463E-2</v>
      </c>
      <c r="BD166">
        <f t="shared" si="58"/>
        <v>7.5157915331281133E-2</v>
      </c>
      <c r="BE166">
        <f t="shared" si="59"/>
        <v>5.1481603482138788E-2</v>
      </c>
      <c r="BF166">
        <f t="shared" si="60"/>
        <v>0.10510519500673238</v>
      </c>
      <c r="BG166">
        <f t="shared" si="61"/>
        <v>8.3722194397375271E-2</v>
      </c>
      <c r="BH166">
        <f t="shared" si="62"/>
        <v>0.11444559927431486</v>
      </c>
      <c r="BI166">
        <f t="shared" si="63"/>
        <v>0.13087544078338179</v>
      </c>
    </row>
    <row r="167" spans="3:61">
      <c r="C167">
        <f t="shared" si="65"/>
        <v>125</v>
      </c>
      <c r="D167" s="63">
        <f>'Ac227 Dose 1 nCi R power'!E543/'Ac225 Dose 200 nCi R power'!E543</f>
        <v>8.4846592607185946E-4</v>
      </c>
      <c r="E167" s="63">
        <f>'Ac227 Dose 1 nCi R power'!F543/'Ac225 Dose 200 nCi R power'!F543</f>
        <v>2.7326635335980239E-2</v>
      </c>
      <c r="F167" s="63">
        <f>'Ac227 Dose 1 nCi R power'!G543/'Ac225 Dose 200 nCi R power'!G543</f>
        <v>4.0128547298266468E-2</v>
      </c>
      <c r="G167" s="63">
        <f>'Ac227 Dose 1 nCi R power'!H543/'Ac225 Dose 200 nCi R power'!H543</f>
        <v>2.9213453267006546E-2</v>
      </c>
      <c r="H167" s="63">
        <f>'Ac227 Dose 1 nCi R power'!I543/'Ac225 Dose 200 nCi R power'!I543</f>
        <v>3.9437811416834716E-2</v>
      </c>
      <c r="I167" s="63">
        <f>'Ac227 Dose 1 nCi R power'!J543/'Ac225 Dose 200 nCi R power'!J543</f>
        <v>2.4430061347750536E-2</v>
      </c>
      <c r="J167" s="63">
        <f>'Ac227 Dose 1 nCi R power'!K543/'Ac225 Dose 200 nCi R power'!K543</f>
        <v>5.7525525201654049E-2</v>
      </c>
      <c r="K167" s="63">
        <f>'Ac227 Dose 1 nCi R power'!L543/'Ac225 Dose 200 nCi R power'!L543</f>
        <v>4.6593211112481471E-2</v>
      </c>
      <c r="L167" s="63">
        <f>'Ac227 Dose 1 nCi R power'!M543/'Ac225 Dose 200 nCi R power'!M543</f>
        <v>6.3985957904113128E-2</v>
      </c>
      <c r="M167" s="63">
        <f>'Ac227 Dose 1 nCi R power'!N543/'Ac225 Dose 200 nCi R power'!N543</f>
        <v>6.062765024557025E-2</v>
      </c>
      <c r="P167" s="64">
        <f>((('Ac225 Dose 200 nCi R power'!Q543/'Ac225 Dose 200 nCi R power'!E543)^2+('Ac227 Dose 1 nCi R power'!Q543/'Ac227 Dose 1 nCi R power'!E543)^2)^0.5)*D167</f>
        <v>6.3185073669620219E-4</v>
      </c>
      <c r="Q167" s="64">
        <f>((('Ac225 Dose 200 nCi R power'!R543/'Ac225 Dose 200 nCi R power'!F543)^2+('Ac227 Dose 1 nCi R power'!R543/'Ac227 Dose 1 nCi R power'!F543)^2)^0.5)*E167</f>
        <v>2.161095543236646E-2</v>
      </c>
      <c r="R167" s="64">
        <f>((('Ac225 Dose 200 nCi R power'!S543/'Ac225 Dose 200 nCi R power'!G543)^2+('Ac227 Dose 1 nCi R power'!S543/'Ac227 Dose 1 nCi R power'!G543)^2)^0.5)*F167</f>
        <v>4.644209846635132E-2</v>
      </c>
      <c r="S167" s="64">
        <f>((('Ac225 Dose 200 nCi R power'!T543/'Ac225 Dose 200 nCi R power'!H543)^2+('Ac227 Dose 1 nCi R power'!T543/'Ac227 Dose 1 nCi R power'!H543)^2)^0.5)*G167</f>
        <v>2.8565609214175672E-2</v>
      </c>
      <c r="T167" s="64">
        <f>((('Ac225 Dose 200 nCi R power'!U543/'Ac225 Dose 200 nCi R power'!I543)^2+('Ac227 Dose 1 nCi R power'!U543/'Ac227 Dose 1 nCi R power'!I543)^2)^0.5)*H167</f>
        <v>4.62346296098817E-2</v>
      </c>
      <c r="U167" s="64">
        <f>((('Ac225 Dose 200 nCi R power'!V543/'Ac225 Dose 200 nCi R power'!J543)^2+('Ac227 Dose 1 nCi R power'!V543/'Ac227 Dose 1 nCi R power'!J543)^2)^0.5)*I167</f>
        <v>2.1999302671127936E-2</v>
      </c>
      <c r="V167" s="64">
        <f>((('Ac225 Dose 200 nCi R power'!W543/'Ac225 Dose 200 nCi R power'!K543)^2+('Ac227 Dose 1 nCi R power'!W543/'Ac227 Dose 1 nCi R power'!K543)^2)^0.5)*J167</f>
        <v>7.3755682140249759E-2</v>
      </c>
      <c r="W167" s="64">
        <f>((('Ac225 Dose 200 nCi R power'!X543/'Ac225 Dose 200 nCi R power'!L543)^2+('Ac227 Dose 1 nCi R power'!X543/'Ac227 Dose 1 nCi R power'!L543)^2)^0.5)*K167</f>
        <v>6.2146325172632175E-2</v>
      </c>
      <c r="X167" s="64">
        <f>((('Ac225 Dose 200 nCi R power'!Y543/'Ac225 Dose 200 nCi R power'!M543)^2+('Ac227 Dose 1 nCi R power'!Y543/'Ac227 Dose 1 nCi R power'!M543)^2)^0.5)*L167</f>
        <v>8.5840954639043926E-2</v>
      </c>
      <c r="Y167" s="64">
        <f>((('Ac225 Dose 200 nCi R power'!Z543/'Ac225 Dose 200 nCi R power'!N543)^2+('Ac227 Dose 1 nCi R power'!Z543/'Ac227 Dose 1 nCi R power'!N543)^2)^0.5)*M167</f>
        <v>5.1385821432303413E-2</v>
      </c>
      <c r="Z167" s="64"/>
      <c r="AA167" s="64"/>
      <c r="AB167" s="64">
        <f>((('Ac225 Dose 200 nCi R power'!AC543/'Ac225 Dose 200 nCi R power'!E543)^2+('Ac227 Dose 1 nCi R power'!AC543/'Ac227 Dose 1 nCi R power'!E543)^2)^0.5)*D167</f>
        <v>2.3611821074951155E-3</v>
      </c>
      <c r="AC167" s="64">
        <f>((('Ac225 Dose 200 nCi R power'!AD543/'Ac225 Dose 200 nCi R power'!F543)^2+('Ac227 Dose 1 nCi R power'!AD543/'Ac227 Dose 1 nCi R power'!F543)^2)^0.5)*E167</f>
        <v>6.5365993484830479E-2</v>
      </c>
      <c r="AD167" s="64">
        <f>((('Ac225 Dose 200 nCi R power'!AE543/'Ac225 Dose 200 nCi R power'!G543)^2+('Ac227 Dose 1 nCi R power'!AE543/'Ac227 Dose 1 nCi R power'!G543)^2)^0.5)*F167</f>
        <v>6.7342914542178681E-2</v>
      </c>
      <c r="AE167" s="64">
        <f>((('Ac225 Dose 200 nCi R power'!AF543/'Ac225 Dose 200 nCi R power'!H543)^2+('Ac227 Dose 1 nCi R power'!AF543/'Ac227 Dose 1 nCi R power'!H543)^2)^0.5)*G167</f>
        <v>5.4783897749356006E-2</v>
      </c>
      <c r="AF167" s="64">
        <f>((('Ac225 Dose 200 nCi R power'!AG543/'Ac225 Dose 200 nCi R power'!I543)^2+('Ac227 Dose 1 nCi R power'!AG543/'Ac227 Dose 1 nCi R power'!I543)^2)^0.5)*H167</f>
        <v>6.4994436615795403E-2</v>
      </c>
      <c r="AG167" s="64">
        <f>((('Ac225 Dose 200 nCi R power'!AH543/'Ac225 Dose 200 nCi R power'!J543)^2+('Ac227 Dose 1 nCi R power'!AH543/'Ac227 Dose 1 nCi R power'!J543)^2)^0.5)*I167</f>
        <v>4.7140789139461819E-2</v>
      </c>
      <c r="AH167" s="64">
        <f>((('Ac225 Dose 200 nCi R power'!AI543/'Ac225 Dose 200 nCi R power'!K543)^2+('Ac227 Dose 1 nCi R power'!AI543/'Ac227 Dose 1 nCi R power'!K543)^2)^0.5)*J167</f>
        <v>8.8632095119244164E-2</v>
      </c>
      <c r="AI167" s="64">
        <f>((('Ac225 Dose 200 nCi R power'!AJ543/'Ac225 Dose 200 nCi R power'!L543)^2+('Ac227 Dose 1 nCi R power'!AJ543/'Ac227 Dose 1 nCi R power'!L543)^2)^0.5)*K167</f>
        <v>6.9759115913555478E-2</v>
      </c>
      <c r="AJ167" s="64">
        <f>((('Ac225 Dose 200 nCi R power'!AK543/'Ac225 Dose 200 nCi R power'!M543)^2+('Ac227 Dose 1 nCi R power'!AK543/'Ac227 Dose 1 nCi R power'!M543)^2)^0.5)*L167</f>
        <v>9.5119595169650351E-2</v>
      </c>
      <c r="AK167" s="64">
        <f>((('Ac225 Dose 200 nCi R power'!AL543/'Ac225 Dose 200 nCi R power'!N543)^2+('Ac227 Dose 1 nCi R power'!AL543/'Ac227 Dose 1 nCi R power'!N543)^2)^0.5)*M167</f>
        <v>0.12124602804552966</v>
      </c>
      <c r="AL167" s="64"/>
      <c r="AM167" s="64"/>
      <c r="AN167">
        <f t="shared" si="66"/>
        <v>2.1661518937565727E-4</v>
      </c>
      <c r="AO167">
        <f t="shared" si="46"/>
        <v>5.7156799036137788E-3</v>
      </c>
      <c r="AP167">
        <f t="shared" si="47"/>
        <v>-6.3135511680848522E-3</v>
      </c>
      <c r="AQ167">
        <f t="shared" si="48"/>
        <v>6.4784405283087321E-4</v>
      </c>
      <c r="AR167">
        <f t="shared" si="49"/>
        <v>-6.7968181930469843E-3</v>
      </c>
      <c r="AS167">
        <f t="shared" si="50"/>
        <v>2.4307586766225998E-3</v>
      </c>
      <c r="AT167">
        <f t="shared" si="51"/>
        <v>-1.6230156938595711E-2</v>
      </c>
      <c r="AU167">
        <f t="shared" si="52"/>
        <v>-1.5553114060150704E-2</v>
      </c>
      <c r="AV167">
        <f t="shared" si="53"/>
        <v>-2.1854996734930798E-2</v>
      </c>
      <c r="AW167">
        <f t="shared" si="54"/>
        <v>9.2418288132668364E-3</v>
      </c>
      <c r="AZ167">
        <f t="shared" si="67"/>
        <v>3.209648033566975E-3</v>
      </c>
      <c r="BA167">
        <f t="shared" si="55"/>
        <v>9.2692628820810724E-2</v>
      </c>
      <c r="BB167">
        <f t="shared" si="56"/>
        <v>0.10747146184044515</v>
      </c>
      <c r="BC167">
        <f t="shared" si="57"/>
        <v>8.3997351016362548E-2</v>
      </c>
      <c r="BD167">
        <f t="shared" si="58"/>
        <v>0.10443224803263013</v>
      </c>
      <c r="BE167">
        <f t="shared" si="59"/>
        <v>7.1570850487212359E-2</v>
      </c>
      <c r="BF167">
        <f t="shared" si="60"/>
        <v>0.14615762032089821</v>
      </c>
      <c r="BG167">
        <f t="shared" si="61"/>
        <v>0.11635232702603696</v>
      </c>
      <c r="BH167">
        <f t="shared" si="62"/>
        <v>0.15910555307376348</v>
      </c>
      <c r="BI167">
        <f t="shared" si="63"/>
        <v>0.18187367829109991</v>
      </c>
    </row>
    <row r="168" spans="3:61">
      <c r="C168">
        <f t="shared" si="65"/>
        <v>150</v>
      </c>
      <c r="D168" s="63">
        <f>'Ac227 Dose 1 nCi R power'!E544/'Ac225 Dose 200 nCi R power'!E544</f>
        <v>1.0331208478131413E-3</v>
      </c>
      <c r="E168" s="63">
        <f>'Ac227 Dose 1 nCi R power'!F544/'Ac225 Dose 200 nCi R power'!F544</f>
        <v>3.5026567728946301E-2</v>
      </c>
      <c r="F168" s="63">
        <f>'Ac227 Dose 1 nCi R power'!G544/'Ac225 Dose 200 nCi R power'!G544</f>
        <v>5.1629079060181667E-2</v>
      </c>
      <c r="G168" s="63">
        <f>'Ac227 Dose 1 nCi R power'!H544/'Ac225 Dose 200 nCi R power'!H544</f>
        <v>3.7584983849303345E-2</v>
      </c>
      <c r="H168" s="63">
        <f>'Ac227 Dose 1 nCi R power'!I544/'Ac225 Dose 200 nCi R power'!I544</f>
        <v>5.0736767083624811E-2</v>
      </c>
      <c r="I168" s="63">
        <f>'Ac227 Dose 1 nCi R power'!J544/'Ac225 Dose 200 nCi R power'!J544</f>
        <v>3.1443855888828039E-2</v>
      </c>
      <c r="J168" s="63">
        <f>'Ac227 Dose 1 nCi R power'!K544/'Ac225 Dose 200 nCi R power'!K544</f>
        <v>7.4052355052802193E-2</v>
      </c>
      <c r="K168" s="63">
        <f>'Ac227 Dose 1 nCi R power'!L544/'Ac225 Dose 200 nCi R power'!L544</f>
        <v>5.9960693983467962E-2</v>
      </c>
      <c r="L168" s="63">
        <f>'Ac227 Dose 1 nCi R power'!M544/'Ac225 Dose 200 nCi R power'!M544</f>
        <v>8.2356668854555573E-2</v>
      </c>
      <c r="M168" s="63">
        <f>'Ac227 Dose 1 nCi R power'!N544/'Ac225 Dose 200 nCi R power'!N544</f>
        <v>7.8017391924347562E-2</v>
      </c>
      <c r="P168" s="64">
        <f>((('Ac225 Dose 200 nCi R power'!Q544/'Ac225 Dose 200 nCi R power'!E544)^2+('Ac227 Dose 1 nCi R power'!Q544/'Ac227 Dose 1 nCi R power'!E544)^2)^0.5)*D168</f>
        <v>8.0502035028426897E-4</v>
      </c>
      <c r="Q168" s="64">
        <f>((('Ac225 Dose 200 nCi R power'!R544/'Ac225 Dose 200 nCi R power'!F544)^2+('Ac227 Dose 1 nCi R power'!R544/'Ac227 Dose 1 nCi R power'!F544)^2)^0.5)*E168</f>
        <v>2.7708394404834163E-2</v>
      </c>
      <c r="R168" s="64">
        <f>((('Ac225 Dose 200 nCi R power'!S544/'Ac225 Dose 200 nCi R power'!G544)^2+('Ac227 Dose 1 nCi R power'!S544/'Ac227 Dose 1 nCi R power'!G544)^2)^0.5)*F168</f>
        <v>5.9753724775822026E-2</v>
      </c>
      <c r="S168" s="64">
        <f>((('Ac225 Dose 200 nCi R power'!T544/'Ac225 Dose 200 nCi R power'!H544)^2+('Ac227 Dose 1 nCi R power'!T544/'Ac227 Dose 1 nCi R power'!H544)^2)^0.5)*G168</f>
        <v>3.6752788823449165E-2</v>
      </c>
      <c r="T168" s="64">
        <f>((('Ac225 Dose 200 nCi R power'!U544/'Ac225 Dose 200 nCi R power'!I544)^2+('Ac227 Dose 1 nCi R power'!U544/'Ac227 Dose 1 nCi R power'!I544)^2)^0.5)*H168</f>
        <v>5.9475970521184904E-2</v>
      </c>
      <c r="U168" s="64">
        <f>((('Ac225 Dose 200 nCi R power'!V544/'Ac225 Dose 200 nCi R power'!J544)^2+('Ac227 Dose 1 nCi R power'!V544/'Ac227 Dose 1 nCi R power'!J544)^2)^0.5)*I168</f>
        <v>2.831330004395062E-2</v>
      </c>
      <c r="V168" s="64">
        <f>((('Ac225 Dose 200 nCi R power'!W544/'Ac225 Dose 200 nCi R power'!K544)^2+('Ac227 Dose 1 nCi R power'!W544/'Ac227 Dose 1 nCi R power'!K544)^2)^0.5)*J168</f>
        <v>9.4946020548646037E-2</v>
      </c>
      <c r="W168" s="64">
        <f>((('Ac225 Dose 200 nCi R power'!X544/'Ac225 Dose 200 nCi R power'!L544)^2+('Ac227 Dose 1 nCi R power'!X544/'Ac227 Dose 1 nCi R power'!L544)^2)^0.5)*K168</f>
        <v>7.9988334327442734E-2</v>
      </c>
      <c r="X168" s="64">
        <f>((('Ac225 Dose 200 nCi R power'!Y544/'Ac225 Dose 200 nCi R power'!M544)^2+('Ac227 Dose 1 nCi R power'!Y544/'Ac227 Dose 1 nCi R power'!M544)^2)^0.5)*L168</f>
        <v>0.11049451778935046</v>
      </c>
      <c r="Y168" s="64">
        <f>((('Ac225 Dose 200 nCi R power'!Z544/'Ac225 Dose 200 nCi R power'!N544)^2+('Ac227 Dose 1 nCi R power'!Z544/'Ac227 Dose 1 nCi R power'!N544)^2)^0.5)*M168</f>
        <v>6.6132439751623223E-2</v>
      </c>
      <c r="Z168" s="64"/>
      <c r="AA168" s="64"/>
      <c r="AB168" s="64">
        <f>((('Ac225 Dose 200 nCi R power'!AC544/'Ac225 Dose 200 nCi R power'!E544)^2+('Ac227 Dose 1 nCi R power'!AC544/'Ac227 Dose 1 nCi R power'!E544)^2)^0.5)*D168</f>
        <v>2.9372287381967893E-3</v>
      </c>
      <c r="AC168" s="64">
        <f>((('Ac225 Dose 200 nCi R power'!AD544/'Ac225 Dose 200 nCi R power'!F544)^2+('Ac227 Dose 1 nCi R power'!AD544/'Ac227 Dose 1 nCi R power'!F544)^2)^0.5)*E168</f>
        <v>8.3900395622394014E-2</v>
      </c>
      <c r="AD168" s="64">
        <f>((('Ac225 Dose 200 nCi R power'!AE544/'Ac225 Dose 200 nCi R power'!G544)^2+('Ac227 Dose 1 nCi R power'!AE544/'Ac227 Dose 1 nCi R power'!G544)^2)^0.5)*F168</f>
        <v>8.6636251219598004E-2</v>
      </c>
      <c r="AE168" s="64">
        <f>((('Ac225 Dose 200 nCi R power'!AF544/'Ac225 Dose 200 nCi R power'!H544)^2+('Ac227 Dose 1 nCi R power'!AF544/'Ac227 Dose 1 nCi R power'!H544)^2)^0.5)*G168</f>
        <v>7.0471527242192564E-2</v>
      </c>
      <c r="AF168" s="64">
        <f>((('Ac225 Dose 200 nCi R power'!AG544/'Ac225 Dose 200 nCi R power'!I544)^2+('Ac227 Dose 1 nCi R power'!AG544/'Ac227 Dose 1 nCi R power'!I544)^2)^0.5)*H168</f>
        <v>8.3618675174793725E-2</v>
      </c>
      <c r="AG168" s="64">
        <f>((('Ac225 Dose 200 nCi R power'!AH544/'Ac225 Dose 200 nCi R power'!J544)^2+('Ac227 Dose 1 nCi R power'!AH544/'Ac227 Dose 1 nCi R power'!J544)^2)^0.5)*I168</f>
        <v>6.0676444448507033E-2</v>
      </c>
      <c r="AH168" s="64">
        <f>((('Ac225 Dose 200 nCi R power'!AI544/'Ac225 Dose 200 nCi R power'!K544)^2+('Ac227 Dose 1 nCi R power'!AI544/'Ac227 Dose 1 nCi R power'!K544)^2)^0.5)*J168</f>
        <v>0.11409510277247092</v>
      </c>
      <c r="AI168" s="64">
        <f>((('Ac225 Dose 200 nCi R power'!AJ544/'Ac225 Dose 200 nCi R power'!L544)^2+('Ac227 Dose 1 nCi R power'!AJ544/'Ac227 Dose 1 nCi R power'!L544)^2)^0.5)*K168</f>
        <v>8.9757574251443178E-2</v>
      </c>
      <c r="AJ168" s="64">
        <f>((('Ac225 Dose 200 nCi R power'!AK544/'Ac225 Dose 200 nCi R power'!M544)^2+('Ac227 Dose 1 nCi R power'!AK544/'Ac227 Dose 1 nCi R power'!M544)^2)^0.5)*L168</f>
        <v>0.12242178711848239</v>
      </c>
      <c r="AK168" s="64">
        <f>((('Ac225 Dose 200 nCi R power'!AL544/'Ac225 Dose 200 nCi R power'!N544)^2+('Ac227 Dose 1 nCi R power'!AL544/'Ac227 Dose 1 nCi R power'!N544)^2)^0.5)*M168</f>
        <v>0.15601443074205698</v>
      </c>
      <c r="AL168" s="64"/>
      <c r="AM168" s="64"/>
      <c r="AN168">
        <f t="shared" si="66"/>
        <v>2.2810049752887234E-4</v>
      </c>
      <c r="AO168">
        <f t="shared" si="46"/>
        <v>7.3181733241121372E-3</v>
      </c>
      <c r="AP168">
        <f t="shared" si="47"/>
        <v>-8.1246457156403593E-3</v>
      </c>
      <c r="AQ168">
        <f t="shared" si="48"/>
        <v>8.3219502585418076E-4</v>
      </c>
      <c r="AR168">
        <f t="shared" si="49"/>
        <v>-8.7392034375600933E-3</v>
      </c>
      <c r="AS168">
        <f t="shared" si="50"/>
        <v>3.1305558448774182E-3</v>
      </c>
      <c r="AT168">
        <f t="shared" si="51"/>
        <v>-2.0893665495843844E-2</v>
      </c>
      <c r="AU168">
        <f t="shared" si="52"/>
        <v>-2.0027640343974772E-2</v>
      </c>
      <c r="AV168">
        <f t="shared" si="53"/>
        <v>-2.8137848934794887E-2</v>
      </c>
      <c r="AW168">
        <f t="shared" si="54"/>
        <v>1.1884952172724339E-2</v>
      </c>
      <c r="AZ168">
        <f t="shared" si="67"/>
        <v>3.9703495860099304E-3</v>
      </c>
      <c r="BA168">
        <f t="shared" si="55"/>
        <v>0.11892696335134031</v>
      </c>
      <c r="BB168">
        <f t="shared" si="56"/>
        <v>0.13826533027977966</v>
      </c>
      <c r="BC168">
        <f t="shared" si="57"/>
        <v>0.10805651109149592</v>
      </c>
      <c r="BD168">
        <f t="shared" si="58"/>
        <v>0.13435544225841853</v>
      </c>
      <c r="BE168">
        <f t="shared" si="59"/>
        <v>9.2120300337335065E-2</v>
      </c>
      <c r="BF168">
        <f t="shared" si="60"/>
        <v>0.18814745782527312</v>
      </c>
      <c r="BG168">
        <f t="shared" si="61"/>
        <v>0.14971826823491113</v>
      </c>
      <c r="BH168">
        <f t="shared" si="62"/>
        <v>0.20477845597303795</v>
      </c>
      <c r="BI168">
        <f t="shared" si="63"/>
        <v>0.23403182266640454</v>
      </c>
    </row>
    <row r="169" spans="3:61">
      <c r="C169">
        <f t="shared" si="65"/>
        <v>175</v>
      </c>
      <c r="D169" s="63">
        <f>'Ac227 Dose 1 nCi R power'!E545/'Ac225 Dose 200 nCi R power'!E545</f>
        <v>1.2190774287926473E-3</v>
      </c>
      <c r="E169" s="63">
        <f>'Ac227 Dose 1 nCi R power'!F545/'Ac225 Dose 200 nCi R power'!F545</f>
        <v>4.2782881303239442E-2</v>
      </c>
      <c r="F169" s="63">
        <f>'Ac227 Dose 1 nCi R power'!G545/'Ac225 Dose 200 nCi R power'!G545</f>
        <v>6.3215143804024834E-2</v>
      </c>
      <c r="G169" s="63">
        <f>'Ac227 Dose 1 nCi R power'!H545/'Ac225 Dose 200 nCi R power'!H545</f>
        <v>4.6018125859668475E-2</v>
      </c>
      <c r="H169" s="63">
        <f>'Ac227 Dose 1 nCi R power'!I545/'Ac225 Dose 200 nCi R power'!I545</f>
        <v>6.2118493517851474E-2</v>
      </c>
      <c r="I169" s="63">
        <f>'Ac227 Dose 1 nCi R power'!J545/'Ac225 Dose 200 nCi R power'!J545</f>
        <v>3.8510273777564233E-2</v>
      </c>
      <c r="J169" s="63">
        <f>'Ac227 Dose 1 nCi R power'!K545/'Ac225 Dose 200 nCi R power'!K545</f>
        <v>9.0702984361639621E-2</v>
      </c>
      <c r="K169" s="63">
        <f>'Ac227 Dose 1 nCi R power'!L545/'Ac225 Dose 200 nCi R power'!L545</f>
        <v>7.342734576056846E-2</v>
      </c>
      <c r="L169" s="63">
        <f>'Ac227 Dose 1 nCi R power'!M545/'Ac225 Dose 200 nCi R power'!M545</f>
        <v>0.10086431614470566</v>
      </c>
      <c r="M169" s="63">
        <f>'Ac227 Dose 1 nCi R power'!N545/'Ac225 Dose 200 nCi R power'!N545</f>
        <v>9.5536761602198067E-2</v>
      </c>
      <c r="P169" s="64">
        <f>((('Ac225 Dose 200 nCi R power'!Q545/'Ac225 Dose 200 nCi R power'!E545)^2+('Ac227 Dose 1 nCi R power'!Q545/'Ac227 Dose 1 nCi R power'!E545)^2)^0.5)*D169</f>
        <v>9.8294686886599928E-4</v>
      </c>
      <c r="Q169" s="64">
        <f>((('Ac225 Dose 200 nCi R power'!R545/'Ac225 Dose 200 nCi R power'!F545)^2+('Ac227 Dose 1 nCi R power'!R545/'Ac227 Dose 1 nCi R power'!F545)^2)^0.5)*E169</f>
        <v>3.385058181755507E-2</v>
      </c>
      <c r="R169" s="64">
        <f>((('Ac225 Dose 200 nCi R power'!S545/'Ac225 Dose 200 nCi R power'!G545)^2+('Ac227 Dose 1 nCi R power'!S545/'Ac227 Dose 1 nCi R power'!G545)^2)^0.5)*F169</f>
        <v>7.3164218054702607E-2</v>
      </c>
      <c r="S169" s="64">
        <f>((('Ac225 Dose 200 nCi R power'!T545/'Ac225 Dose 200 nCi R power'!H545)^2+('Ac227 Dose 1 nCi R power'!T545/'Ac227 Dose 1 nCi R power'!H545)^2)^0.5)*G169</f>
        <v>4.500010716042311E-2</v>
      </c>
      <c r="T169" s="64">
        <f>((('Ac225 Dose 200 nCi R power'!U545/'Ac225 Dose 200 nCi R power'!I545)^2+('Ac227 Dose 1 nCi R power'!U545/'Ac227 Dose 1 nCi R power'!I545)^2)^0.5)*H169</f>
        <v>7.2814294015383738E-2</v>
      </c>
      <c r="U169" s="64">
        <f>((('Ac225 Dose 200 nCi R power'!V545/'Ac225 Dose 200 nCi R power'!J545)^2+('Ac227 Dose 1 nCi R power'!V545/'Ac227 Dose 1 nCi R power'!J545)^2)^0.5)*I169</f>
        <v>3.4674562804027066E-2</v>
      </c>
      <c r="V169" s="64">
        <f>((('Ac225 Dose 200 nCi R power'!W545/'Ac225 Dose 200 nCi R power'!K545)^2+('Ac227 Dose 1 nCi R power'!W545/'Ac227 Dose 1 nCi R power'!K545)^2)^0.5)*J169</f>
        <v>0.11629506410387475</v>
      </c>
      <c r="W169" s="64">
        <f>((('Ac225 Dose 200 nCi R power'!X545/'Ac225 Dose 200 nCi R power'!L545)^2+('Ac227 Dose 1 nCi R power'!X545/'Ac227 Dose 1 nCi R power'!L545)^2)^0.5)*K169</f>
        <v>9.7962675123513671E-2</v>
      </c>
      <c r="X169" s="64">
        <f>((('Ac225 Dose 200 nCi R power'!Y545/'Ac225 Dose 200 nCi R power'!M545)^2+('Ac227 Dose 1 nCi R power'!Y545/'Ac227 Dose 1 nCi R power'!M545)^2)^0.5)*L169</f>
        <v>0.13533192103956843</v>
      </c>
      <c r="Y169" s="64">
        <f>((('Ac225 Dose 200 nCi R power'!Z545/'Ac225 Dose 200 nCi R power'!N545)^2+('Ac227 Dose 1 nCi R power'!Z545/'Ac227 Dose 1 nCi R power'!N545)^2)^0.5)*M169</f>
        <v>8.098848044855457E-2</v>
      </c>
      <c r="Z169" s="64"/>
      <c r="AA169" s="64"/>
      <c r="AB169" s="64">
        <f>((('Ac225 Dose 200 nCi R power'!AC545/'Ac225 Dose 200 nCi R power'!E545)^2+('Ac227 Dose 1 nCi R power'!AC545/'Ac227 Dose 1 nCi R power'!E545)^2)^0.5)*D169</f>
        <v>3.5177079727158099E-3</v>
      </c>
      <c r="AC169" s="64">
        <f>((('Ac225 Dose 200 nCi R power'!AD545/'Ac225 Dose 200 nCi R power'!F545)^2+('Ac227 Dose 1 nCi R power'!AD545/'Ac227 Dose 1 nCi R power'!F545)^2)^0.5)*E169</f>
        <v>0.10257072693600541</v>
      </c>
      <c r="AD169" s="64">
        <f>((('Ac225 Dose 200 nCi R power'!AE545/'Ac225 Dose 200 nCi R power'!G545)^2+('Ac227 Dose 1 nCi R power'!AE545/'Ac227 Dose 1 nCi R power'!G545)^2)^0.5)*F169</f>
        <v>0.10607323516530123</v>
      </c>
      <c r="AE169" s="64">
        <f>((('Ac225 Dose 200 nCi R power'!AF545/'Ac225 Dose 200 nCi R power'!H545)^2+('Ac227 Dose 1 nCi R power'!AF545/'Ac227 Dose 1 nCi R power'!H545)^2)^0.5)*G169</f>
        <v>8.6274797165033862E-2</v>
      </c>
      <c r="AF169" s="64">
        <f>((('Ac225 Dose 200 nCi R power'!AG545/'Ac225 Dose 200 nCi R power'!I545)^2+('Ac227 Dose 1 nCi R power'!AG545/'Ac227 Dose 1 nCi R power'!I545)^2)^0.5)*H169</f>
        <v>0.10237932442455328</v>
      </c>
      <c r="AG169" s="64">
        <f>((('Ac225 Dose 200 nCi R power'!AH545/'Ac225 Dose 200 nCi R power'!J545)^2+('Ac227 Dose 1 nCi R power'!AH545/'Ac227 Dose 1 nCi R power'!J545)^2)^0.5)*I169</f>
        <v>7.4313766014606722E-2</v>
      </c>
      <c r="AH169" s="64">
        <f>((('Ac225 Dose 200 nCi R power'!AI545/'Ac225 Dose 200 nCi R power'!K545)^2+('Ac227 Dose 1 nCi R power'!AI545/'Ac227 Dose 1 nCi R power'!K545)^2)^0.5)*J169</f>
        <v>0.13974882777788555</v>
      </c>
      <c r="AI169" s="64">
        <f>((('Ac225 Dose 200 nCi R power'!AJ545/'Ac225 Dose 200 nCi R power'!L545)^2+('Ac227 Dose 1 nCi R power'!AJ545/'Ac227 Dose 1 nCi R power'!L545)^2)^0.5)*K169</f>
        <v>0.10990443345417954</v>
      </c>
      <c r="AJ169" s="64">
        <f>((('Ac225 Dose 200 nCi R power'!AK545/'Ac225 Dose 200 nCi R power'!M545)^2+('Ac227 Dose 1 nCi R power'!AK545/'Ac227 Dose 1 nCi R power'!M545)^2)^0.5)*L169</f>
        <v>0.14992741560665152</v>
      </c>
      <c r="AK169" s="64">
        <f>((('Ac225 Dose 200 nCi R power'!AL545/'Ac225 Dose 200 nCi R power'!N545)^2+('Ac227 Dose 1 nCi R power'!AL545/'Ac227 Dose 1 nCi R power'!N545)^2)^0.5)*M169</f>
        <v>0.19104270098989268</v>
      </c>
      <c r="AL169" s="64"/>
      <c r="AM169" s="64"/>
      <c r="AN169">
        <f t="shared" si="66"/>
        <v>2.3613055992664799E-4</v>
      </c>
      <c r="AO169">
        <f t="shared" si="46"/>
        <v>8.9322994856843724E-3</v>
      </c>
      <c r="AP169">
        <f t="shared" si="47"/>
        <v>-9.9490742506777724E-3</v>
      </c>
      <c r="AQ169">
        <f t="shared" si="48"/>
        <v>1.0180186992453655E-3</v>
      </c>
      <c r="AR169">
        <f t="shared" si="49"/>
        <v>-1.0695800497532264E-2</v>
      </c>
      <c r="AS169">
        <f t="shared" si="50"/>
        <v>3.8357109735371667E-3</v>
      </c>
      <c r="AT169">
        <f t="shared" si="51"/>
        <v>-2.5592079742235124E-2</v>
      </c>
      <c r="AU169">
        <f t="shared" si="52"/>
        <v>-2.453532936294521E-2</v>
      </c>
      <c r="AV169">
        <f t="shared" si="53"/>
        <v>-3.4467604894862766E-2</v>
      </c>
      <c r="AW169">
        <f t="shared" si="54"/>
        <v>1.4548281153643497E-2</v>
      </c>
      <c r="AZ169">
        <f t="shared" si="67"/>
        <v>4.736785401508457E-3</v>
      </c>
      <c r="BA169">
        <f t="shared" si="55"/>
        <v>0.14535360823924487</v>
      </c>
      <c r="BB169">
        <f t="shared" si="56"/>
        <v>0.16928837896932608</v>
      </c>
      <c r="BC169">
        <f t="shared" si="57"/>
        <v>0.13229292302470233</v>
      </c>
      <c r="BD169">
        <f t="shared" si="58"/>
        <v>0.16449781794240476</v>
      </c>
      <c r="BE169">
        <f t="shared" si="59"/>
        <v>0.11282403979217095</v>
      </c>
      <c r="BF169">
        <f t="shared" si="60"/>
        <v>0.23045181213952518</v>
      </c>
      <c r="BG169">
        <f t="shared" si="61"/>
        <v>0.183331779214748</v>
      </c>
      <c r="BH169">
        <f t="shared" si="62"/>
        <v>0.25079173175135716</v>
      </c>
      <c r="BI169">
        <f t="shared" si="63"/>
        <v>0.28657946259209077</v>
      </c>
    </row>
    <row r="170" spans="3:61">
      <c r="C170">
        <f t="shared" si="65"/>
        <v>200</v>
      </c>
      <c r="D170" s="63">
        <f>'Ac227 Dose 1 nCi R power'!E546/'Ac225 Dose 200 nCi R power'!E546</f>
        <v>1.4053111734177871E-3</v>
      </c>
      <c r="E170" s="63">
        <f>'Ac227 Dose 1 nCi R power'!F546/'Ac225 Dose 200 nCi R power'!F546</f>
        <v>5.0551247273914857E-2</v>
      </c>
      <c r="F170" s="63">
        <f>'Ac227 Dose 1 nCi R power'!G546/'Ac225 Dose 200 nCi R power'!G546</f>
        <v>7.4819522155750759E-2</v>
      </c>
      <c r="G170" s="63">
        <f>'Ac227 Dose 1 nCi R power'!H546/'Ac225 Dose 200 nCi R power'!H546</f>
        <v>5.446444737777574E-2</v>
      </c>
      <c r="H170" s="63">
        <f>'Ac227 Dose 1 nCi R power'!I546/'Ac225 Dose 200 nCi R power'!I546</f>
        <v>7.3517918363840945E-2</v>
      </c>
      <c r="I170" s="63">
        <f>'Ac227 Dose 1 nCi R power'!J546/'Ac225 Dose 200 nCi R power'!J546</f>
        <v>4.5587967975320887E-2</v>
      </c>
      <c r="J170" s="63">
        <f>'Ac227 Dose 1 nCi R power'!K546/'Ac225 Dose 200 nCi R power'!K546</f>
        <v>0.10738013850265324</v>
      </c>
      <c r="K170" s="63">
        <f>'Ac227 Dose 1 nCi R power'!L546/'Ac225 Dose 200 nCi R power'!L546</f>
        <v>8.691522648652536E-2</v>
      </c>
      <c r="L170" s="63">
        <f>'Ac227 Dose 1 nCi R power'!M546/'Ac225 Dose 200 nCi R power'!M546</f>
        <v>0.11940128988067826</v>
      </c>
      <c r="M170" s="63">
        <f>'Ac227 Dose 1 nCi R power'!N546/'Ac225 Dose 200 nCi R power'!N546</f>
        <v>0.11308389212043546</v>
      </c>
      <c r="P170" s="64">
        <f>((('Ac225 Dose 200 nCi R power'!Q546/'Ac225 Dose 200 nCi R power'!E546)^2+('Ac227 Dose 1 nCi R power'!Q546/'Ac227 Dose 1 nCi R power'!E546)^2)^0.5)*D170</f>
        <v>1.1630678718690275E-3</v>
      </c>
      <c r="Q170" s="64">
        <f>((('Ac225 Dose 200 nCi R power'!R546/'Ac225 Dose 200 nCi R power'!F546)^2+('Ac227 Dose 1 nCi R power'!R546/'Ac227 Dose 1 nCi R power'!F546)^2)^0.5)*E170</f>
        <v>4.0002471941603668E-2</v>
      </c>
      <c r="R170" s="64">
        <f>((('Ac225 Dose 200 nCi R power'!S546/'Ac225 Dose 200 nCi R power'!G546)^2+('Ac227 Dose 1 nCi R power'!S546/'Ac227 Dose 1 nCi R power'!G546)^2)^0.5)*F170</f>
        <v>8.6595877414094885E-2</v>
      </c>
      <c r="S170" s="64">
        <f>((('Ac225 Dose 200 nCi R power'!T546/'Ac225 Dose 200 nCi R power'!H546)^2+('Ac227 Dose 1 nCi R power'!T546/'Ac227 Dose 1 nCi R power'!H546)^2)^0.5)*G170</f>
        <v>5.3260287813990774E-2</v>
      </c>
      <c r="T170" s="64">
        <f>((('Ac225 Dose 200 nCi R power'!U546/'Ac225 Dose 200 nCi R power'!I546)^2+('Ac227 Dose 1 nCi R power'!U546/'Ac227 Dose 1 nCi R power'!I546)^2)^0.5)*H170</f>
        <v>8.6173354384304693E-2</v>
      </c>
      <c r="U170" s="64">
        <f>((('Ac225 Dose 200 nCi R power'!V546/'Ac225 Dose 200 nCi R power'!J546)^2+('Ac227 Dose 1 nCi R power'!V546/'Ac227 Dose 1 nCi R power'!J546)^2)^0.5)*I170</f>
        <v>4.104595169541822E-2</v>
      </c>
      <c r="V170" s="64">
        <f>((('Ac225 Dose 200 nCi R power'!W546/'Ac225 Dose 200 nCi R power'!K546)^2+('Ac227 Dose 1 nCi R power'!W546/'Ac227 Dose 1 nCi R power'!K546)^2)^0.5)*J170</f>
        <v>0.13767811076115449</v>
      </c>
      <c r="W170" s="64">
        <f>((('Ac225 Dose 200 nCi R power'!X546/'Ac225 Dose 200 nCi R power'!L546)^2+('Ac227 Dose 1 nCi R power'!X546/'Ac227 Dose 1 nCi R power'!L546)^2)^0.5)*K170</f>
        <v>0.11596534402775704</v>
      </c>
      <c r="X170" s="64">
        <f>((('Ac225 Dose 200 nCi R power'!Y546/'Ac225 Dose 200 nCi R power'!M546)^2+('Ac227 Dose 1 nCi R power'!Y546/'Ac227 Dose 1 nCi R power'!M546)^2)^0.5)*L170</f>
        <v>0.16020869740328567</v>
      </c>
      <c r="Y170" s="64">
        <f>((('Ac225 Dose 200 nCi R power'!Z546/'Ac225 Dose 200 nCi R power'!N546)^2+('Ac227 Dose 1 nCi R power'!Z546/'Ac227 Dose 1 nCi R power'!N546)^2)^0.5)*M170</f>
        <v>9.5867945713089292E-2</v>
      </c>
      <c r="Z170" s="64"/>
      <c r="AA170" s="64"/>
      <c r="AB170" s="64">
        <f>((('Ac225 Dose 200 nCi R power'!AC546/'Ac225 Dose 200 nCi R power'!E546)^2+('Ac227 Dose 1 nCi R power'!AC546/'Ac227 Dose 1 nCi R power'!E546)^2)^0.5)*D170</f>
        <v>4.0992691980790141E-3</v>
      </c>
      <c r="AC170" s="64">
        <f>((('Ac225 Dose 200 nCi R power'!AD546/'Ac225 Dose 200 nCi R power'!F546)^2+('Ac227 Dose 1 nCi R power'!AD546/'Ac227 Dose 1 nCi R power'!F546)^2)^0.5)*E170</f>
        <v>0.1212701336950163</v>
      </c>
      <c r="AD170" s="64">
        <f>((('Ac225 Dose 200 nCi R power'!AE546/'Ac225 Dose 200 nCi R power'!G546)^2+('Ac227 Dose 1 nCi R power'!AE546/'Ac227 Dose 1 nCi R power'!G546)^2)^0.5)*F170</f>
        <v>0.12554097852961557</v>
      </c>
      <c r="AE170" s="64">
        <f>((('Ac225 Dose 200 nCi R power'!AF546/'Ac225 Dose 200 nCi R power'!H546)^2+('Ac227 Dose 1 nCi R power'!AF546/'Ac227 Dose 1 nCi R power'!H546)^2)^0.5)*G170</f>
        <v>0.10210280782231146</v>
      </c>
      <c r="AF170" s="64">
        <f>((('Ac225 Dose 200 nCi R power'!AG546/'Ac225 Dose 200 nCi R power'!I546)^2+('Ac227 Dose 1 nCi R power'!AG546/'Ac227 Dose 1 nCi R power'!I546)^2)^0.5)*H170</f>
        <v>0.12116914130262857</v>
      </c>
      <c r="AG170" s="64">
        <f>((('Ac225 Dose 200 nCi R power'!AH546/'Ac225 Dose 200 nCi R power'!J546)^2+('Ac227 Dose 1 nCi R power'!AH546/'Ac227 Dose 1 nCi R power'!J546)^2)^0.5)*I170</f>
        <v>8.7972875104690693E-2</v>
      </c>
      <c r="AH170" s="64">
        <f>((('Ac225 Dose 200 nCi R power'!AI546/'Ac225 Dose 200 nCi R power'!K546)^2+('Ac227 Dose 1 nCi R power'!AI546/'Ac227 Dose 1 nCi R power'!K546)^2)^0.5)*J170</f>
        <v>0.16544341478537519</v>
      </c>
      <c r="AI170" s="64">
        <f>((('Ac225 Dose 200 nCi R power'!AJ546/'Ac225 Dose 200 nCi R power'!L546)^2+('Ac227 Dose 1 nCi R power'!AJ546/'Ac227 Dose 1 nCi R power'!L546)^2)^0.5)*K170</f>
        <v>0.13008306151721544</v>
      </c>
      <c r="AJ170" s="64">
        <f>((('Ac225 Dose 200 nCi R power'!AK546/'Ac225 Dose 200 nCi R power'!M546)^2+('Ac227 Dose 1 nCi R power'!AK546/'Ac227 Dose 1 nCi R power'!M546)^2)^0.5)*L170</f>
        <v>0.17747661074576937</v>
      </c>
      <c r="AK170" s="64">
        <f>((('Ac225 Dose 200 nCi R power'!AL546/'Ac225 Dose 200 nCi R power'!N546)^2+('Ac227 Dose 1 nCi R power'!AL546/'Ac227 Dose 1 nCi R power'!N546)^2)^0.5)*M170</f>
        <v>0.22612663673687744</v>
      </c>
      <c r="AL170" s="64"/>
      <c r="AM170" s="64"/>
      <c r="AN170">
        <f t="shared" si="66"/>
        <v>2.4224330154875955E-4</v>
      </c>
      <c r="AO170">
        <f t="shared" si="46"/>
        <v>1.0548775332311189E-2</v>
      </c>
      <c r="AP170">
        <f t="shared" si="47"/>
        <v>-1.1776355258344126E-2</v>
      </c>
      <c r="AQ170">
        <f t="shared" si="48"/>
        <v>1.2041595637849664E-3</v>
      </c>
      <c r="AR170">
        <f t="shared" si="49"/>
        <v>-1.2655436020463748E-2</v>
      </c>
      <c r="AS170">
        <f t="shared" si="50"/>
        <v>4.5420162799026664E-3</v>
      </c>
      <c r="AT170">
        <f t="shared" si="51"/>
        <v>-3.0297972258501255E-2</v>
      </c>
      <c r="AU170">
        <f t="shared" si="52"/>
        <v>-2.9050117541231685E-2</v>
      </c>
      <c r="AV170">
        <f t="shared" si="53"/>
        <v>-4.0807407522607406E-2</v>
      </c>
      <c r="AW170">
        <f t="shared" si="54"/>
        <v>1.7215946407346167E-2</v>
      </c>
      <c r="AZ170">
        <f t="shared" si="67"/>
        <v>5.5045803714968014E-3</v>
      </c>
      <c r="BA170">
        <f t="shared" si="55"/>
        <v>0.17182138096893115</v>
      </c>
      <c r="BB170">
        <f t="shared" si="56"/>
        <v>0.20036050068536632</v>
      </c>
      <c r="BC170">
        <f t="shared" si="57"/>
        <v>0.15656725520008719</v>
      </c>
      <c r="BD170">
        <f t="shared" si="58"/>
        <v>0.19468705966646951</v>
      </c>
      <c r="BE170">
        <f t="shared" si="59"/>
        <v>0.13356084308001159</v>
      </c>
      <c r="BF170">
        <f t="shared" si="60"/>
        <v>0.27282355328802843</v>
      </c>
      <c r="BG170">
        <f t="shared" si="61"/>
        <v>0.2169982880037408</v>
      </c>
      <c r="BH170">
        <f t="shared" si="62"/>
        <v>0.29687790062644764</v>
      </c>
      <c r="BI170">
        <f t="shared" si="63"/>
        <v>0.3392105288573129</v>
      </c>
    </row>
    <row r="171" spans="3:61">
      <c r="C171">
        <f t="shared" si="65"/>
        <v>225</v>
      </c>
      <c r="D171" s="63">
        <f>'Ac227 Dose 1 nCi R power'!E547/'Ac225 Dose 200 nCi R power'!E547</f>
        <v>1.5914092938521065E-3</v>
      </c>
      <c r="E171" s="63">
        <f>'Ac227 Dose 1 nCi R power'!F547/'Ac225 Dose 200 nCi R power'!F547</f>
        <v>5.8314062925655948E-2</v>
      </c>
      <c r="F171" s="63">
        <f>'Ac227 Dose 1 nCi R power'!G547/'Ac225 Dose 200 nCi R power'!G547</f>
        <v>8.6415677059521287E-2</v>
      </c>
      <c r="G171" s="63">
        <f>'Ac227 Dose 1 nCi R power'!H547/'Ac225 Dose 200 nCi R power'!H547</f>
        <v>6.2904750895015876E-2</v>
      </c>
      <c r="H171" s="63">
        <f>'Ac227 Dose 1 nCi R power'!I547/'Ac225 Dose 200 nCi R power'!I547</f>
        <v>8.4909201835057027E-2</v>
      </c>
      <c r="I171" s="63">
        <f>'Ac227 Dose 1 nCi R power'!J547/'Ac225 Dose 200 nCi R power'!J547</f>
        <v>5.2660669683092388E-2</v>
      </c>
      <c r="J171" s="63">
        <f>'Ac227 Dose 1 nCi R power'!K547/'Ac225 Dose 200 nCi R power'!K547</f>
        <v>0.12404551904603059</v>
      </c>
      <c r="K171" s="63">
        <f>'Ac227 Dose 1 nCi R power'!L547/'Ac225 Dose 200 nCi R power'!L547</f>
        <v>0.10039353670423243</v>
      </c>
      <c r="L171" s="63">
        <f>'Ac227 Dose 1 nCi R power'!M547/'Ac225 Dose 200 nCi R power'!M547</f>
        <v>0.13792514311565335</v>
      </c>
      <c r="M171" s="63">
        <f>'Ac227 Dose 1 nCi R power'!N547/'Ac225 Dose 200 nCi R power'!N547</f>
        <v>0.13061860276454881</v>
      </c>
      <c r="P171" s="64">
        <f>((('Ac225 Dose 200 nCi R power'!Q547/'Ac225 Dose 200 nCi R power'!E547)^2+('Ac227 Dose 1 nCi R power'!Q547/'Ac227 Dose 1 nCi R power'!E547)^2)^0.5)*D171</f>
        <v>1.3442120535953586E-3</v>
      </c>
      <c r="Q171" s="64">
        <f>((('Ac225 Dose 200 nCi R power'!R547/'Ac225 Dose 200 nCi R power'!F547)^2+('Ac227 Dose 1 nCi R power'!R547/'Ac227 Dose 1 nCi R power'!F547)^2)^0.5)*E171</f>
        <v>4.6150090994419385E-2</v>
      </c>
      <c r="R171" s="64">
        <f>((('Ac225 Dose 200 nCi R power'!S547/'Ac225 Dose 200 nCi R power'!G547)^2+('Ac227 Dose 1 nCi R power'!S547/'Ac227 Dose 1 nCi R power'!G547)^2)^0.5)*F171</f>
        <v>0.10001801166121375</v>
      </c>
      <c r="S171" s="64">
        <f>((('Ac225 Dose 200 nCi R power'!T547/'Ac225 Dose 200 nCi R power'!H547)^2+('Ac227 Dose 1 nCi R power'!T547/'Ac227 Dose 1 nCi R power'!H547)^2)^0.5)*G171</f>
        <v>6.151457731040199E-2</v>
      </c>
      <c r="T171" s="64">
        <f>((('Ac225 Dose 200 nCi R power'!U547/'Ac225 Dose 200 nCi R power'!I547)^2+('Ac227 Dose 1 nCi R power'!U547/'Ac227 Dose 1 nCi R power'!I547)^2)^0.5)*H171</f>
        <v>9.9522872985079364E-2</v>
      </c>
      <c r="U171" s="64">
        <f>((('Ac225 Dose 200 nCi R power'!V547/'Ac225 Dose 200 nCi R power'!J547)^2+('Ac227 Dose 1 nCi R power'!V547/'Ac227 Dose 1 nCi R power'!J547)^2)^0.5)*I171</f>
        <v>4.7412840931050172E-2</v>
      </c>
      <c r="V171" s="64">
        <f>((('Ac225 Dose 200 nCi R power'!W547/'Ac225 Dose 200 nCi R power'!K547)^2+('Ac227 Dose 1 nCi R power'!W547/'Ac227 Dose 1 nCi R power'!K547)^2)^0.5)*J171</f>
        <v>0.15904606021129286</v>
      </c>
      <c r="W171" s="64">
        <f>((('Ac225 Dose 200 nCi R power'!X547/'Ac225 Dose 200 nCi R power'!L547)^2+('Ac227 Dose 1 nCi R power'!X547/'Ac227 Dose 1 nCi R power'!L547)^2)^0.5)*K171</f>
        <v>0.1339552376811666</v>
      </c>
      <c r="X171" s="64">
        <f>((('Ac225 Dose 200 nCi R power'!Y547/'Ac225 Dose 200 nCi R power'!M547)^2+('Ac227 Dose 1 nCi R power'!Y547/'Ac227 Dose 1 nCi R power'!M547)^2)^0.5)*L171</f>
        <v>0.1850678696868493</v>
      </c>
      <c r="Y171" s="64">
        <f>((('Ac225 Dose 200 nCi R power'!Z547/'Ac225 Dose 200 nCi R power'!N547)^2+('Ac227 Dose 1 nCi R power'!Z547/'Ac227 Dose 1 nCi R power'!N547)^2)^0.5)*M171</f>
        <v>0.11073685430363715</v>
      </c>
      <c r="Z171" s="64"/>
      <c r="AA171" s="64"/>
      <c r="AB171" s="64">
        <f>((('Ac225 Dose 200 nCi R power'!AC547/'Ac225 Dose 200 nCi R power'!E547)^2+('Ac227 Dose 1 nCi R power'!AC547/'Ac227 Dose 1 nCi R power'!E547)^2)^0.5)*D171</f>
        <v>4.6805431415828155E-3</v>
      </c>
      <c r="AC171" s="64">
        <f>((('Ac225 Dose 200 nCi R power'!AD547/'Ac225 Dose 200 nCi R power'!F547)^2+('Ac227 Dose 1 nCi R power'!AD547/'Ac227 Dose 1 nCi R power'!F547)^2)^0.5)*E171</f>
        <v>0.13995620231675732</v>
      </c>
      <c r="AD171" s="64">
        <f>((('Ac225 Dose 200 nCi R power'!AE547/'Ac225 Dose 200 nCi R power'!G547)^2+('Ac227 Dose 1 nCi R power'!AE547/'Ac227 Dose 1 nCi R power'!G547)^2)^0.5)*F171</f>
        <v>0.14499493394380644</v>
      </c>
      <c r="AE171" s="64">
        <f>((('Ac225 Dose 200 nCi R power'!AF547/'Ac225 Dose 200 nCi R power'!H547)^2+('Ac227 Dose 1 nCi R power'!AF547/'Ac227 Dose 1 nCi R power'!H547)^2)^0.5)*G171</f>
        <v>0.11791955060141561</v>
      </c>
      <c r="AF171" s="64">
        <f>((('Ac225 Dose 200 nCi R power'!AG547/'Ac225 Dose 200 nCi R power'!I547)^2+('Ac227 Dose 1 nCi R power'!AG547/'Ac227 Dose 1 nCi R power'!I547)^2)^0.5)*H171</f>
        <v>0.13994553761942516</v>
      </c>
      <c r="AG171" s="64">
        <f>((('Ac225 Dose 200 nCi R power'!AH547/'Ac225 Dose 200 nCi R power'!J547)^2+('Ac227 Dose 1 nCi R power'!AH547/'Ac227 Dose 1 nCi R power'!J547)^2)^0.5)*I171</f>
        <v>0.1016223548393773</v>
      </c>
      <c r="AH171" s="64">
        <f>((('Ac225 Dose 200 nCi R power'!AI547/'Ac225 Dose 200 nCi R power'!K547)^2+('Ac227 Dose 1 nCi R power'!AI547/'Ac227 Dose 1 nCi R power'!K547)^2)^0.5)*J171</f>
        <v>0.19111986106730741</v>
      </c>
      <c r="AI171" s="64">
        <f>((('Ac225 Dose 200 nCi R power'!AJ547/'Ac225 Dose 200 nCi R power'!L547)^2+('Ac227 Dose 1 nCi R power'!AJ547/'Ac227 Dose 1 nCi R power'!L547)^2)^0.5)*K171</f>
        <v>0.15024737388344261</v>
      </c>
      <c r="AJ171" s="64">
        <f>((('Ac225 Dose 200 nCi R power'!AK547/'Ac225 Dose 200 nCi R power'!M547)^2+('Ac227 Dose 1 nCi R power'!AK547/'Ac227 Dose 1 nCi R power'!M547)^2)^0.5)*L171</f>
        <v>0.20500630273900236</v>
      </c>
      <c r="AK171" s="64">
        <f>((('Ac225 Dose 200 nCi R power'!AL547/'Ac225 Dose 200 nCi R power'!N547)^2+('Ac227 Dose 1 nCi R power'!AL547/'Ac227 Dose 1 nCi R power'!N547)^2)^0.5)*M171</f>
        <v>0.26118577473740479</v>
      </c>
      <c r="AL171" s="64"/>
      <c r="AM171" s="64"/>
      <c r="AN171">
        <f t="shared" si="66"/>
        <v>2.4719724025674787E-4</v>
      </c>
      <c r="AO171">
        <f t="shared" si="46"/>
        <v>1.2163971931236563E-2</v>
      </c>
      <c r="AP171">
        <f t="shared" si="47"/>
        <v>-1.3602334601692467E-2</v>
      </c>
      <c r="AQ171">
        <f t="shared" si="48"/>
        <v>1.3901735846138866E-3</v>
      </c>
      <c r="AR171">
        <f t="shared" si="49"/>
        <v>-1.4613671150022337E-2</v>
      </c>
      <c r="AS171">
        <f t="shared" si="50"/>
        <v>5.2478287520422162E-3</v>
      </c>
      <c r="AT171">
        <f t="shared" si="51"/>
        <v>-3.5000541165262272E-2</v>
      </c>
      <c r="AU171">
        <f t="shared" si="52"/>
        <v>-3.3561700976934172E-2</v>
      </c>
      <c r="AV171">
        <f t="shared" si="53"/>
        <v>-4.7142726571195948E-2</v>
      </c>
      <c r="AW171">
        <f t="shared" si="54"/>
        <v>1.9881748460911661E-2</v>
      </c>
      <c r="AZ171">
        <f t="shared" si="67"/>
        <v>6.2719524354349215E-3</v>
      </c>
      <c r="BA171">
        <f t="shared" si="55"/>
        <v>0.19827026524241326</v>
      </c>
      <c r="BB171">
        <f t="shared" si="56"/>
        <v>0.23141061100332772</v>
      </c>
      <c r="BC171">
        <f t="shared" si="57"/>
        <v>0.18082430149643147</v>
      </c>
      <c r="BD171">
        <f t="shared" si="58"/>
        <v>0.2248547394544822</v>
      </c>
      <c r="BE171">
        <f t="shared" si="59"/>
        <v>0.1542830245224697</v>
      </c>
      <c r="BF171">
        <f t="shared" si="60"/>
        <v>0.315165380113338</v>
      </c>
      <c r="BG171">
        <f t="shared" si="61"/>
        <v>0.25064091058767501</v>
      </c>
      <c r="BH171">
        <f t="shared" si="62"/>
        <v>0.34293144585465574</v>
      </c>
      <c r="BI171">
        <f t="shared" si="63"/>
        <v>0.39180437750195363</v>
      </c>
    </row>
    <row r="172" spans="3:61">
      <c r="C172">
        <f t="shared" si="65"/>
        <v>250</v>
      </c>
      <c r="D172" s="63">
        <f>'Ac227 Dose 1 nCi R power'!E548/'Ac225 Dose 200 nCi R power'!E548</f>
        <v>1.7772099766087104E-3</v>
      </c>
      <c r="E172" s="63">
        <f>'Ac227 Dose 1 nCi R power'!F548/'Ac225 Dose 200 nCi R power'!F548</f>
        <v>6.606449405852792E-2</v>
      </c>
      <c r="F172" s="63">
        <f>'Ac227 Dose 1 nCi R power'!G548/'Ac225 Dose 200 nCi R power'!G548</f>
        <v>9.7993346218709823E-2</v>
      </c>
      <c r="G172" s="63">
        <f>'Ac227 Dose 1 nCi R power'!H548/'Ac225 Dose 200 nCi R power'!H548</f>
        <v>7.1331592635327623E-2</v>
      </c>
      <c r="H172" s="63">
        <f>'Ac227 Dose 1 nCi R power'!I548/'Ac225 Dose 200 nCi R power'!I548</f>
        <v>9.6282312822603286E-2</v>
      </c>
      <c r="I172" s="63">
        <f>'Ac227 Dose 1 nCi R power'!J548/'Ac225 Dose 200 nCi R power'!J548</f>
        <v>5.9722101492217447E-2</v>
      </c>
      <c r="J172" s="63">
        <f>'Ac227 Dose 1 nCi R power'!K548/'Ac225 Dose 200 nCi R power'!K548</f>
        <v>0.14068434230704718</v>
      </c>
      <c r="K172" s="63">
        <f>'Ac227 Dose 1 nCi R power'!L548/'Ac225 Dose 200 nCi R power'!L548</f>
        <v>0.11385035819146797</v>
      </c>
      <c r="L172" s="63">
        <f>'Ac227 Dose 1 nCi R power'!M548/'Ac225 Dose 200 nCi R power'!M548</f>
        <v>0.15641947031339343</v>
      </c>
      <c r="M172" s="63">
        <f>'Ac227 Dose 1 nCi R power'!N548/'Ac225 Dose 200 nCi R power'!N548</f>
        <v>0.14812536400549259</v>
      </c>
      <c r="P172" s="64">
        <f>((('Ac225 Dose 200 nCi R power'!Q548/'Ac225 Dose 200 nCi R power'!E548)^2+('Ac227 Dose 1 nCi R power'!Q548/'Ac227 Dose 1 nCi R power'!E548)^2)^0.5)*D172</f>
        <v>1.525808106046897E-3</v>
      </c>
      <c r="Q172" s="64">
        <f>((('Ac225 Dose 200 nCi R power'!R548/'Ac225 Dose 200 nCi R power'!F548)^2+('Ac227 Dose 1 nCi R power'!R548/'Ac227 Dose 1 nCi R power'!F548)^2)^0.5)*E172</f>
        <v>5.2287989715933722E-2</v>
      </c>
      <c r="R172" s="64">
        <f>((('Ac225 Dose 200 nCi R power'!S548/'Ac225 Dose 200 nCi R power'!G548)^2+('Ac227 Dose 1 nCi R power'!S548/'Ac227 Dose 1 nCi R power'!G548)^2)^0.5)*F172</f>
        <v>0.11341874789716438</v>
      </c>
      <c r="S172" s="64">
        <f>((('Ac225 Dose 200 nCi R power'!T548/'Ac225 Dose 200 nCi R power'!H548)^2+('Ac227 Dose 1 nCi R power'!T548/'Ac227 Dose 1 nCi R power'!H548)^2)^0.5)*G172</f>
        <v>6.9755700493490183E-2</v>
      </c>
      <c r="T172" s="64">
        <f>((('Ac225 Dose 200 nCi R power'!U548/'Ac225 Dose 200 nCi R power'!I548)^2+('Ac227 Dose 1 nCi R power'!U548/'Ac227 Dose 1 nCi R power'!I548)^2)^0.5)*H172</f>
        <v>0.11285109498622949</v>
      </c>
      <c r="U172" s="64">
        <f>((('Ac225 Dose 200 nCi R power'!V548/'Ac225 Dose 200 nCi R power'!J548)^2+('Ac227 Dose 1 nCi R power'!V548/'Ac227 Dose 1 nCi R power'!J548)^2)^0.5)*I172</f>
        <v>5.3769583807871293E-2</v>
      </c>
      <c r="V172" s="64">
        <f>((('Ac225 Dose 200 nCi R power'!W548/'Ac225 Dose 200 nCi R power'!K548)^2+('Ac227 Dose 1 nCi R power'!W548/'Ac227 Dose 1 nCi R power'!K548)^2)^0.5)*J172</f>
        <v>0.18037995826265057</v>
      </c>
      <c r="W172" s="64">
        <f>((('Ac225 Dose 200 nCi R power'!X548/'Ac225 Dose 200 nCi R power'!L548)^2+('Ac227 Dose 1 nCi R power'!X548/'Ac227 Dose 1 nCi R power'!L548)^2)^0.5)*K172</f>
        <v>0.15191644959255177</v>
      </c>
      <c r="X172" s="64">
        <f>((('Ac225 Dose 200 nCi R power'!Y548/'Ac225 Dose 200 nCi R power'!M548)^2+('Ac227 Dose 1 nCi R power'!Y548/'Ac227 Dose 1 nCi R power'!M548)^2)^0.5)*L172</f>
        <v>0.20988741861952548</v>
      </c>
      <c r="Y172" s="64">
        <f>((('Ac225 Dose 200 nCi R power'!Z548/'Ac225 Dose 200 nCi R power'!N548)^2+('Ac227 Dose 1 nCi R power'!Z548/'Ac227 Dose 1 nCi R power'!N548)^2)^0.5)*M172</f>
        <v>0.12558205742074274</v>
      </c>
      <c r="Z172" s="64"/>
      <c r="AA172" s="64"/>
      <c r="AB172" s="64">
        <f>((('Ac225 Dose 200 nCi R power'!AC548/'Ac225 Dose 200 nCi R power'!E548)^2+('Ac227 Dose 1 nCi R power'!AC548/'Ac227 Dose 1 nCi R power'!E548)^2)^0.5)*D172</f>
        <v>5.2609789266894703E-3</v>
      </c>
      <c r="AC172" s="64">
        <f>((('Ac225 Dose 200 nCi R power'!AD548/'Ac225 Dose 200 nCi R power'!F548)^2+('Ac227 Dose 1 nCi R power'!AD548/'Ac227 Dose 1 nCi R power'!F548)^2)^0.5)*E172</f>
        <v>0.15861247002847567</v>
      </c>
      <c r="AD172" s="64">
        <f>((('Ac225 Dose 200 nCi R power'!AE548/'Ac225 Dose 200 nCi R power'!G548)^2+('Ac227 Dose 1 nCi R power'!AE548/'Ac227 Dose 1 nCi R power'!G548)^2)^0.5)*F172</f>
        <v>0.16441787899167085</v>
      </c>
      <c r="AE172" s="64">
        <f>((('Ac225 Dose 200 nCi R power'!AF548/'Ac225 Dose 200 nCi R power'!H548)^2+('Ac227 Dose 1 nCi R power'!AF548/'Ac227 Dose 1 nCi R power'!H548)^2)^0.5)*G172</f>
        <v>0.13371106885169526</v>
      </c>
      <c r="AF172" s="64">
        <f>((('Ac225 Dose 200 nCi R power'!AG548/'Ac225 Dose 200 nCi R power'!I548)^2+('Ac227 Dose 1 nCi R power'!AG548/'Ac227 Dose 1 nCi R power'!I548)^2)^0.5)*H172</f>
        <v>0.15869197979887756</v>
      </c>
      <c r="AG172" s="64">
        <f>((('Ac225 Dose 200 nCi R power'!AH548/'Ac225 Dose 200 nCi R power'!J548)^2+('Ac227 Dose 1 nCi R power'!AH548/'Ac227 Dose 1 nCi R power'!J548)^2)^0.5)*I172</f>
        <v>0.11525008617951614</v>
      </c>
      <c r="AH172" s="64">
        <f>((('Ac225 Dose 200 nCi R power'!AI548/'Ac225 Dose 200 nCi R power'!K548)^2+('Ac227 Dose 1 nCi R power'!AI548/'Ac227 Dose 1 nCi R power'!K548)^2)^0.5)*J172</f>
        <v>0.21675539016652537</v>
      </c>
      <c r="AI172" s="64">
        <f>((('Ac225 Dose 200 nCi R power'!AJ548/'Ac225 Dose 200 nCi R power'!L548)^2+('Ac227 Dose 1 nCi R power'!AJ548/'Ac227 Dose 1 nCi R power'!L548)^2)^0.5)*K172</f>
        <v>0.17037953864646205</v>
      </c>
      <c r="AJ172" s="64">
        <f>((('Ac225 Dose 200 nCi R power'!AK548/'Ac225 Dose 200 nCi R power'!M548)^2+('Ac227 Dose 1 nCi R power'!AK548/'Ac227 Dose 1 nCi R power'!M548)^2)^0.5)*L172</f>
        <v>0.2324921131050752</v>
      </c>
      <c r="AK172" s="64">
        <f>((('Ac225 Dose 200 nCi R power'!AL548/'Ac225 Dose 200 nCi R power'!N548)^2+('Ac227 Dose 1 nCi R power'!AL548/'Ac227 Dose 1 nCi R power'!N548)^2)^0.5)*M172</f>
        <v>0.29618903767369109</v>
      </c>
      <c r="AL172" s="64"/>
      <c r="AM172" s="64"/>
      <c r="AN172">
        <f t="shared" si="66"/>
        <v>2.5140187056181345E-4</v>
      </c>
      <c r="AO172">
        <f t="shared" si="46"/>
        <v>1.3776504342594198E-2</v>
      </c>
      <c r="AP172">
        <f t="shared" si="47"/>
        <v>-1.5425401678454562E-2</v>
      </c>
      <c r="AQ172">
        <f t="shared" si="48"/>
        <v>1.57589214183744E-3</v>
      </c>
      <c r="AR172">
        <f t="shared" si="49"/>
        <v>-1.65687821636262E-2</v>
      </c>
      <c r="AS172">
        <f t="shared" si="50"/>
        <v>5.9525176843461536E-3</v>
      </c>
      <c r="AT172">
        <f t="shared" si="51"/>
        <v>-3.9695615955603392E-2</v>
      </c>
      <c r="AU172">
        <f t="shared" si="52"/>
        <v>-3.8066091401083801E-2</v>
      </c>
      <c r="AV172">
        <f t="shared" si="53"/>
        <v>-5.3467948306132052E-2</v>
      </c>
      <c r="AW172">
        <f t="shared" si="54"/>
        <v>2.2543306584749845E-2</v>
      </c>
      <c r="AZ172">
        <f t="shared" si="67"/>
        <v>7.038188903298181E-3</v>
      </c>
      <c r="BA172">
        <f t="shared" si="55"/>
        <v>0.22467696408700361</v>
      </c>
      <c r="BB172">
        <f t="shared" si="56"/>
        <v>0.26241122521038068</v>
      </c>
      <c r="BC172">
        <f t="shared" si="57"/>
        <v>0.20504266148702288</v>
      </c>
      <c r="BD172">
        <f t="shared" si="58"/>
        <v>0.25497429262148086</v>
      </c>
      <c r="BE172">
        <f t="shared" si="59"/>
        <v>0.17497218767173359</v>
      </c>
      <c r="BF172">
        <f t="shared" si="60"/>
        <v>0.35743973247357252</v>
      </c>
      <c r="BG172">
        <f t="shared" si="61"/>
        <v>0.28422989683792999</v>
      </c>
      <c r="BH172">
        <f t="shared" si="62"/>
        <v>0.38891158341846865</v>
      </c>
      <c r="BI172">
        <f t="shared" si="63"/>
        <v>0.44431440167918368</v>
      </c>
    </row>
    <row r="173" spans="3:61">
      <c r="C173">
        <f t="shared" si="65"/>
        <v>300</v>
      </c>
      <c r="D173" s="63">
        <f>'Ac227 Dose 1 nCi R power'!E549/'Ac225 Dose 200 nCi R power'!E549</f>
        <v>2.1476961532134074E-3</v>
      </c>
      <c r="E173" s="63">
        <f>'Ac227 Dose 1 nCi R power'!F549/'Ac225 Dose 200 nCi R power'!F549</f>
        <v>8.1518846967475231E-2</v>
      </c>
      <c r="F173" s="63">
        <f>'Ac227 Dose 1 nCi R power'!G549/'Ac225 Dose 200 nCi R power'!G549</f>
        <v>0.12107921428928792</v>
      </c>
      <c r="G173" s="63">
        <f>'Ac227 Dose 1 nCi R power'!H549/'Ac225 Dose 200 nCi R power'!H549</f>
        <v>8.8134709182496357E-2</v>
      </c>
      <c r="H173" s="63">
        <f>'Ac227 Dose 1 nCi R power'!I549/'Ac225 Dose 200 nCi R power'!I549</f>
        <v>0.11896028652891905</v>
      </c>
      <c r="I173" s="63">
        <f>'Ac227 Dose 1 nCi R power'!J549/'Ac225 Dose 200 nCi R power'!J549</f>
        <v>7.3802595935839904E-2</v>
      </c>
      <c r="J173" s="63">
        <f>'Ac227 Dose 1 nCi R power'!K549/'Ac225 Dose 200 nCi R power'!K549</f>
        <v>0.17386215367333219</v>
      </c>
      <c r="K173" s="63">
        <f>'Ac227 Dose 1 nCi R power'!L549/'Ac225 Dose 200 nCi R power'!L549</f>
        <v>0.14068325426079736</v>
      </c>
      <c r="L173" s="63">
        <f>'Ac227 Dose 1 nCi R power'!M549/'Ac225 Dose 200 nCi R power'!M549</f>
        <v>0.19329715335266071</v>
      </c>
      <c r="M173" s="63">
        <f>'Ac227 Dose 1 nCi R power'!N549/'Ac225 Dose 200 nCi R power'!N549</f>
        <v>0.1830338408096904</v>
      </c>
      <c r="P173" s="64">
        <f>((('Ac225 Dose 200 nCi R power'!Q549/'Ac225 Dose 200 nCi R power'!E549)^2+('Ac227 Dose 1 nCi R power'!Q549/'Ac227 Dose 1 nCi R power'!E549)^2)^0.5)*D173</f>
        <v>1.8892716524386394E-3</v>
      </c>
      <c r="Q173" s="64">
        <f>((('Ac225 Dose 200 nCi R power'!R549/'Ac225 Dose 200 nCi R power'!F549)^2+('Ac227 Dose 1 nCi R power'!R549/'Ac227 Dose 1 nCi R power'!F549)^2)^0.5)*E173</f>
        <v>6.4527120887025474E-2</v>
      </c>
      <c r="R173" s="64">
        <f>((('Ac225 Dose 200 nCi R power'!S549/'Ac225 Dose 200 nCi R power'!G549)^2+('Ac227 Dose 1 nCi R power'!S549/'Ac227 Dose 1 nCi R power'!G549)^2)^0.5)*F173</f>
        <v>0.14013981047582055</v>
      </c>
      <c r="S173" s="64">
        <f>((('Ac225 Dose 200 nCi R power'!T549/'Ac225 Dose 200 nCi R power'!H549)^2+('Ac227 Dose 1 nCi R power'!T549/'Ac227 Dose 1 nCi R power'!H549)^2)^0.5)*G173</f>
        <v>8.6188493873791169E-2</v>
      </c>
      <c r="T173" s="64">
        <f>((('Ac225 Dose 200 nCi R power'!U549/'Ac225 Dose 200 nCi R power'!I549)^2+('Ac227 Dose 1 nCi R power'!U549/'Ac227 Dose 1 nCi R power'!I549)^2)^0.5)*H173</f>
        <v>0.13942755840586143</v>
      </c>
      <c r="U173" s="64">
        <f>((('Ac225 Dose 200 nCi R power'!V549/'Ac225 Dose 200 nCi R power'!J549)^2+('Ac227 Dose 1 nCi R power'!V549/'Ac227 Dose 1 nCi R power'!J549)^2)^0.5)*I173</f>
        <v>6.6444928139067855E-2</v>
      </c>
      <c r="V173" s="64">
        <f>((('Ac225 Dose 200 nCi R power'!W549/'Ac225 Dose 200 nCi R power'!K549)^2+('Ac227 Dose 1 nCi R power'!W549/'Ac227 Dose 1 nCi R power'!K549)^2)^0.5)*J173</f>
        <v>0.22291974801747849</v>
      </c>
      <c r="W173" s="64">
        <f>((('Ac225 Dose 200 nCi R power'!X549/'Ac225 Dose 200 nCi R power'!L549)^2+('Ac227 Dose 1 nCi R power'!X549/'Ac227 Dose 1 nCi R power'!L549)^2)^0.5)*K173</f>
        <v>0.18773109842967614</v>
      </c>
      <c r="X173" s="64">
        <f>((('Ac225 Dose 200 nCi R power'!Y549/'Ac225 Dose 200 nCi R power'!M549)^2+('Ac227 Dose 1 nCi R power'!Y549/'Ac227 Dose 1 nCi R power'!M549)^2)^0.5)*L173</f>
        <v>0.25937759241518921</v>
      </c>
      <c r="Y173" s="64">
        <f>((('Ac225 Dose 200 nCi R power'!Z549/'Ac225 Dose 200 nCi R power'!N549)^2+('Ac227 Dose 1 nCi R power'!Z549/'Ac227 Dose 1 nCi R power'!N549)^2)^0.5)*M173</f>
        <v>0.15518338607508414</v>
      </c>
      <c r="Z173" s="64"/>
      <c r="AA173" s="64"/>
      <c r="AB173" s="64">
        <f>((('Ac225 Dose 200 nCi R power'!AC549/'Ac225 Dose 200 nCi R power'!E549)^2+('Ac227 Dose 1 nCi R power'!AC549/'Ac227 Dose 1 nCi R power'!E549)^2)^0.5)*D173</f>
        <v>6.4185398207628969E-3</v>
      </c>
      <c r="AC173" s="64">
        <f>((('Ac225 Dose 200 nCi R power'!AD549/'Ac225 Dose 200 nCi R power'!F549)^2+('Ac227 Dose 1 nCi R power'!AD549/'Ac227 Dose 1 nCi R power'!F549)^2)^0.5)*E173</f>
        <v>0.19581306739068696</v>
      </c>
      <c r="AD173" s="64">
        <f>((('Ac225 Dose 200 nCi R power'!AE549/'Ac225 Dose 200 nCi R power'!G549)^2+('Ac227 Dose 1 nCi R power'!AE549/'Ac227 Dose 1 nCi R power'!G549)^2)^0.5)*F173</f>
        <v>0.20314722512646752</v>
      </c>
      <c r="AE173" s="64">
        <f>((('Ac225 Dose 200 nCi R power'!AF549/'Ac225 Dose 200 nCi R power'!H549)^2+('Ac227 Dose 1 nCi R power'!AF549/'Ac227 Dose 1 nCi R power'!H549)^2)^0.5)*G173</f>
        <v>0.16519934657548191</v>
      </c>
      <c r="AF173" s="64">
        <f>((('Ac225 Dose 200 nCi R power'!AG549/'Ac225 Dose 200 nCi R power'!I549)^2+('Ac227 Dose 1 nCi R power'!AG549/'Ac227 Dose 1 nCi R power'!I549)^2)^0.5)*H173</f>
        <v>0.19607236962078659</v>
      </c>
      <c r="AG173" s="64">
        <f>((('Ac225 Dose 200 nCi R power'!AH549/'Ac225 Dose 200 nCi R power'!J549)^2+('Ac227 Dose 1 nCi R power'!AH549/'Ac227 Dose 1 nCi R power'!J549)^2)^0.5)*I173</f>
        <v>0.14242378184040061</v>
      </c>
      <c r="AH173" s="64">
        <f>((('Ac225 Dose 200 nCi R power'!AI549/'Ac225 Dose 200 nCi R power'!K549)^2+('Ac227 Dose 1 nCi R power'!AI549/'Ac227 Dose 1 nCi R power'!K549)^2)^0.5)*J173</f>
        <v>0.26787263168360653</v>
      </c>
      <c r="AI173" s="64">
        <f>((('Ac225 Dose 200 nCi R power'!AJ549/'Ac225 Dose 200 nCi R power'!L549)^2+('Ac227 Dose 1 nCi R power'!AJ549/'Ac227 Dose 1 nCi R power'!L549)^2)^0.5)*K173</f>
        <v>0.21052306711907778</v>
      </c>
      <c r="AJ173" s="64">
        <f>((('Ac225 Dose 200 nCi R power'!AK549/'Ac225 Dose 200 nCi R power'!M549)^2+('Ac227 Dose 1 nCi R power'!AK549/'Ac227 Dose 1 nCi R power'!M549)^2)^0.5)*L173</f>
        <v>0.2872988107333645</v>
      </c>
      <c r="AK173" s="64">
        <f>((('Ac225 Dose 200 nCi R power'!AL549/'Ac225 Dose 200 nCi R power'!N549)^2+('Ac227 Dose 1 nCi R power'!AL549/'Ac227 Dose 1 nCi R power'!N549)^2)^0.5)*M173</f>
        <v>0.36598553682579688</v>
      </c>
      <c r="AL173" s="64"/>
      <c r="AM173" s="64"/>
      <c r="AN173">
        <f t="shared" si="66"/>
        <v>2.5842450077476794E-4</v>
      </c>
      <c r="AO173">
        <f t="shared" si="46"/>
        <v>1.6991726080449757E-2</v>
      </c>
      <c r="AP173">
        <f t="shared" si="47"/>
        <v>-1.9060596186532636E-2</v>
      </c>
      <c r="AQ173">
        <f t="shared" si="48"/>
        <v>1.9462153087051876E-3</v>
      </c>
      <c r="AR173">
        <f t="shared" si="49"/>
        <v>-2.0467271876942389E-2</v>
      </c>
      <c r="AS173">
        <f t="shared" si="50"/>
        <v>7.3576677967720494E-3</v>
      </c>
      <c r="AT173">
        <f t="shared" si="51"/>
        <v>-4.9057594344146305E-2</v>
      </c>
      <c r="AU173">
        <f t="shared" si="52"/>
        <v>-4.7047844168878777E-2</v>
      </c>
      <c r="AV173">
        <f t="shared" si="53"/>
        <v>-6.6080439062528501E-2</v>
      </c>
      <c r="AW173">
        <f t="shared" si="54"/>
        <v>2.7850454734606261E-2</v>
      </c>
      <c r="AZ173">
        <f t="shared" si="67"/>
        <v>8.5662359739763043E-3</v>
      </c>
      <c r="BA173">
        <f t="shared" si="55"/>
        <v>0.27733191435816218</v>
      </c>
      <c r="BB173">
        <f t="shared" si="56"/>
        <v>0.32422643941575546</v>
      </c>
      <c r="BC173">
        <f t="shared" si="57"/>
        <v>0.25333405575797829</v>
      </c>
      <c r="BD173">
        <f t="shared" si="58"/>
        <v>0.31503265614970566</v>
      </c>
      <c r="BE173">
        <f t="shared" si="59"/>
        <v>0.21622637777624051</v>
      </c>
      <c r="BF173">
        <f t="shared" si="60"/>
        <v>0.44173478535693872</v>
      </c>
      <c r="BG173">
        <f t="shared" si="61"/>
        <v>0.35120632137987517</v>
      </c>
      <c r="BH173">
        <f t="shared" si="62"/>
        <v>0.48059596408602523</v>
      </c>
      <c r="BI173">
        <f t="shared" si="63"/>
        <v>0.54901937763548725</v>
      </c>
    </row>
    <row r="174" spans="3:61">
      <c r="C174">
        <f t="shared" si="65"/>
        <v>365</v>
      </c>
      <c r="D174" s="63">
        <f>'Ac227 Dose 1 nCi R power'!E550/'Ac225 Dose 200 nCi R power'!E550</f>
        <v>2.6269643717061497E-3</v>
      </c>
      <c r="E174" s="63">
        <f>'Ac227 Dose 1 nCi R power'!F550/'Ac225 Dose 200 nCi R power'!F550</f>
        <v>0.10151090501582945</v>
      </c>
      <c r="F174" s="63">
        <f>'Ac227 Dose 1 nCi R power'!G550/'Ac225 Dose 200 nCi R power'!G550</f>
        <v>0.15094355365927659</v>
      </c>
      <c r="G174" s="63">
        <f>'Ac227 Dose 1 nCi R power'!H550/'Ac225 Dose 200 nCi R power'!H550</f>
        <v>0.10987155509440961</v>
      </c>
      <c r="H174" s="63">
        <f>'Ac227 Dose 1 nCi R power'!I550/'Ac225 Dose 200 nCi R power'!I550</f>
        <v>0.14829696409519791</v>
      </c>
      <c r="I174" s="63">
        <f>'Ac227 Dose 1 nCi R power'!J550/'Ac225 Dose 200 nCi R power'!J550</f>
        <v>9.2017404933154454E-2</v>
      </c>
      <c r="J174" s="63">
        <f>'Ac227 Dose 1 nCi R power'!K550/'Ac225 Dose 200 nCi R power'!K550</f>
        <v>0.21678163324925301</v>
      </c>
      <c r="K174" s="63">
        <f>'Ac227 Dose 1 nCi R power'!L550/'Ac225 Dose 200 nCi R power'!L550</f>
        <v>0.17539482348818963</v>
      </c>
      <c r="L174" s="63">
        <f>'Ac227 Dose 1 nCi R power'!M550/'Ac225 Dose 200 nCi R power'!M550</f>
        <v>0.24100286001902776</v>
      </c>
      <c r="M174" s="63">
        <f>'Ac227 Dose 1 nCi R power'!N550/'Ac225 Dose 200 nCi R power'!N550</f>
        <v>0.22819214299299431</v>
      </c>
      <c r="P174" s="64">
        <f>((('Ac225 Dose 200 nCi R power'!Q550/'Ac225 Dose 200 nCi R power'!E550)^2+('Ac227 Dose 1 nCi R power'!Q550/'Ac227 Dose 1 nCi R power'!E550)^2)^0.5)*D174</f>
        <v>2.360987021645466E-3</v>
      </c>
      <c r="Q174" s="64">
        <f>((('Ac225 Dose 200 nCi R power'!R550/'Ac225 Dose 200 nCi R power'!F550)^2+('Ac227 Dose 1 nCi R power'!R550/'Ac227 Dose 1 nCi R power'!F550)^2)^0.5)*E174</f>
        <v>8.0360094327760256E-2</v>
      </c>
      <c r="R174" s="64">
        <f>((('Ac225 Dose 200 nCi R power'!S550/'Ac225 Dose 200 nCi R power'!G550)^2+('Ac227 Dose 1 nCi R power'!S550/'Ac227 Dose 1 nCi R power'!G550)^2)^0.5)*F174</f>
        <v>0.17470670980765171</v>
      </c>
      <c r="S174" s="64">
        <f>((('Ac225 Dose 200 nCi R power'!T550/'Ac225 Dose 200 nCi R power'!H550)^2+('Ac227 Dose 1 nCi R power'!T550/'Ac227 Dose 1 nCi R power'!H550)^2)^0.5)*G174</f>
        <v>0.10744628223487759</v>
      </c>
      <c r="T174" s="64">
        <f>((('Ac225 Dose 200 nCi R power'!U550/'Ac225 Dose 200 nCi R power'!I550)^2+('Ac227 Dose 1 nCi R power'!U550/'Ac227 Dose 1 nCi R power'!I550)^2)^0.5)*H174</f>
        <v>0.17380739982828003</v>
      </c>
      <c r="U174" s="64">
        <f>((('Ac225 Dose 200 nCi R power'!V550/'Ac225 Dose 200 nCi R power'!J550)^2+('Ac227 Dose 1 nCi R power'!V550/'Ac227 Dose 1 nCi R power'!J550)^2)^0.5)*I174</f>
        <v>8.284200677075719E-2</v>
      </c>
      <c r="V174" s="64">
        <f>((('Ac225 Dose 200 nCi R power'!W550/'Ac225 Dose 200 nCi R power'!K550)^2+('Ac227 Dose 1 nCi R power'!W550/'Ac227 Dose 1 nCi R power'!K550)^2)^0.5)*J174</f>
        <v>0.27795006982882997</v>
      </c>
      <c r="W174" s="64">
        <f>((('Ac225 Dose 200 nCi R power'!X550/'Ac225 Dose 200 nCi R power'!L550)^2+('Ac227 Dose 1 nCi R power'!X550/'Ac227 Dose 1 nCi R power'!L550)^2)^0.5)*K174</f>
        <v>0.23406164248177017</v>
      </c>
      <c r="X174" s="64">
        <f>((('Ac225 Dose 200 nCi R power'!Y550/'Ac225 Dose 200 nCi R power'!M550)^2+('Ac227 Dose 1 nCi R power'!Y550/'Ac227 Dose 1 nCi R power'!M550)^2)^0.5)*L174</f>
        <v>0.32339906905738269</v>
      </c>
      <c r="Y174" s="64">
        <f>((('Ac225 Dose 200 nCi R power'!Z550/'Ac225 Dose 200 nCi R power'!N550)^2+('Ac227 Dose 1 nCi R power'!Z550/'Ac227 Dose 1 nCi R power'!N550)^2)^0.5)*M174</f>
        <v>0.19347625505569396</v>
      </c>
      <c r="Z174" s="64"/>
      <c r="AA174" s="64"/>
      <c r="AB174" s="64">
        <f>((('Ac225 Dose 200 nCi R power'!AC550/'Ac225 Dose 200 nCi R power'!E550)^2+('Ac227 Dose 1 nCi R power'!AC550/'Ac227 Dose 1 nCi R power'!E550)^2)^0.5)*D174</f>
        <v>7.9161857005500304E-3</v>
      </c>
      <c r="AC174" s="64">
        <f>((('Ac225 Dose 200 nCi R power'!AD550/'Ac225 Dose 200 nCi R power'!F550)^2+('Ac227 Dose 1 nCi R power'!AD550/'Ac227 Dose 1 nCi R power'!F550)^2)^0.5)*E174</f>
        <v>0.24393651666255478</v>
      </c>
      <c r="AD174" s="64">
        <f>((('Ac225 Dose 200 nCi R power'!AE550/'Ac225 Dose 200 nCi R power'!G550)^2+('Ac227 Dose 1 nCi R power'!AE550/'Ac227 Dose 1 nCi R power'!G550)^2)^0.5)*F174</f>
        <v>0.25324828006928657</v>
      </c>
      <c r="AE174" s="64">
        <f>((('Ac225 Dose 200 nCi R power'!AF550/'Ac225 Dose 200 nCi R power'!H550)^2+('Ac227 Dose 1 nCi R power'!AF550/'Ac227 Dose 1 nCi R power'!H550)^2)^0.5)*G174</f>
        <v>0.20593321005971127</v>
      </c>
      <c r="AF174" s="64">
        <f>((('Ac225 Dose 200 nCi R power'!AG550/'Ac225 Dose 200 nCi R power'!I550)^2+('Ac227 Dose 1 nCi R power'!AG550/'Ac227 Dose 1 nCi R power'!I550)^2)^0.5)*H174</f>
        <v>0.24442838493485552</v>
      </c>
      <c r="AG174" s="64">
        <f>((('Ac225 Dose 200 nCi R power'!AH550/'Ac225 Dose 200 nCi R power'!J550)^2+('Ac227 Dose 1 nCi R power'!AH550/'Ac227 Dose 1 nCi R power'!J550)^2)^0.5)*I174</f>
        <v>0.1775762177397609</v>
      </c>
      <c r="AH174" s="64">
        <f>((('Ac225 Dose 200 nCi R power'!AI550/'Ac225 Dose 200 nCi R power'!K550)^2+('Ac227 Dose 1 nCi R power'!AI550/'Ac227 Dose 1 nCi R power'!K550)^2)^0.5)*J174</f>
        <v>0.33399891645317409</v>
      </c>
      <c r="AI174" s="64">
        <f>((('Ac225 Dose 200 nCi R power'!AJ550/'Ac225 Dose 200 nCi R power'!L550)^2+('Ac227 Dose 1 nCi R power'!AJ550/'Ac227 Dose 1 nCi R power'!L550)^2)^0.5)*K174</f>
        <v>0.26245353661987908</v>
      </c>
      <c r="AJ174" s="64">
        <f>((('Ac225 Dose 200 nCi R power'!AK550/'Ac225 Dose 200 nCi R power'!M550)^2+('Ac227 Dose 1 nCi R power'!AK550/'Ac227 Dose 1 nCi R power'!M550)^2)^0.5)*L174</f>
        <v>0.358197848472041</v>
      </c>
      <c r="AK174" s="64">
        <f>((('Ac225 Dose 200 nCi R power'!AL550/'Ac225 Dose 200 nCi R power'!N550)^2+('Ac227 Dose 1 nCi R power'!AL550/'Ac227 Dose 1 nCi R power'!N550)^2)^0.5)*M174</f>
        <v>0.45627568183709077</v>
      </c>
      <c r="AL174" s="64"/>
      <c r="AM174" s="64"/>
      <c r="AN174">
        <f t="shared" si="66"/>
        <v>2.6597735006068371E-4</v>
      </c>
      <c r="AO174">
        <f t="shared" si="46"/>
        <v>2.1150810688069191E-2</v>
      </c>
      <c r="AP174">
        <f t="shared" si="47"/>
        <v>-2.3763156148375125E-2</v>
      </c>
      <c r="AQ174">
        <f t="shared" si="48"/>
        <v>2.4252728595320211E-3</v>
      </c>
      <c r="AR174">
        <f t="shared" si="49"/>
        <v>-2.5510435733082121E-2</v>
      </c>
      <c r="AS174">
        <f t="shared" si="50"/>
        <v>9.1753981623972636E-3</v>
      </c>
      <c r="AT174">
        <f t="shared" si="51"/>
        <v>-6.1168436579576962E-2</v>
      </c>
      <c r="AU174">
        <f t="shared" si="52"/>
        <v>-5.8666818993580533E-2</v>
      </c>
      <c r="AV174">
        <f t="shared" si="53"/>
        <v>-8.2396209038354928E-2</v>
      </c>
      <c r="AW174">
        <f t="shared" si="54"/>
        <v>3.4715887937300349E-2</v>
      </c>
      <c r="AZ174">
        <f t="shared" si="67"/>
        <v>1.054315007225618E-2</v>
      </c>
      <c r="BA174">
        <f t="shared" si="55"/>
        <v>0.34544742167838421</v>
      </c>
      <c r="BB174">
        <f t="shared" si="56"/>
        <v>0.40419183372856315</v>
      </c>
      <c r="BC174">
        <f t="shared" si="57"/>
        <v>0.31580476515412087</v>
      </c>
      <c r="BD174">
        <f t="shared" si="58"/>
        <v>0.39272534903005341</v>
      </c>
      <c r="BE174">
        <f t="shared" si="59"/>
        <v>0.26959362267291537</v>
      </c>
      <c r="BF174">
        <f t="shared" si="60"/>
        <v>0.55078054970242707</v>
      </c>
      <c r="BG174">
        <f t="shared" si="61"/>
        <v>0.43784836010806871</v>
      </c>
      <c r="BH174">
        <f t="shared" si="62"/>
        <v>0.59920070849106877</v>
      </c>
      <c r="BI174">
        <f t="shared" si="63"/>
        <v>0.68446782483008506</v>
      </c>
    </row>
    <row r="175" spans="3:61">
      <c r="C175">
        <f t="shared" si="65"/>
        <v>730</v>
      </c>
      <c r="D175" s="63">
        <f>'Ac227 Dose 1 nCi R power'!E551/'Ac225 Dose 200 nCi R power'!E551</f>
        <v>5.2685338662681238E-3</v>
      </c>
      <c r="E175" s="63">
        <f>'Ac227 Dose 1 nCi R power'!F551/'Ac225 Dose 200 nCi R power'!F551</f>
        <v>0.21170058357255814</v>
      </c>
      <c r="F175" s="63">
        <f>'Ac227 Dose 1 nCi R power'!G551/'Ac225 Dose 200 nCi R power'!G551</f>
        <v>0.31554601502281843</v>
      </c>
      <c r="G175" s="63">
        <f>'Ac227 Dose 1 nCi R power'!H551/'Ac225 Dose 200 nCi R power'!H551</f>
        <v>0.22967793320022398</v>
      </c>
      <c r="H175" s="63">
        <f>'Ac227 Dose 1 nCi R power'!I551/'Ac225 Dose 200 nCi R power'!I551</f>
        <v>0.30999112602571932</v>
      </c>
      <c r="I175" s="63">
        <f>'Ac227 Dose 1 nCi R power'!J551/'Ac225 Dose 200 nCi R power'!J551</f>
        <v>0.19241146892399189</v>
      </c>
      <c r="J175" s="63">
        <f>'Ac227 Dose 1 nCi R power'!K551/'Ac225 Dose 200 nCi R power'!K551</f>
        <v>0.45333975355312478</v>
      </c>
      <c r="K175" s="63">
        <f>'Ac227 Dose 1 nCi R power'!L551/'Ac225 Dose 200 nCi R power'!L551</f>
        <v>0.36671362883592123</v>
      </c>
      <c r="L175" s="63">
        <f>'Ac227 Dose 1 nCi R power'!M551/'Ac225 Dose 200 nCi R power'!M551</f>
        <v>0.50394109694162981</v>
      </c>
      <c r="M175" s="63">
        <f>'Ac227 Dose 1 nCi R power'!N551/'Ac225 Dose 200 nCi R power'!N551</f>
        <v>0.47708992039111631</v>
      </c>
      <c r="P175" s="64">
        <f>((('Ac225 Dose 200 nCi R power'!Q551/'Ac225 Dose 200 nCi R power'!E551)^2+('Ac227 Dose 1 nCi R power'!Q551/'Ac227 Dose 1 nCi R power'!E551)^2)^0.5)*D175</f>
        <v>4.9704513733490425E-3</v>
      </c>
      <c r="Q175" s="64">
        <f>((('Ac225 Dose 200 nCi R power'!R551/'Ac225 Dose 200 nCi R power'!F551)^2+('Ac227 Dose 1 nCi R power'!R551/'Ac227 Dose 1 nCi R power'!F551)^2)^0.5)*E175</f>
        <v>0.1676274631030529</v>
      </c>
      <c r="R175" s="64">
        <f>((('Ac225 Dose 200 nCi R power'!S551/'Ac225 Dose 200 nCi R power'!G551)^2+('Ac227 Dose 1 nCi R power'!S551/'Ac227 Dose 1 nCi R power'!G551)^2)^0.5)*F175</f>
        <v>0.36522814212481819</v>
      </c>
      <c r="S175" s="64">
        <f>((('Ac225 Dose 200 nCi R power'!T551/'Ac225 Dose 200 nCi R power'!H551)^2+('Ac227 Dose 1 nCi R power'!T551/'Ac227 Dose 1 nCi R power'!H551)^2)^0.5)*G175</f>
        <v>0.22461225196665607</v>
      </c>
      <c r="T175" s="64">
        <f>((('Ac225 Dose 200 nCi R power'!U551/'Ac225 Dose 200 nCi R power'!I551)^2+('Ac227 Dose 1 nCi R power'!U551/'Ac227 Dose 1 nCi R power'!I551)^2)^0.5)*H175</f>
        <v>0.36329783038691954</v>
      </c>
      <c r="U175" s="64">
        <f>((('Ac225 Dose 200 nCi R power'!V551/'Ac225 Dose 200 nCi R power'!J551)^2+('Ac227 Dose 1 nCi R power'!V551/'Ac227 Dose 1 nCi R power'!J551)^2)^0.5)*I175</f>
        <v>0.17321733624408281</v>
      </c>
      <c r="V175" s="64">
        <f>((('Ac225 Dose 200 nCi R power'!W551/'Ac225 Dose 200 nCi R power'!K551)^2+('Ac227 Dose 1 nCi R power'!W551/'Ac227 Dose 1 nCi R power'!K551)^2)^0.5)*J175</f>
        <v>0.58125918764762052</v>
      </c>
      <c r="W175" s="64">
        <f>((('Ac225 Dose 200 nCi R power'!X551/'Ac225 Dose 200 nCi R power'!L551)^2+('Ac227 Dose 1 nCi R power'!X551/'Ac227 Dose 1 nCi R power'!L551)^2)^0.5)*K175</f>
        <v>0.48942043589462897</v>
      </c>
      <c r="X175" s="64">
        <f>((('Ac225 Dose 200 nCi R power'!Y551/'Ac225 Dose 200 nCi R power'!M551)^2+('Ac227 Dose 1 nCi R power'!Y551/'Ac227 Dose 1 nCi R power'!M551)^2)^0.5)*L175</f>
        <v>0.67626448957493845</v>
      </c>
      <c r="Y175" s="64">
        <f>((('Ac225 Dose 200 nCi R power'!Z551/'Ac225 Dose 200 nCi R power'!N551)^2+('Ac227 Dose 1 nCi R power'!Z551/'Ac227 Dose 1 nCi R power'!N551)^2)^0.5)*M175</f>
        <v>0.404534013100256</v>
      </c>
      <c r="Z175" s="64"/>
      <c r="AA175" s="64"/>
      <c r="AB175" s="64">
        <f>((('Ac225 Dose 200 nCi R power'!AC551/'Ac225 Dose 200 nCi R power'!E551)^2+('Ac227 Dose 1 nCi R power'!AC551/'Ac227 Dose 1 nCi R power'!E551)^2)^0.5)*D175</f>
        <v>1.6172051608289037E-2</v>
      </c>
      <c r="AC175" s="64">
        <f>((('Ac225 Dose 200 nCi R power'!AD551/'Ac225 Dose 200 nCi R power'!F551)^2+('Ac227 Dose 1 nCi R power'!AD551/'Ac227 Dose 1 nCi R power'!F551)^2)^0.5)*E175</f>
        <v>0.50917732061955578</v>
      </c>
      <c r="AD175" s="64">
        <f>((('Ac225 Dose 200 nCi R power'!AE551/'Ac225 Dose 200 nCi R power'!G551)^2+('Ac227 Dose 1 nCi R power'!AE551/'Ac227 Dose 1 nCi R power'!G551)^2)^0.5)*F175</f>
        <v>0.52938889346887252</v>
      </c>
      <c r="AE175" s="64">
        <f>((('Ac225 Dose 200 nCi R power'!AF551/'Ac225 Dose 200 nCi R power'!H551)^2+('Ac227 Dose 1 nCi R power'!AF551/'Ac227 Dose 1 nCi R power'!H551)^2)^0.5)*G175</f>
        <v>0.43044493362815811</v>
      </c>
      <c r="AF175" s="64">
        <f>((('Ac225 Dose 200 nCi R power'!AG551/'Ac225 Dose 200 nCi R power'!I551)^2+('Ac227 Dose 1 nCi R power'!AG551/'Ac227 Dose 1 nCi R power'!I551)^2)^0.5)*H175</f>
        <v>0.51095090985194214</v>
      </c>
      <c r="AG175" s="64">
        <f>((('Ac225 Dose 200 nCi R power'!AH551/'Ac225 Dose 200 nCi R power'!J551)^2+('Ac227 Dose 1 nCi R power'!AH551/'Ac227 Dose 1 nCi R power'!J551)^2)^0.5)*I175</f>
        <v>0.37132493628550212</v>
      </c>
      <c r="AH175" s="64">
        <f>((('Ac225 Dose 200 nCi R power'!AI551/'Ac225 Dose 200 nCi R power'!K551)^2+('Ac227 Dose 1 nCi R power'!AI551/'Ac227 Dose 1 nCi R power'!K551)^2)^0.5)*J175</f>
        <v>0.69846534946554983</v>
      </c>
      <c r="AI175" s="64">
        <f>((('Ac225 Dose 200 nCi R power'!AJ551/'Ac225 Dose 200 nCi R power'!L551)^2+('Ac227 Dose 1 nCi R power'!AJ551/'Ac227 Dose 1 nCi R power'!L551)^2)^0.5)*K175</f>
        <v>0.54867728820392958</v>
      </c>
      <c r="AJ175" s="64">
        <f>((('Ac225 Dose 200 nCi R power'!AK551/'Ac225 Dose 200 nCi R power'!M551)^2+('Ac227 Dose 1 nCi R power'!AK551/'Ac227 Dose 1 nCi R power'!M551)^2)^0.5)*L175</f>
        <v>0.74897013383405708</v>
      </c>
      <c r="AK175" s="64">
        <f>((('Ac225 Dose 200 nCi R power'!AL551/'Ac225 Dose 200 nCi R power'!N551)^2+('Ac227 Dose 1 nCi R power'!AL551/'Ac227 Dose 1 nCi R power'!N551)^2)^0.5)*M175</f>
        <v>0.95392540217402433</v>
      </c>
      <c r="AL175" s="64"/>
      <c r="AM175" s="64"/>
      <c r="AN175">
        <f t="shared" si="66"/>
        <v>2.9808249291908128E-4</v>
      </c>
      <c r="AO175">
        <f t="shared" si="46"/>
        <v>4.4073120469505234E-2</v>
      </c>
      <c r="AP175">
        <f t="shared" si="47"/>
        <v>-4.9682127101999762E-2</v>
      </c>
      <c r="AQ175">
        <f t="shared" si="48"/>
        <v>5.0656812335679036E-3</v>
      </c>
      <c r="AR175">
        <f t="shared" si="49"/>
        <v>-5.3306704361200219E-2</v>
      </c>
      <c r="AS175">
        <f t="shared" si="50"/>
        <v>1.9194132679909076E-2</v>
      </c>
      <c r="AT175">
        <f t="shared" si="51"/>
        <v>-0.12791943409449574</v>
      </c>
      <c r="AU175">
        <f t="shared" si="52"/>
        <v>-0.12270680705870773</v>
      </c>
      <c r="AV175">
        <f t="shared" si="53"/>
        <v>-0.17232339263330865</v>
      </c>
      <c r="AW175">
        <f t="shared" si="54"/>
        <v>7.2555907290860311E-2</v>
      </c>
      <c r="AZ175">
        <f t="shared" si="67"/>
        <v>2.1440585474557163E-2</v>
      </c>
      <c r="BA175">
        <f t="shared" si="55"/>
        <v>0.72087790419211395</v>
      </c>
      <c r="BB175">
        <f t="shared" si="56"/>
        <v>0.84493490849169095</v>
      </c>
      <c r="BC175">
        <f t="shared" si="57"/>
        <v>0.66012286682838206</v>
      </c>
      <c r="BD175">
        <f t="shared" si="58"/>
        <v>0.82094203587766146</v>
      </c>
      <c r="BE175">
        <f t="shared" si="59"/>
        <v>0.56373640520949397</v>
      </c>
      <c r="BF175">
        <f t="shared" si="60"/>
        <v>1.1518051030186747</v>
      </c>
      <c r="BG175">
        <f t="shared" si="61"/>
        <v>0.91539091703985087</v>
      </c>
      <c r="BH175">
        <f t="shared" si="62"/>
        <v>1.2529112307756869</v>
      </c>
      <c r="BI175">
        <f t="shared" si="63"/>
        <v>1.4310153225651407</v>
      </c>
    </row>
    <row r="176" spans="3:61">
      <c r="C176">
        <f t="shared" si="65"/>
        <v>1460</v>
      </c>
      <c r="D176" s="63">
        <f>'Ac227 Dose 1 nCi R power'!E552/'Ac225 Dose 200 nCi R power'!E552</f>
        <v>1.0307061219905102E-2</v>
      </c>
      <c r="E176" s="63">
        <f>'Ac227 Dose 1 nCi R power'!F552/'Ac225 Dose 200 nCi R power'!F552</f>
        <v>0.42187628051241122</v>
      </c>
      <c r="F176" s="63">
        <f>'Ac227 Dose 1 nCi R power'!G552/'Ac225 Dose 200 nCi R power'!G552</f>
        <v>0.62950860652176721</v>
      </c>
      <c r="G176" s="63">
        <f>'Ac227 Dose 1 nCi R power'!H552/'Ac225 Dose 200 nCi R power'!H552</f>
        <v>0.45819651448934595</v>
      </c>
      <c r="H176" s="63">
        <f>'Ac227 Dose 1 nCi R power'!I552/'Ac225 Dose 200 nCi R power'!I552</f>
        <v>0.61840642970975723</v>
      </c>
      <c r="I176" s="63">
        <f>'Ac227 Dose 1 nCi R power'!J552/'Ac225 Dose 200 nCi R power'!J552</f>
        <v>0.38390301917831943</v>
      </c>
      <c r="J176" s="63">
        <f>'Ac227 Dose 1 nCi R power'!K552/'Ac225 Dose 200 nCi R power'!K552</f>
        <v>0.90455050627495182</v>
      </c>
      <c r="K176" s="63">
        <f>'Ac227 Dose 1 nCi R power'!L552/'Ac225 Dose 200 nCi R power'!L552</f>
        <v>0.73163495158896596</v>
      </c>
      <c r="L176" s="63">
        <f>'Ac227 Dose 1 nCi R power'!M552/'Ac225 Dose 200 nCi R power'!M552</f>
        <v>1.005469261131162</v>
      </c>
      <c r="M176" s="63">
        <f>'Ac227 Dose 1 nCi R power'!N552/'Ac225 Dose 200 nCi R power'!N552</f>
        <v>0.95183732430739854</v>
      </c>
      <c r="P176" s="64">
        <f>((('Ac225 Dose 200 nCi R power'!Q552/'Ac225 Dose 200 nCi R power'!E552)^2+('Ac227 Dose 1 nCi R power'!Q552/'Ac227 Dose 1 nCi R power'!E552)^2)^0.5)*D176</f>
        <v>9.956223995496314E-3</v>
      </c>
      <c r="Q176" s="64">
        <f>((('Ac225 Dose 200 nCi R power'!R552/'Ac225 Dose 200 nCi R power'!F552)^2+('Ac227 Dose 1 nCi R power'!R552/'Ac227 Dose 1 nCi R power'!F552)^2)^0.5)*E176</f>
        <v>0.33408225696202704</v>
      </c>
      <c r="R176" s="64">
        <f>((('Ac225 Dose 200 nCi R power'!S552/'Ac225 Dose 200 nCi R power'!G552)^2+('Ac227 Dose 1 nCi R power'!S552/'Ac227 Dose 1 nCi R power'!G552)^2)^0.5)*F176</f>
        <v>0.72862855629288903</v>
      </c>
      <c r="S176" s="64">
        <f>((('Ac225 Dose 200 nCi R power'!T552/'Ac225 Dose 200 nCi R power'!H552)^2+('Ac227 Dose 1 nCi R power'!T552/'Ac227 Dose 1 nCi R power'!H552)^2)^0.5)*G176</f>
        <v>0.44809452065185096</v>
      </c>
      <c r="T176" s="64">
        <f>((('Ac225 Dose 200 nCi R power'!U552/'Ac225 Dose 200 nCi R power'!I552)^2+('Ac227 Dose 1 nCi R power'!U552/'Ac227 Dose 1 nCi R power'!I552)^2)^0.5)*H176</f>
        <v>0.72473171318116159</v>
      </c>
      <c r="U176" s="64">
        <f>((('Ac225 Dose 200 nCi R power'!V552/'Ac225 Dose 200 nCi R power'!J552)^2+('Ac227 Dose 1 nCi R power'!V552/'Ac227 Dose 1 nCi R power'!J552)^2)^0.5)*I176</f>
        <v>0.34559916117538408</v>
      </c>
      <c r="V176" s="64">
        <f>((('Ac225 Dose 200 nCi R power'!W552/'Ac225 Dose 200 nCi R power'!K552)^2+('Ac227 Dose 1 nCi R power'!W552/'Ac227 Dose 1 nCi R power'!K552)^2)^0.5)*J176</f>
        <v>1.1597907349226946</v>
      </c>
      <c r="W176" s="64">
        <f>((('Ac225 Dose 200 nCi R power'!X552/'Ac225 Dose 200 nCi R power'!L552)^2+('Ac227 Dose 1 nCi R power'!X552/'Ac227 Dose 1 nCi R power'!L552)^2)^0.5)*K176</f>
        <v>0.97649157863603597</v>
      </c>
      <c r="X176" s="64">
        <f>((('Ac225 Dose 200 nCi R power'!Y552/'Ac225 Dose 200 nCi R power'!M552)^2+('Ac227 Dose 1 nCi R power'!Y552/'Ac227 Dose 1 nCi R power'!M552)^2)^0.5)*L176</f>
        <v>1.3493196863994668</v>
      </c>
      <c r="Y176" s="64">
        <f>((('Ac225 Dose 200 nCi R power'!Z552/'Ac225 Dose 200 nCi R power'!N552)^2+('Ac227 Dose 1 nCi R power'!Z552/'Ac227 Dose 1 nCi R power'!N552)^2)^0.5)*M176</f>
        <v>0.80710539788521973</v>
      </c>
      <c r="Z176" s="64"/>
      <c r="AA176" s="64"/>
      <c r="AB176" s="64">
        <f>((('Ac225 Dose 200 nCi R power'!AC552/'Ac225 Dose 200 nCi R power'!E552)^2+('Ac227 Dose 1 nCi R power'!AC552/'Ac227 Dose 1 nCi R power'!E552)^2)^0.5)*D176</f>
        <v>3.1920540439874218E-2</v>
      </c>
      <c r="AC176" s="64">
        <f>((('Ac225 Dose 200 nCi R power'!AD552/'Ac225 Dose 200 nCi R power'!F552)^2+('Ac227 Dose 1 nCi R power'!AD552/'Ac227 Dose 1 nCi R power'!F552)^2)^0.5)*E176</f>
        <v>1.0150974961711052</v>
      </c>
      <c r="AD176" s="64">
        <f>((('Ac225 Dose 200 nCi R power'!AE552/'Ac225 Dose 200 nCi R power'!G552)^2+('Ac227 Dose 1 nCi R power'!AE552/'Ac227 Dose 1 nCi R power'!G552)^2)^0.5)*F176</f>
        <v>1.0560992599844699</v>
      </c>
      <c r="AE176" s="64">
        <f>((('Ac225 Dose 200 nCi R power'!AF552/'Ac225 Dose 200 nCi R power'!H552)^2+('Ac227 Dose 1 nCi R power'!AF552/'Ac227 Dose 1 nCi R power'!H552)^2)^0.5)*G176</f>
        <v>0.85867840340284329</v>
      </c>
      <c r="AF176" s="64">
        <f>((('Ac225 Dose 200 nCi R power'!AG552/'Ac225 Dose 200 nCi R power'!I552)^2+('Ac227 Dose 1 nCi R power'!AG552/'Ac227 Dose 1 nCi R power'!I552)^2)^0.5)*H176</f>
        <v>1.0193157420498948</v>
      </c>
      <c r="AG176" s="64">
        <f>((('Ac225 Dose 200 nCi R power'!AH552/'Ac225 Dose 200 nCi R power'!J552)^2+('Ac227 Dose 1 nCi R power'!AH552/'Ac227 Dose 1 nCi R power'!J552)^2)^0.5)*I176</f>
        <v>0.74088107347200027</v>
      </c>
      <c r="AH176" s="64">
        <f>((('Ac225 Dose 200 nCi R power'!AI552/'Ac225 Dose 200 nCi R power'!K552)^2+('Ac227 Dose 1 nCi R power'!AI552/'Ac227 Dose 1 nCi R power'!K552)^2)^0.5)*J176</f>
        <v>1.3936483064966938</v>
      </c>
      <c r="AI176" s="64">
        <f>((('Ac225 Dose 200 nCi R power'!AJ552/'Ac225 Dose 200 nCi R power'!L552)^2+('Ac227 Dose 1 nCi R power'!AJ552/'Ac227 Dose 1 nCi R power'!L552)^2)^0.5)*K176</f>
        <v>1.094620227497096</v>
      </c>
      <c r="AJ176" s="64">
        <f>((('Ac225 Dose 200 nCi R power'!AK552/'Ac225 Dose 200 nCi R power'!M552)^2+('Ac227 Dose 1 nCi R power'!AK552/'Ac227 Dose 1 nCi R power'!M552)^2)^0.5)*L176</f>
        <v>1.4943288514277482</v>
      </c>
      <c r="AK176" s="64">
        <f>((('Ac225 Dose 200 nCi R power'!AL552/'Ac225 Dose 200 nCi R power'!N552)^2+('Ac227 Dose 1 nCi R power'!AL552/'Ac227 Dose 1 nCi R power'!N552)^2)^0.5)*M176</f>
        <v>1.9031420460942827</v>
      </c>
      <c r="AL176" s="64"/>
      <c r="AM176" s="64"/>
      <c r="AN176">
        <f t="shared" si="66"/>
        <v>3.508372244087881E-4</v>
      </c>
      <c r="AO176">
        <f t="shared" si="46"/>
        <v>8.7794023550384181E-2</v>
      </c>
      <c r="AP176">
        <f t="shared" si="47"/>
        <v>-9.9119949771121818E-2</v>
      </c>
      <c r="AQ176">
        <f t="shared" si="48"/>
        <v>1.0101993837494994E-2</v>
      </c>
      <c r="AR176">
        <f t="shared" si="49"/>
        <v>-0.10632528347140435</v>
      </c>
      <c r="AS176">
        <f t="shared" si="50"/>
        <v>3.8303858002935343E-2</v>
      </c>
      <c r="AT176">
        <f t="shared" si="51"/>
        <v>-0.25524022864774276</v>
      </c>
      <c r="AU176">
        <f t="shared" si="52"/>
        <v>-0.24485662704707001</v>
      </c>
      <c r="AV176">
        <f t="shared" si="53"/>
        <v>-0.34385042526830478</v>
      </c>
      <c r="AW176">
        <f t="shared" si="54"/>
        <v>0.1447319264221788</v>
      </c>
      <c r="AZ176">
        <f t="shared" si="67"/>
        <v>4.2227601659779318E-2</v>
      </c>
      <c r="BA176">
        <f t="shared" si="55"/>
        <v>1.4369737766835164</v>
      </c>
      <c r="BB176">
        <f t="shared" si="56"/>
        <v>1.6856078665062371</v>
      </c>
      <c r="BC176">
        <f t="shared" si="57"/>
        <v>1.3168749178921892</v>
      </c>
      <c r="BD176">
        <f t="shared" si="58"/>
        <v>1.637722171759652</v>
      </c>
      <c r="BE176">
        <f t="shared" si="59"/>
        <v>1.1247840926503196</v>
      </c>
      <c r="BF176">
        <f t="shared" si="60"/>
        <v>2.2981988127716457</v>
      </c>
      <c r="BG176">
        <f t="shared" si="61"/>
        <v>1.8262551790860619</v>
      </c>
      <c r="BH176">
        <f t="shared" si="62"/>
        <v>2.4997981125589099</v>
      </c>
      <c r="BI176">
        <f t="shared" si="63"/>
        <v>2.854979370401681</v>
      </c>
    </row>
    <row r="177" spans="3:61">
      <c r="C177">
        <f t="shared" si="65"/>
        <v>2920</v>
      </c>
      <c r="D177" s="63">
        <f>'Ac227 Dose 1 nCi R power'!E553/'Ac225 Dose 200 nCi R power'!E553</f>
        <v>1.9479684354326857E-2</v>
      </c>
      <c r="E177" s="63">
        <f>'Ac227 Dose 1 nCi R power'!F553/'Ac225 Dose 200 nCi R power'!F553</f>
        <v>0.80450047300629834</v>
      </c>
      <c r="F177" s="63">
        <f>'Ac227 Dose 1 nCi R power'!G553/'Ac225 Dose 200 nCi R power'!G553</f>
        <v>1.2010765127766543</v>
      </c>
      <c r="G177" s="63">
        <f>'Ac227 Dose 1 nCi R power'!H553/'Ac225 Dose 200 nCi R power'!H553</f>
        <v>0.87421387000986184</v>
      </c>
      <c r="H177" s="63">
        <f>'Ac227 Dose 1 nCi R power'!I553/'Ac225 Dose 200 nCi R power'!I553</f>
        <v>1.1798755160172607</v>
      </c>
      <c r="I177" s="63">
        <f>'Ac227 Dose 1 nCi R power'!J553/'Ac225 Dose 200 nCi R power'!J553</f>
        <v>0.73251278164021105</v>
      </c>
      <c r="J177" s="63">
        <f>'Ac227 Dose 1 nCi R power'!K553/'Ac225 Dose 200 nCi R power'!K553</f>
        <v>1.7259782565735724</v>
      </c>
      <c r="K177" s="63">
        <f>'Ac227 Dose 1 nCi R power'!L553/'Ac225 Dose 200 nCi R power'!L553</f>
        <v>1.3959730671520743</v>
      </c>
      <c r="L177" s="63">
        <f>'Ac227 Dose 1 nCi R power'!M553/'Ac225 Dose 200 nCi R power'!M553</f>
        <v>1.918499700092321</v>
      </c>
      <c r="M177" s="63">
        <f>'Ac227 Dose 1 nCi R power'!N553/'Ac225 Dose 200 nCi R power'!N553</f>
        <v>1.8161134737711515</v>
      </c>
      <c r="P177" s="64">
        <f>((('Ac225 Dose 200 nCi R power'!Q553/'Ac225 Dose 200 nCi R power'!E553)^2+('Ac227 Dose 1 nCi R power'!Q553/'Ac227 Dose 1 nCi R power'!E553)^2)^0.5)*D177</f>
        <v>1.903634827654024E-2</v>
      </c>
      <c r="Q177" s="64">
        <f>((('Ac225 Dose 200 nCi R power'!R553/'Ac225 Dose 200 nCi R power'!F553)^2+('Ac227 Dose 1 nCi R power'!R553/'Ac227 Dose 1 nCi R power'!F553)^2)^0.5)*E177</f>
        <v>0.6371131468788348</v>
      </c>
      <c r="R177" s="64">
        <f>((('Ac225 Dose 200 nCi R power'!S553/'Ac225 Dose 200 nCi R power'!G553)^2+('Ac227 Dose 1 nCi R power'!S553/'Ac227 Dose 1 nCi R power'!G553)^2)^0.5)*F177</f>
        <v>1.3901978625967852</v>
      </c>
      <c r="S177" s="64">
        <f>((('Ac225 Dose 200 nCi R power'!T553/'Ac225 Dose 200 nCi R power'!H553)^2+('Ac227 Dose 1 nCi R power'!T553/'Ac227 Dose 1 nCi R power'!H553)^2)^0.5)*G177</f>
        <v>0.85494328499574901</v>
      </c>
      <c r="T177" s="64">
        <f>((('Ac225 Dose 200 nCi R power'!U553/'Ac225 Dose 200 nCi R power'!I553)^2+('Ac227 Dose 1 nCi R power'!U553/'Ac227 Dose 1 nCi R power'!I553)^2)^0.5)*H177</f>
        <v>1.3827209555380418</v>
      </c>
      <c r="U177" s="64">
        <f>((('Ac225 Dose 200 nCi R power'!V553/'Ac225 Dose 200 nCi R power'!J553)^2+('Ac227 Dose 1 nCi R power'!V553/'Ac227 Dose 1 nCi R power'!J553)^2)^0.5)*I177</f>
        <v>0.65941972911351565</v>
      </c>
      <c r="V177" s="64">
        <f>((('Ac225 Dose 200 nCi R power'!W553/'Ac225 Dose 200 nCi R power'!K553)^2+('Ac227 Dose 1 nCi R power'!W553/'Ac227 Dose 1 nCi R power'!K553)^2)^0.5)*J177</f>
        <v>2.2130055895986933</v>
      </c>
      <c r="W177" s="64">
        <f>((('Ac225 Dose 200 nCi R power'!X553/'Ac225 Dose 200 nCi R power'!L553)^2+('Ac227 Dose 1 nCi R power'!X553/'Ac227 Dose 1 nCi R power'!L553)^2)^0.5)*K177</f>
        <v>1.8632030567709588</v>
      </c>
      <c r="X177" s="64">
        <f>((('Ac225 Dose 200 nCi R power'!Y553/'Ac225 Dose 200 nCi R power'!M553)^2+('Ac227 Dose 1 nCi R power'!Y553/'Ac227 Dose 1 nCi R power'!M553)^2)^0.5)*L177</f>
        <v>2.574614546945718</v>
      </c>
      <c r="Y177" s="64">
        <f>((('Ac225 Dose 200 nCi R power'!Z553/'Ac225 Dose 200 nCi R power'!N553)^2+('Ac227 Dose 1 nCi R power'!Z553/'Ac227 Dose 1 nCi R power'!N553)^2)^0.5)*M177</f>
        <v>1.5399853328263444</v>
      </c>
      <c r="Z177" s="64"/>
      <c r="AA177" s="64"/>
      <c r="AB177" s="64">
        <f>((('Ac225 Dose 200 nCi R power'!AC553/'Ac225 Dose 200 nCi R power'!E553)^2+('Ac227 Dose 1 nCi R power'!AC553/'Ac227 Dose 1 nCi R power'!E553)^2)^0.5)*D177</f>
        <v>6.0591167986283161E-2</v>
      </c>
      <c r="AC177" s="64">
        <f>((('Ac225 Dose 200 nCi R power'!AD553/'Ac225 Dose 200 nCi R power'!F553)^2+('Ac227 Dose 1 nCi R power'!AD553/'Ac227 Dose 1 nCi R power'!F553)^2)^0.5)*E177</f>
        <v>1.9361236191233839</v>
      </c>
      <c r="AD177" s="64">
        <f>((('Ac225 Dose 200 nCi R power'!AE553/'Ac225 Dose 200 nCi R power'!G553)^2+('Ac227 Dose 1 nCi R power'!AE553/'Ac227 Dose 1 nCi R power'!G553)^2)^0.5)*F177</f>
        <v>2.014973819142218</v>
      </c>
      <c r="AE177" s="64">
        <f>((('Ac225 Dose 200 nCi R power'!AF553/'Ac225 Dose 200 nCi R power'!H553)^2+('Ac227 Dose 1 nCi R power'!AF553/'Ac227 Dose 1 nCi R power'!H553)^2)^0.5)*G177</f>
        <v>1.6382760842353652</v>
      </c>
      <c r="AF177" s="64">
        <f>((('Ac225 Dose 200 nCi R power'!AG553/'Ac225 Dose 200 nCi R power'!I553)^2+('Ac227 Dose 1 nCi R power'!AG553/'Ac227 Dose 1 nCi R power'!I553)^2)^0.5)*H177</f>
        <v>1.9447923136235479</v>
      </c>
      <c r="AG177" s="64">
        <f>((('Ac225 Dose 200 nCi R power'!AH553/'Ac225 Dose 200 nCi R power'!J553)^2+('Ac227 Dose 1 nCi R power'!AH553/'Ac227 Dose 1 nCi R power'!J553)^2)^0.5)*I177</f>
        <v>1.4136568541185437</v>
      </c>
      <c r="AH177" s="64">
        <f>((('Ac225 Dose 200 nCi R power'!AI553/'Ac225 Dose 200 nCi R power'!K553)^2+('Ac227 Dose 1 nCi R power'!AI553/'Ac227 Dose 1 nCi R power'!K553)^2)^0.5)*J177</f>
        <v>2.6592266842201031</v>
      </c>
      <c r="AI177" s="64">
        <f>((('Ac225 Dose 200 nCi R power'!AJ553/'Ac225 Dose 200 nCi R power'!L553)^2+('Ac227 Dose 1 nCi R power'!AJ553/'Ac227 Dose 1 nCi R power'!L553)^2)^0.5)*K177</f>
        <v>2.0885076262581128</v>
      </c>
      <c r="AJ177" s="64">
        <f>((('Ac225 Dose 200 nCi R power'!AK553/'Ac225 Dose 200 nCi R power'!M553)^2+('Ac227 Dose 1 nCi R power'!AK553/'Ac227 Dose 1 nCi R power'!M553)^2)^0.5)*L177</f>
        <v>2.8512520430843034</v>
      </c>
      <c r="AK177" s="64">
        <f>((('Ac225 Dose 200 nCi R power'!AL553/'Ac225 Dose 200 nCi R power'!N553)^2+('Ac227 Dose 1 nCi R power'!AL553/'Ac227 Dose 1 nCi R power'!N553)^2)^0.5)*M177</f>
        <v>3.6311879487535363</v>
      </c>
      <c r="AL177" s="64"/>
      <c r="AM177" s="64"/>
      <c r="AN177">
        <f t="shared" si="66"/>
        <v>4.4333607778661646E-4</v>
      </c>
      <c r="AO177">
        <f t="shared" si="46"/>
        <v>0.16738732612746354</v>
      </c>
      <c r="AP177">
        <f t="shared" si="47"/>
        <v>-0.18912134982013096</v>
      </c>
      <c r="AQ177">
        <f t="shared" si="48"/>
        <v>1.9270585014112829E-2</v>
      </c>
      <c r="AR177">
        <f t="shared" si="49"/>
        <v>-0.20284543952078105</v>
      </c>
      <c r="AS177">
        <f t="shared" si="50"/>
        <v>7.3093052526695401E-2</v>
      </c>
      <c r="AT177">
        <f t="shared" si="51"/>
        <v>-0.48702733302512091</v>
      </c>
      <c r="AU177">
        <f t="shared" si="52"/>
        <v>-0.46722998961888451</v>
      </c>
      <c r="AV177">
        <f t="shared" si="53"/>
        <v>-0.65611484685339705</v>
      </c>
      <c r="AW177">
        <f t="shared" si="54"/>
        <v>0.27612814094480709</v>
      </c>
      <c r="AZ177">
        <f t="shared" si="67"/>
        <v>8.007085234061001E-2</v>
      </c>
      <c r="BA177">
        <f t="shared" si="55"/>
        <v>2.7406240921296821</v>
      </c>
      <c r="BB177">
        <f t="shared" si="56"/>
        <v>3.216050331918872</v>
      </c>
      <c r="BC177">
        <f t="shared" si="57"/>
        <v>2.5124899542452273</v>
      </c>
      <c r="BD177">
        <f t="shared" si="58"/>
        <v>3.1246678296408086</v>
      </c>
      <c r="BE177">
        <f t="shared" si="59"/>
        <v>2.1461696357587545</v>
      </c>
      <c r="BF177">
        <f t="shared" si="60"/>
        <v>4.3852049407936757</v>
      </c>
      <c r="BG177">
        <f t="shared" si="61"/>
        <v>3.4844806934101871</v>
      </c>
      <c r="BH177">
        <f t="shared" si="62"/>
        <v>4.7697517431766245</v>
      </c>
      <c r="BI177">
        <f t="shared" si="63"/>
        <v>5.4473014225246876</v>
      </c>
    </row>
    <row r="178" spans="3:61">
      <c r="C178">
        <f t="shared" si="65"/>
        <v>5840</v>
      </c>
      <c r="D178" s="63">
        <f>'Ac227 Dose 1 nCi R power'!E554/'Ac225 Dose 200 nCi R power'!E554</f>
        <v>3.4726287088356324E-2</v>
      </c>
      <c r="E178" s="63">
        <f>'Ac227 Dose 1 nCi R power'!F554/'Ac225 Dose 200 nCi R power'!F554</f>
        <v>1.440492922918597</v>
      </c>
      <c r="F178" s="63">
        <f>'Ac227 Dose 1 nCi R power'!G554/'Ac225 Dose 200 nCi R power'!G554</f>
        <v>2.1511284962149362</v>
      </c>
      <c r="G178" s="63">
        <f>'Ac227 Dose 1 nCi R power'!H554/'Ac225 Dose 200 nCi R power'!H554</f>
        <v>1.5657119569944047</v>
      </c>
      <c r="H178" s="63">
        <f>'Ac227 Dose 1 nCi R power'!I554/'Ac225 Dose 200 nCi R power'!I554</f>
        <v>2.1131413856510362</v>
      </c>
      <c r="I178" s="63">
        <f>'Ac227 Dose 1 nCi R power'!J554/'Ac225 Dose 200 nCi R power'!J554</f>
        <v>1.3119669333664508</v>
      </c>
      <c r="J178" s="63">
        <f>'Ac227 Dose 1 nCi R power'!K554/'Ac225 Dose 200 nCi R power'!K554</f>
        <v>3.0913436923901108</v>
      </c>
      <c r="K178" s="63">
        <f>'Ac227 Dose 1 nCi R power'!L554/'Ac225 Dose 200 nCi R power'!L554</f>
        <v>2.5002263631426329</v>
      </c>
      <c r="L178" s="63">
        <f>'Ac227 Dose 1 nCi R power'!M554/'Ac225 Dose 200 nCi R power'!M554</f>
        <v>3.4361258123739837</v>
      </c>
      <c r="M178" s="63">
        <f>'Ac227 Dose 1 nCi R power'!N554/'Ac225 Dose 200 nCi R power'!N554</f>
        <v>3.2527009046796174</v>
      </c>
      <c r="P178" s="64">
        <f>((('Ac225 Dose 200 nCi R power'!Q554/'Ac225 Dose 200 nCi R power'!E554)^2+('Ac227 Dose 1 nCi R power'!Q554/'Ac227 Dose 1 nCi R power'!E554)^2)^0.5)*D178</f>
        <v>3.413067332444928E-2</v>
      </c>
      <c r="Q178" s="64">
        <f>((('Ac225 Dose 200 nCi R power'!R554/'Ac225 Dose 200 nCi R power'!F554)^2+('Ac227 Dose 1 nCi R power'!R554/'Ac227 Dose 1 nCi R power'!F554)^2)^0.5)*E178</f>
        <v>1.1408069442660336</v>
      </c>
      <c r="R178" s="64">
        <f>((('Ac225 Dose 200 nCi R power'!S554/'Ac225 Dose 200 nCi R power'!G554)^2+('Ac227 Dose 1 nCi R power'!S554/'Ac227 Dose 1 nCi R power'!G554)^2)^0.5)*F178</f>
        <v>2.4898488835194525</v>
      </c>
      <c r="S178" s="64">
        <f>((('Ac225 Dose 200 nCi R power'!T554/'Ac225 Dose 200 nCi R power'!H554)^2+('Ac227 Dose 1 nCi R power'!T554/'Ac227 Dose 1 nCi R power'!H554)^2)^0.5)*G178</f>
        <v>1.5312014711141742</v>
      </c>
      <c r="T178" s="64">
        <f>((('Ac225 Dose 200 nCi R power'!U554/'Ac225 Dose 200 nCi R power'!I554)^2+('Ac227 Dose 1 nCi R power'!U554/'Ac227 Dose 1 nCi R power'!I554)^2)^0.5)*H178</f>
        <v>2.4764212455561214</v>
      </c>
      <c r="U178" s="64">
        <f>((('Ac225 Dose 200 nCi R power'!V554/'Ac225 Dose 200 nCi R power'!J554)^2+('Ac227 Dose 1 nCi R power'!V554/'Ac227 Dose 1 nCi R power'!J554)^2)^0.5)*I178</f>
        <v>1.1810477802484334</v>
      </c>
      <c r="V178" s="64">
        <f>((('Ac225 Dose 200 nCi R power'!W554/'Ac225 Dose 200 nCi R power'!K554)^2+('Ac227 Dose 1 nCi R power'!W554/'Ac227 Dose 1 nCi R power'!K554)^2)^0.5)*J178</f>
        <v>3.9636442288963103</v>
      </c>
      <c r="W178" s="64">
        <f>((('Ac225 Dose 200 nCi R power'!X554/'Ac225 Dose 200 nCi R power'!L554)^2+('Ac227 Dose 1 nCi R power'!X554/'Ac227 Dose 1 nCi R power'!L554)^2)^0.5)*K178</f>
        <v>3.3370821699519775</v>
      </c>
      <c r="X178" s="64">
        <f>((('Ac225 Dose 200 nCi R power'!Y554/'Ac225 Dose 200 nCi R power'!M554)^2+('Ac227 Dose 1 nCi R power'!Y554/'Ac227 Dose 1 nCi R power'!M554)^2)^0.5)*L178</f>
        <v>4.6112821063284155</v>
      </c>
      <c r="Y178" s="64">
        <f>((('Ac225 Dose 200 nCi R power'!Z554/'Ac225 Dose 200 nCi R power'!N554)^2+('Ac227 Dose 1 nCi R power'!Z554/'Ac227 Dose 1 nCi R power'!N554)^2)^0.5)*M178</f>
        <v>2.75816785895976</v>
      </c>
      <c r="Z178" s="64"/>
      <c r="AA178" s="64"/>
      <c r="AB178" s="64">
        <f>((('Ac225 Dose 200 nCi R power'!AC554/'Ac225 Dose 200 nCi R power'!E554)^2+('Ac227 Dose 1 nCi R power'!AC554/'Ac227 Dose 1 nCi R power'!E554)^2)^0.5)*D178</f>
        <v>0.10824731037875962</v>
      </c>
      <c r="AC178" s="64">
        <f>((('Ac225 Dose 200 nCi R power'!AD554/'Ac225 Dose 200 nCi R power'!F554)^2+('Ac227 Dose 1 nCi R power'!AD554/'Ac227 Dose 1 nCi R power'!F554)^2)^0.5)*E178</f>
        <v>3.4670400600325704</v>
      </c>
      <c r="AD178" s="64">
        <f>((('Ac225 Dose 200 nCi R power'!AE554/'Ac225 Dose 200 nCi R power'!G554)^2+('Ac227 Dose 1 nCi R power'!AE554/'Ac227 Dose 1 nCi R power'!G554)^2)^0.5)*F178</f>
        <v>3.6088013712516478</v>
      </c>
      <c r="AE178" s="64">
        <f>((('Ac225 Dose 200 nCi R power'!AF554/'Ac225 Dose 200 nCi R power'!H554)^2+('Ac227 Dose 1 nCi R power'!AF554/'Ac227 Dose 1 nCi R power'!H554)^2)^0.5)*G178</f>
        <v>2.9341121786518904</v>
      </c>
      <c r="AF178" s="64">
        <f>((('Ac225 Dose 200 nCi R power'!AG554/'Ac225 Dose 200 nCi R power'!I554)^2+('Ac227 Dose 1 nCi R power'!AG554/'Ac227 Dose 1 nCi R power'!I554)^2)^0.5)*H178</f>
        <v>3.4831062092254172</v>
      </c>
      <c r="AG178" s="64">
        <f>((('Ac225 Dose 200 nCi R power'!AH554/'Ac225 Dose 200 nCi R power'!J554)^2+('Ac227 Dose 1 nCi R power'!AH554/'Ac227 Dose 1 nCi R power'!J554)^2)^0.5)*I178</f>
        <v>2.5319351161213621</v>
      </c>
      <c r="AH178" s="64">
        <f>((('Ac225 Dose 200 nCi R power'!AI554/'Ac225 Dose 200 nCi R power'!K554)^2+('Ac227 Dose 1 nCi R power'!AI554/'Ac227 Dose 1 nCi R power'!K554)^2)^0.5)*J178</f>
        <v>4.7628529284429169</v>
      </c>
      <c r="AI178" s="64">
        <f>((('Ac225 Dose 200 nCi R power'!AJ554/'Ac225 Dose 200 nCi R power'!L554)^2+('Ac227 Dose 1 nCi R power'!AJ554/'Ac227 Dose 1 nCi R power'!L554)^2)^0.5)*K178</f>
        <v>3.7405330193076365</v>
      </c>
      <c r="AJ178" s="64">
        <f>((('Ac225 Dose 200 nCi R power'!AK554/'Ac225 Dose 200 nCi R power'!M554)^2+('Ac227 Dose 1 nCi R power'!AK554/'Ac227 Dose 1 nCi R power'!M554)^2)^0.5)*L178</f>
        <v>5.1067103282163124</v>
      </c>
      <c r="AK178" s="64">
        <f>((('Ac225 Dose 200 nCi R power'!AL554/'Ac225 Dose 200 nCi R power'!N554)^2+('Ac227 Dose 1 nCi R power'!AL554/'Ac227 Dose 1 nCi R power'!N554)^2)^0.5)*M178</f>
        <v>6.503521086056911</v>
      </c>
      <c r="AL178" s="64"/>
      <c r="AM178" s="64"/>
      <c r="AN178">
        <f t="shared" si="66"/>
        <v>5.9561376390704357E-4</v>
      </c>
      <c r="AO178">
        <f t="shared" ref="AO178:AO179" si="68">E178-Q178</f>
        <v>0.29968597865256341</v>
      </c>
      <c r="AP178">
        <f t="shared" ref="AP178:AP179" si="69">F178-R178</f>
        <v>-0.33872038730451637</v>
      </c>
      <c r="AQ178">
        <f t="shared" ref="AQ178:AQ179" si="70">G178-S178</f>
        <v>3.4510485880230535E-2</v>
      </c>
      <c r="AR178">
        <f t="shared" ref="AR178:AR179" si="71">H178-T178</f>
        <v>-0.36327985990508527</v>
      </c>
      <c r="AS178">
        <f t="shared" ref="AS178:AS179" si="72">I178-U178</f>
        <v>0.13091915311801738</v>
      </c>
      <c r="AT178">
        <f t="shared" ref="AT178:AT179" si="73">J178-V178</f>
        <v>-0.87230053650619954</v>
      </c>
      <c r="AU178">
        <f t="shared" ref="AU178:AU179" si="74">K178-W178</f>
        <v>-0.83685580680934457</v>
      </c>
      <c r="AV178">
        <f t="shared" ref="AV178:AV179" si="75">L178-X178</f>
        <v>-1.1751562939544318</v>
      </c>
      <c r="AW178">
        <f t="shared" ref="AW178:AW179" si="76">M178-Y178</f>
        <v>0.49453304571985734</v>
      </c>
      <c r="AZ178">
        <f t="shared" si="67"/>
        <v>0.14297359746711594</v>
      </c>
      <c r="BA178">
        <f t="shared" ref="BA178:BA179" si="77">E178+AC178</f>
        <v>4.9075329829511674</v>
      </c>
      <c r="BB178">
        <f t="shared" ref="BB178:BB179" si="78">F178+AD178</f>
        <v>5.7599298674665835</v>
      </c>
      <c r="BC178">
        <f t="shared" ref="BC178:BC179" si="79">G178+AE178</f>
        <v>4.4998241356462954</v>
      </c>
      <c r="BD178">
        <f t="shared" ref="BD178:BD179" si="80">H178+AF178</f>
        <v>5.5962475948764538</v>
      </c>
      <c r="BE178">
        <f t="shared" ref="BE178:BE179" si="81">I178+AG178</f>
        <v>3.8439020494878129</v>
      </c>
      <c r="BF178">
        <f t="shared" ref="BF178:BF179" si="82">J178+AH178</f>
        <v>7.8541966208330276</v>
      </c>
      <c r="BG178">
        <f t="shared" ref="BG178:BG179" si="83">K178+AI178</f>
        <v>6.2407593824502694</v>
      </c>
      <c r="BH178">
        <f t="shared" ref="BH178:BH179" si="84">L178+AJ178</f>
        <v>8.5428361405902962</v>
      </c>
      <c r="BI178">
        <f t="shared" ref="BI178:BI179" si="85">M178+AK178</f>
        <v>9.7562219907365275</v>
      </c>
    </row>
    <row r="179" spans="3:61">
      <c r="C179">
        <f t="shared" si="65"/>
        <v>7946.78</v>
      </c>
      <c r="D179" s="63">
        <f>'Ac227 Dose 1 nCi R power'!E555/'Ac225 Dose 200 nCi R power'!E555</f>
        <v>4.3525334825255467E-2</v>
      </c>
      <c r="E179" s="63">
        <f>'Ac227 Dose 1 nCi R power'!F555/'Ac225 Dose 200 nCi R power'!F555</f>
        <v>1.8075338975348991</v>
      </c>
      <c r="F179" s="63">
        <f>'Ac227 Dose 1 nCi R power'!G555/'Ac225 Dose 200 nCi R power'!G555</f>
        <v>2.6994180332769311</v>
      </c>
      <c r="G179" s="63">
        <f>'Ac227 Dose 1 nCi R power'!H555/'Ac225 Dose 200 nCi R power'!H555</f>
        <v>1.9647860840962508</v>
      </c>
      <c r="H179" s="63">
        <f>'Ac227 Dose 1 nCi R power'!I555/'Ac225 Dose 200 nCi R power'!I555</f>
        <v>2.6517433995802078</v>
      </c>
      <c r="I179" s="63">
        <f>'Ac227 Dose 1 nCi R power'!J555/'Ac225 Dose 200 nCi R power'!J555</f>
        <v>1.6463787909669458</v>
      </c>
      <c r="J179" s="63">
        <f>'Ac227 Dose 1 nCi R power'!K555/'Ac225 Dose 200 nCi R power'!K555</f>
        <v>3.8793169778255288</v>
      </c>
      <c r="K179" s="63">
        <f>'Ac227 Dose 1 nCi R power'!L555/'Ac225 Dose 200 nCi R power'!L555</f>
        <v>3.1375078372222847</v>
      </c>
      <c r="L179" s="63">
        <f>'Ac227 Dose 1 nCi R power'!M555/'Ac225 Dose 200 nCi R power'!M555</f>
        <v>4.3119710640461131</v>
      </c>
      <c r="M179" s="63">
        <f>'Ac227 Dose 1 nCi R power'!N555/'Ac225 Dose 200 nCi R power'!N555</f>
        <v>4.0817774933008888</v>
      </c>
      <c r="P179" s="64">
        <f>((('Ac225 Dose 200 nCi R power'!Q555/'Ac225 Dose 200 nCi R power'!E555)^2+('Ac227 Dose 1 nCi R power'!Q555/'Ac227 Dose 1 nCi R power'!E555)^2)^0.5)*D179</f>
        <v>4.2842033748798247E-2</v>
      </c>
      <c r="Q179" s="64">
        <f>((('Ac225 Dose 200 nCi R power'!R555/'Ac225 Dose 200 nCi R power'!F555)^2+('Ac227 Dose 1 nCi R power'!R555/'Ac227 Dose 1 nCi R power'!F555)^2)^0.5)*E179</f>
        <v>1.4314963679075077</v>
      </c>
      <c r="R179" s="64">
        <f>((('Ac225 Dose 200 nCi R power'!S555/'Ac225 Dose 200 nCi R power'!G555)^2+('Ac227 Dose 1 nCi R power'!S555/'Ac227 Dose 1 nCi R power'!G555)^2)^0.5)*F179</f>
        <v>3.1244743142356537</v>
      </c>
      <c r="S179" s="64">
        <f>((('Ac225 Dose 200 nCi R power'!T555/'Ac225 Dose 200 nCi R power'!H555)^2+('Ac227 Dose 1 nCi R power'!T555/'Ac227 Dose 1 nCi R power'!H555)^2)^0.5)*G179</f>
        <v>1.9214804182303622</v>
      </c>
      <c r="T179" s="64">
        <f>((('Ac225 Dose 200 nCi R power'!U555/'Ac225 Dose 200 nCi R power'!I555)^2+('Ac227 Dose 1 nCi R power'!U555/'Ac227 Dose 1 nCi R power'!I555)^2)^0.5)*H179</f>
        <v>3.1076124184224931</v>
      </c>
      <c r="U179" s="64">
        <f>((('Ac225 Dose 200 nCi R power'!V555/'Ac225 Dose 200 nCi R power'!J555)^2+('Ac227 Dose 1 nCi R power'!V555/'Ac227 Dose 1 nCi R power'!J555)^2)^0.5)*I179</f>
        <v>1.4820873103635583</v>
      </c>
      <c r="V179" s="64">
        <f>((('Ac225 Dose 200 nCi R power'!W555/'Ac225 Dose 200 nCi R power'!K555)^2+('Ac227 Dose 1 nCi R power'!W555/'Ac227 Dose 1 nCi R power'!K555)^2)^0.5)*J179</f>
        <v>4.9739645753995694</v>
      </c>
      <c r="W179" s="64">
        <f>((('Ac225 Dose 200 nCi R power'!X555/'Ac225 Dose 200 nCi R power'!L555)^2+('Ac227 Dose 1 nCi R power'!X555/'Ac227 Dose 1 nCi R power'!L555)^2)^0.5)*K179</f>
        <v>4.1876803590981524</v>
      </c>
      <c r="X179" s="64">
        <f>((('Ac225 Dose 200 nCi R power'!Y555/'Ac225 Dose 200 nCi R power'!M555)^2+('Ac227 Dose 1 nCi R power'!Y555/'Ac227 Dose 1 nCi R power'!M555)^2)^0.5)*L179</f>
        <v>5.7866741193661655</v>
      </c>
      <c r="Y179" s="64">
        <f>((('Ac225 Dose 200 nCi R power'!Z555/'Ac225 Dose 200 nCi R power'!N555)^2+('Ac227 Dose 1 nCi R power'!Z555/'Ac227 Dose 1 nCi R power'!N555)^2)^0.5)*M179</f>
        <v>3.4611996350866816</v>
      </c>
      <c r="Z179" s="64"/>
      <c r="AA179" s="64"/>
      <c r="AB179" s="64">
        <f>((('Ac225 Dose 200 nCi R power'!AC555/'Ac225 Dose 200 nCi R power'!E555)^2+('Ac227 Dose 1 nCi R power'!AC555/'Ac227 Dose 1 nCi R power'!E555)^2)^0.5)*D179</f>
        <v>0.13575043092646416</v>
      </c>
      <c r="AC179" s="64">
        <f>((('Ac225 Dose 200 nCi R power'!AD555/'Ac225 Dose 200 nCi R power'!F555)^2+('Ac227 Dose 1 nCi R power'!AD555/'Ac227 Dose 1 nCi R power'!F555)^2)^0.5)*E179</f>
        <v>4.3505553660106493</v>
      </c>
      <c r="AD179" s="64">
        <f>((('Ac225 Dose 200 nCi R power'!AE555/'Ac225 Dose 200 nCi R power'!G555)^2+('Ac227 Dose 1 nCi R power'!AE555/'Ac227 Dose 1 nCi R power'!G555)^2)^0.5)*F179</f>
        <v>4.5286236398825457</v>
      </c>
      <c r="AE179" s="64">
        <f>((('Ac225 Dose 200 nCi R power'!AF555/'Ac225 Dose 200 nCi R power'!H555)^2+('Ac227 Dose 1 nCi R power'!AF555/'Ac227 Dose 1 nCi R power'!H555)^2)^0.5)*G179</f>
        <v>3.6819590173348198</v>
      </c>
      <c r="AF179" s="64">
        <f>((('Ac225 Dose 200 nCi R power'!AG555/'Ac225 Dose 200 nCi R power'!I555)^2+('Ac227 Dose 1 nCi R power'!AG555/'Ac227 Dose 1 nCi R power'!I555)^2)^0.5)*H179</f>
        <v>4.37089069721537</v>
      </c>
      <c r="AG179" s="64">
        <f>((('Ac225 Dose 200 nCi R power'!AH555/'Ac225 Dose 200 nCi R power'!J555)^2+('Ac227 Dose 1 nCi R power'!AH555/'Ac227 Dose 1 nCi R power'!J555)^2)^0.5)*I179</f>
        <v>3.1773106126951576</v>
      </c>
      <c r="AH179" s="64">
        <f>((('Ac225 Dose 200 nCi R power'!AI555/'Ac225 Dose 200 nCi R power'!K555)^2+('Ac227 Dose 1 nCi R power'!AI555/'Ac227 Dose 1 nCi R power'!K555)^2)^0.5)*J179</f>
        <v>5.9768878230623805</v>
      </c>
      <c r="AI179" s="64">
        <f>((('Ac225 Dose 200 nCi R power'!AJ555/'Ac225 Dose 200 nCi R power'!L555)^2+('Ac227 Dose 1 nCi R power'!AJ555/'Ac227 Dose 1 nCi R power'!L555)^2)^0.5)*K179</f>
        <v>4.6939421525605223</v>
      </c>
      <c r="AJ179" s="64">
        <f>((('Ac225 Dose 200 nCi R power'!AK555/'Ac225 Dose 200 nCi R power'!M555)^2+('Ac227 Dose 1 nCi R power'!AK555/'Ac227 Dose 1 nCi R power'!M555)^2)^0.5)*L179</f>
        <v>6.4083698169507404</v>
      </c>
      <c r="AK179" s="64">
        <f>((('Ac225 Dose 200 nCi R power'!AL555/'Ac225 Dose 200 nCi R power'!N555)^2+('Ac227 Dose 1 nCi R power'!AL555/'Ac227 Dose 1 nCi R power'!N555)^2)^0.5)*M179</f>
        <v>8.1611884912170467</v>
      </c>
      <c r="AL179" s="64"/>
      <c r="AM179" s="64"/>
      <c r="AN179">
        <f t="shared" si="66"/>
        <v>6.8330107645721977E-4</v>
      </c>
      <c r="AO179">
        <f t="shared" si="68"/>
        <v>0.37603752962739145</v>
      </c>
      <c r="AP179">
        <f t="shared" si="69"/>
        <v>-0.42505628095872261</v>
      </c>
      <c r="AQ179">
        <f t="shared" si="70"/>
        <v>4.3305665865888576E-2</v>
      </c>
      <c r="AR179">
        <f t="shared" si="71"/>
        <v>-0.45586901884228537</v>
      </c>
      <c r="AS179">
        <f t="shared" si="72"/>
        <v>0.1642914806033875</v>
      </c>
      <c r="AT179">
        <f t="shared" si="73"/>
        <v>-1.0946475975740406</v>
      </c>
      <c r="AU179">
        <f t="shared" si="74"/>
        <v>-1.0501725218758677</v>
      </c>
      <c r="AV179">
        <f t="shared" si="75"/>
        <v>-1.4747030553200524</v>
      </c>
      <c r="AW179">
        <f t="shared" si="76"/>
        <v>0.62057785821420719</v>
      </c>
      <c r="AZ179">
        <f t="shared" si="67"/>
        <v>0.17927576575171963</v>
      </c>
      <c r="BA179">
        <f t="shared" si="77"/>
        <v>6.1580892635455484</v>
      </c>
      <c r="BB179">
        <f t="shared" si="78"/>
        <v>7.2280416731594768</v>
      </c>
      <c r="BC179">
        <f t="shared" si="79"/>
        <v>5.6467451014310708</v>
      </c>
      <c r="BD179">
        <f t="shared" si="80"/>
        <v>7.0226340967955778</v>
      </c>
      <c r="BE179">
        <f t="shared" si="81"/>
        <v>4.8236894036621036</v>
      </c>
      <c r="BF179">
        <f t="shared" si="82"/>
        <v>9.8562048008879088</v>
      </c>
      <c r="BG179">
        <f t="shared" si="83"/>
        <v>7.8314499897828069</v>
      </c>
      <c r="BH179">
        <f t="shared" si="84"/>
        <v>10.720340880996854</v>
      </c>
      <c r="BI179">
        <f t="shared" si="85"/>
        <v>12.242965984517935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.75"/>
  <sheetData>
    <row r="1" spans="1:3">
      <c r="A1" t="s">
        <v>119</v>
      </c>
    </row>
    <row r="2" spans="1:3" ht="409.5">
      <c r="B2" t="s">
        <v>120</v>
      </c>
      <c r="C2" s="110" t="s">
        <v>121</v>
      </c>
    </row>
    <row r="3" spans="1:3">
      <c r="B3" t="s">
        <v>122</v>
      </c>
      <c r="C3" t="s">
        <v>123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E1:Q73"/>
  <sheetViews>
    <sheetView topLeftCell="E93" workbookViewId="0">
      <selection activeCell="P17" sqref="P17"/>
    </sheetView>
  </sheetViews>
  <sheetFormatPr defaultRowHeight="15.75"/>
  <sheetData>
    <row r="1" spans="5:17" ht="16.5" thickBot="1">
      <c r="L1" s="108"/>
      <c r="M1" s="108"/>
    </row>
    <row r="2" spans="5:17" ht="16.5" thickBot="1">
      <c r="E2" s="109" t="s">
        <v>104</v>
      </c>
      <c r="L2" s="108"/>
      <c r="M2" s="108"/>
      <c r="Q2" s="109" t="s">
        <v>105</v>
      </c>
    </row>
    <row r="3" spans="5:17">
      <c r="L3" s="108"/>
      <c r="M3" s="108"/>
    </row>
    <row r="4" spans="5:17">
      <c r="L4" s="108"/>
      <c r="M4" s="108"/>
    </row>
    <row r="5" spans="5:17">
      <c r="L5" s="108"/>
      <c r="M5" s="108"/>
    </row>
    <row r="6" spans="5:17">
      <c r="L6" s="108"/>
      <c r="M6" s="108"/>
    </row>
    <row r="7" spans="5:17">
      <c r="L7" s="108"/>
      <c r="M7" s="108"/>
    </row>
    <row r="8" spans="5:17">
      <c r="L8" s="108"/>
      <c r="M8" s="108"/>
    </row>
    <row r="9" spans="5:17">
      <c r="L9" s="108"/>
      <c r="M9" s="108"/>
    </row>
    <row r="10" spans="5:17">
      <c r="L10" s="108"/>
      <c r="M10" s="108"/>
    </row>
    <row r="11" spans="5:17">
      <c r="L11" s="108"/>
      <c r="M11" s="108"/>
    </row>
    <row r="12" spans="5:17">
      <c r="L12" s="108"/>
      <c r="M12" s="108"/>
    </row>
    <row r="13" spans="5:17">
      <c r="L13" s="108"/>
      <c r="M13" s="108"/>
    </row>
    <row r="14" spans="5:17">
      <c r="L14" s="108"/>
      <c r="M14" s="108"/>
    </row>
    <row r="15" spans="5:17">
      <c r="L15" s="108"/>
      <c r="M15" s="108"/>
    </row>
    <row r="16" spans="5:17">
      <c r="L16" s="108"/>
      <c r="M16" s="108"/>
    </row>
    <row r="17" spans="12:13">
      <c r="L17" s="108"/>
      <c r="M17" s="108"/>
    </row>
    <row r="18" spans="12:13">
      <c r="L18" s="108"/>
      <c r="M18" s="108"/>
    </row>
    <row r="19" spans="12:13">
      <c r="L19" s="108"/>
      <c r="M19" s="108"/>
    </row>
    <row r="20" spans="12:13">
      <c r="L20" s="108"/>
      <c r="M20" s="108"/>
    </row>
    <row r="21" spans="12:13">
      <c r="L21" s="108"/>
      <c r="M21" s="108"/>
    </row>
    <row r="22" spans="12:13">
      <c r="L22" s="108"/>
      <c r="M22" s="108"/>
    </row>
    <row r="23" spans="12:13">
      <c r="L23" s="108"/>
      <c r="M23" s="108"/>
    </row>
    <row r="24" spans="12:13">
      <c r="L24" s="108"/>
      <c r="M24" s="108"/>
    </row>
    <row r="25" spans="12:13">
      <c r="L25" s="108"/>
      <c r="M25" s="108"/>
    </row>
    <row r="26" spans="12:13">
      <c r="L26" s="108"/>
      <c r="M26" s="108"/>
    </row>
    <row r="27" spans="12:13">
      <c r="L27" s="108"/>
      <c r="M27" s="108"/>
    </row>
    <row r="28" spans="12:13">
      <c r="L28" s="108"/>
      <c r="M28" s="108"/>
    </row>
    <row r="29" spans="12:13">
      <c r="L29" s="108"/>
      <c r="M29" s="108"/>
    </row>
    <row r="30" spans="12:13">
      <c r="L30" s="108"/>
      <c r="M30" s="108"/>
    </row>
    <row r="31" spans="12:13">
      <c r="L31" s="108"/>
      <c r="M31" s="108"/>
    </row>
    <row r="32" spans="12:13">
      <c r="L32" s="108"/>
      <c r="M32" s="108"/>
    </row>
    <row r="33" spans="12:13">
      <c r="L33" s="108"/>
      <c r="M33" s="108"/>
    </row>
    <row r="34" spans="12:13">
      <c r="L34" s="108"/>
      <c r="M34" s="108"/>
    </row>
    <row r="35" spans="12:13">
      <c r="L35" s="108"/>
      <c r="M35" s="108"/>
    </row>
    <row r="36" spans="12:13">
      <c r="L36" s="108"/>
      <c r="M36" s="108"/>
    </row>
    <row r="37" spans="12:13">
      <c r="L37" s="108"/>
      <c r="M37" s="108"/>
    </row>
    <row r="38" spans="12:13">
      <c r="L38" s="108"/>
      <c r="M38" s="108"/>
    </row>
    <row r="39" spans="12:13">
      <c r="L39" s="108"/>
      <c r="M39" s="108"/>
    </row>
    <row r="40" spans="12:13">
      <c r="L40" s="108"/>
      <c r="M40" s="108"/>
    </row>
    <row r="41" spans="12:13">
      <c r="L41" s="108"/>
      <c r="M41" s="108"/>
    </row>
    <row r="42" spans="12:13">
      <c r="L42" s="108"/>
      <c r="M42" s="108"/>
    </row>
    <row r="43" spans="12:13">
      <c r="L43" s="108"/>
      <c r="M43" s="108"/>
    </row>
    <row r="44" spans="12:13">
      <c r="L44" s="108"/>
      <c r="M44" s="108"/>
    </row>
    <row r="45" spans="12:13">
      <c r="L45" s="108"/>
      <c r="M45" s="108"/>
    </row>
    <row r="46" spans="12:13">
      <c r="L46" s="108"/>
      <c r="M46" s="108"/>
    </row>
    <row r="47" spans="12:13">
      <c r="L47" s="108"/>
      <c r="M47" s="108"/>
    </row>
    <row r="48" spans="12:13">
      <c r="L48" s="108"/>
      <c r="M48" s="108"/>
    </row>
    <row r="49" spans="12:13">
      <c r="L49" s="108"/>
      <c r="M49" s="108"/>
    </row>
    <row r="50" spans="12:13">
      <c r="L50" s="108"/>
      <c r="M50" s="108"/>
    </row>
    <row r="51" spans="12:13">
      <c r="L51" s="108"/>
      <c r="M51" s="108"/>
    </row>
    <row r="52" spans="12:13">
      <c r="L52" s="108"/>
      <c r="M52" s="108"/>
    </row>
    <row r="53" spans="12:13">
      <c r="L53" s="108"/>
      <c r="M53" s="108"/>
    </row>
    <row r="54" spans="12:13">
      <c r="L54" s="108"/>
      <c r="M54" s="108"/>
    </row>
    <row r="55" spans="12:13">
      <c r="L55" s="108"/>
      <c r="M55" s="108"/>
    </row>
    <row r="56" spans="12:13">
      <c r="L56" s="108"/>
      <c r="M56" s="108"/>
    </row>
    <row r="57" spans="12:13">
      <c r="L57" s="108"/>
      <c r="M57" s="108"/>
    </row>
    <row r="58" spans="12:13">
      <c r="L58" s="108"/>
      <c r="M58" s="108"/>
    </row>
    <row r="59" spans="12:13">
      <c r="L59" s="108"/>
      <c r="M59" s="108"/>
    </row>
    <row r="60" spans="12:13">
      <c r="L60" s="108"/>
      <c r="M60" s="108"/>
    </row>
    <row r="61" spans="12:13">
      <c r="L61" s="108"/>
      <c r="M61" s="108"/>
    </row>
    <row r="62" spans="12:13">
      <c r="L62" s="108"/>
      <c r="M62" s="108"/>
    </row>
    <row r="63" spans="12:13">
      <c r="L63" s="108"/>
      <c r="M63" s="108"/>
    </row>
    <row r="64" spans="12:13">
      <c r="L64" s="108"/>
      <c r="M64" s="108"/>
    </row>
    <row r="65" spans="12:13">
      <c r="L65" s="108"/>
      <c r="M65" s="108"/>
    </row>
    <row r="66" spans="12:13">
      <c r="L66" s="108"/>
      <c r="M66" s="108"/>
    </row>
    <row r="67" spans="12:13">
      <c r="L67" s="108"/>
      <c r="M67" s="108"/>
    </row>
    <row r="68" spans="12:13">
      <c r="L68" s="108"/>
      <c r="M68" s="108"/>
    </row>
    <row r="69" spans="12:13">
      <c r="L69" s="108"/>
      <c r="M69" s="108"/>
    </row>
    <row r="70" spans="12:13">
      <c r="L70" s="108"/>
      <c r="M70" s="108"/>
    </row>
    <row r="71" spans="12:13">
      <c r="L71" s="108"/>
      <c r="M71" s="108"/>
    </row>
    <row r="72" spans="12:13">
      <c r="L72" s="108"/>
      <c r="M72" s="108"/>
    </row>
    <row r="73" spans="12:13">
      <c r="L73" s="108"/>
      <c r="M73" s="10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C4:AD93"/>
  <sheetViews>
    <sheetView topLeftCell="K29" zoomScaleNormal="100" workbookViewId="0">
      <selection activeCell="M49" sqref="M49"/>
    </sheetView>
  </sheetViews>
  <sheetFormatPr defaultRowHeight="15.75"/>
  <cols>
    <col min="7" max="7" width="20.125" bestFit="1" customWidth="1"/>
    <col min="8" max="9" width="21.125" bestFit="1" customWidth="1"/>
    <col min="10" max="10" width="20" bestFit="1" customWidth="1"/>
    <col min="21" max="23" width="20" bestFit="1" customWidth="1"/>
    <col min="24" max="24" width="21" bestFit="1" customWidth="1"/>
  </cols>
  <sheetData>
    <row r="4" spans="5:28">
      <c r="E4" t="s">
        <v>134</v>
      </c>
      <c r="S4" t="s">
        <v>134</v>
      </c>
    </row>
    <row r="6" spans="5:28">
      <c r="E6" t="s">
        <v>136</v>
      </c>
      <c r="S6" t="s">
        <v>135</v>
      </c>
    </row>
    <row r="7" spans="5:28">
      <c r="E7" t="str">
        <f>'Ac225 Dose 200 nCi R power'!D33</f>
        <v>Group</v>
      </c>
      <c r="F7" t="str">
        <f>'Ac225 Dose 200 nCi R power'!E33</f>
        <v>Blood</v>
      </c>
      <c r="G7" t="str">
        <f>'Ac225 Dose 200 nCi R power'!F33</f>
        <v>Thymus</v>
      </c>
      <c r="H7" t="str">
        <f>'Ac225 Dose 200 nCi R power'!G33</f>
        <v>Heart</v>
      </c>
      <c r="I7" t="str">
        <f>'Ac225 Dose 200 nCi R power'!H33</f>
        <v>Lungs</v>
      </c>
      <c r="J7" t="str">
        <f>'Ac225 Dose 200 nCi R power'!I33</f>
        <v>Kidneys</v>
      </c>
      <c r="K7" t="str">
        <f>'Ac225 Dose 200 nCi R power'!J33</f>
        <v>Spleen</v>
      </c>
      <c r="L7" t="str">
        <f>'Ac225 Dose 200 nCi R power'!K33</f>
        <v>Liver</v>
      </c>
      <c r="M7" t="str">
        <f>'Ac225 Dose 200 nCi R power'!L33</f>
        <v>ART</v>
      </c>
      <c r="N7" t="str">
        <f>'Ac225 Dose 200 nCi R power'!M33</f>
        <v>Carcass</v>
      </c>
      <c r="O7" t="str">
        <f>'Ac225 Dose 200 nCi R power'!N33</f>
        <v>Tumor</v>
      </c>
      <c r="S7" t="str">
        <f>'Ac225 Dose 200 nCi R power'!R33</f>
        <v>Blood</v>
      </c>
      <c r="T7" t="str">
        <f>'Ac225 Dose 200 nCi R power'!S33</f>
        <v>Thymus</v>
      </c>
      <c r="U7" t="str">
        <f>'Ac225 Dose 200 nCi R power'!T33</f>
        <v>Heart</v>
      </c>
      <c r="V7" t="str">
        <f>'Ac225 Dose 200 nCi R power'!U33</f>
        <v>Lungs</v>
      </c>
      <c r="W7" t="str">
        <f>'Ac225 Dose 200 nCi R power'!V33</f>
        <v>Kidneys</v>
      </c>
      <c r="X7" t="str">
        <f>'Ac225 Dose 200 nCi R power'!W33</f>
        <v>Spleen</v>
      </c>
      <c r="Y7" t="str">
        <f>'Ac225 Dose 200 nCi R power'!X33</f>
        <v>Liver</v>
      </c>
      <c r="Z7" t="str">
        <f>'Ac225 Dose 200 nCi R power'!Y33</f>
        <v>ART</v>
      </c>
      <c r="AA7" t="str">
        <f>'Ac225 Dose 200 nCi R power'!Z33</f>
        <v>Carcass</v>
      </c>
      <c r="AB7" t="str">
        <f>'Ac225 Dose 200 nCi R power'!AA33</f>
        <v>Tumor</v>
      </c>
    </row>
    <row r="8" spans="5:28">
      <c r="E8" t="str">
        <f>'Ac225 Dose 200 nCi R power'!D34</f>
        <v>DOTA-Tras-Ac-225 @ 1 h</v>
      </c>
      <c r="F8" s="111">
        <f>'Ac225 Dose 200 nCi R power'!E27</f>
        <v>0.24728396362008861</v>
      </c>
      <c r="G8" s="111">
        <f>'Ac225 Dose 200 nCi R power'!F27</f>
        <v>0.17120158689234088</v>
      </c>
      <c r="H8" s="111">
        <f>'Ac225 Dose 200 nCi R power'!G27</f>
        <v>9.5882593715484243E-2</v>
      </c>
      <c r="I8" s="111">
        <f>'Ac225 Dose 200 nCi R power'!H27</f>
        <v>0.13319939096603825</v>
      </c>
      <c r="J8" s="111">
        <f>'Ac225 Dose 200 nCi R power'!I27</f>
        <v>0.14128432884323658</v>
      </c>
      <c r="K8" s="111">
        <f>'Ac225 Dose 200 nCi R power'!J27</f>
        <v>0.66241115937962214</v>
      </c>
      <c r="L8" s="111">
        <f>'Ac225 Dose 200 nCi R power'!K27</f>
        <v>0.18258713377699565</v>
      </c>
      <c r="M8" s="111">
        <f>'Ac225 Dose 200 nCi R power'!L27</f>
        <v>1.5560484277461173E-2</v>
      </c>
      <c r="N8" s="111">
        <f>'Ac225 Dose 200 nCi R power'!M27</f>
        <v>3.1078773695020392E-2</v>
      </c>
      <c r="O8" s="111">
        <f>'Ac225 Dose 200 nCi R power'!N27</f>
        <v>2.599155520449048E-2</v>
      </c>
      <c r="S8" s="111">
        <f>'Ac225 Dose 200 nCi R power'!R27</f>
        <v>6.3206231783778828E-3</v>
      </c>
      <c r="T8" s="111">
        <f>'Ac225 Dose 200 nCi R power'!S27</f>
        <v>8.2887355374242688E-2</v>
      </c>
      <c r="U8" s="111">
        <f>'Ac225 Dose 200 nCi R power'!T27</f>
        <v>1.9025152490887078E-2</v>
      </c>
      <c r="V8" s="111">
        <f>'Ac225 Dose 200 nCi R power'!U27</f>
        <v>6.6308524475320691E-3</v>
      </c>
      <c r="W8" s="111">
        <f>'Ac225 Dose 200 nCi R power'!V27</f>
        <v>1.7676016557306898E-2</v>
      </c>
      <c r="X8" s="111">
        <f>'Ac225 Dose 200 nCi R power'!W27</f>
        <v>9.5415916725951525E-2</v>
      </c>
      <c r="Y8" s="111">
        <f>'Ac225 Dose 200 nCi R power'!X27</f>
        <v>1.4336310994206385E-2</v>
      </c>
      <c r="Z8" s="111">
        <f>'Ac225 Dose 200 nCi R power'!Y27</f>
        <v>3.7184602537309705E-3</v>
      </c>
      <c r="AA8" s="111">
        <f>'Ac225 Dose 200 nCi R power'!Z27</f>
        <v>4.1001872362094764E-3</v>
      </c>
      <c r="AB8" s="111">
        <f>'Ac225 Dose 200 nCi R power'!AA27</f>
        <v>4.1440168098122351E-4</v>
      </c>
    </row>
    <row r="9" spans="5:28">
      <c r="E9" t="str">
        <f>'Ac225 Dose 200 nCi R power'!D35</f>
        <v>DOTA-Tras-Ac-225 @ 4 h</v>
      </c>
      <c r="F9" s="111">
        <f>'Ac225 Dose 200 nCi R power'!E28</f>
        <v>0.18576359844897938</v>
      </c>
      <c r="G9" s="111">
        <f>'Ac225 Dose 200 nCi R power'!F28</f>
        <v>0.13244121646523122</v>
      </c>
      <c r="H9" s="111">
        <f>'Ac225 Dose 200 nCi R power'!G28</f>
        <v>7.0529360688530759E-2</v>
      </c>
      <c r="I9" s="111">
        <f>'Ac225 Dose 200 nCi R power'!H28</f>
        <v>0.10943499243405426</v>
      </c>
      <c r="J9" s="111">
        <f>'Ac225 Dose 200 nCi R power'!I28</f>
        <v>0.1150791283785972</v>
      </c>
      <c r="K9" s="111">
        <f>'Ac225 Dose 200 nCi R power'!J28</f>
        <v>0.950094676212491</v>
      </c>
      <c r="L9" s="111">
        <f>'Ac225 Dose 200 nCi R power'!K28</f>
        <v>0.23194329188891202</v>
      </c>
      <c r="M9" s="111">
        <f>'Ac225 Dose 200 nCi R power'!L28</f>
        <v>2.7765465183039198E-2</v>
      </c>
      <c r="N9" s="111">
        <f>'Ac225 Dose 200 nCi R power'!M28</f>
        <v>2.9325760628353348E-2</v>
      </c>
      <c r="O9" s="111">
        <f>'Ac225 Dose 200 nCi R power'!N28</f>
        <v>7.2469365492985743E-2</v>
      </c>
      <c r="S9" s="111">
        <f>'Ac225 Dose 200 nCi R power'!R28</f>
        <v>7.3450167169899133E-2</v>
      </c>
      <c r="T9" s="111">
        <f>'Ac225 Dose 200 nCi R power'!S28</f>
        <v>0.10783666899808435</v>
      </c>
      <c r="U9" s="111">
        <f>'Ac225 Dose 200 nCi R power'!T28</f>
        <v>1.5995071486821447E-2</v>
      </c>
      <c r="V9" s="111">
        <f>'Ac225 Dose 200 nCi R power'!U28</f>
        <v>3.738149625897777E-2</v>
      </c>
      <c r="W9" s="111">
        <f>'Ac225 Dose 200 nCi R power'!V28</f>
        <v>1.8214234808381375E-2</v>
      </c>
      <c r="X9" s="111">
        <f>'Ac225 Dose 200 nCi R power'!W28</f>
        <v>0.33082992950847112</v>
      </c>
      <c r="Y9" s="111">
        <f>'Ac225 Dose 200 nCi R power'!X28</f>
        <v>8.9466328997952857E-2</v>
      </c>
      <c r="Z9" s="111">
        <f>'Ac225 Dose 200 nCi R power'!Y28</f>
        <v>2.68095843950856E-3</v>
      </c>
      <c r="AA9" s="111">
        <f>'Ac225 Dose 200 nCi R power'!Z28</f>
        <v>2.3282175308166455E-3</v>
      </c>
      <c r="AB9" s="111">
        <f>'Ac225 Dose 200 nCi R power'!AA28</f>
        <v>1.101811480499091E-2</v>
      </c>
    </row>
    <row r="10" spans="5:28">
      <c r="E10" t="str">
        <f>'Ac225 Dose 200 nCi R power'!D36</f>
        <v>DOTA-Tras-Ac-225 @ 1 d</v>
      </c>
      <c r="F10" s="111">
        <f>'Ac225 Dose 200 nCi R power'!E29</f>
        <v>2.4184417272278897E-2</v>
      </c>
      <c r="G10" s="111">
        <f>'Ac225 Dose 200 nCi R power'!F29</f>
        <v>3.7746107797647713E-2</v>
      </c>
      <c r="H10" s="111">
        <f>'Ac225 Dose 200 nCi R power'!G29</f>
        <v>4.0226943397849463E-2</v>
      </c>
      <c r="I10" s="111">
        <f>'Ac225 Dose 200 nCi R power'!H29</f>
        <v>0.10203156504942061</v>
      </c>
      <c r="J10" s="111">
        <f>'Ac225 Dose 200 nCi R power'!I29</f>
        <v>0.12428149674750384</v>
      </c>
      <c r="K10" s="111">
        <f>'Ac225 Dose 200 nCi R power'!J29</f>
        <v>1.189876600609598</v>
      </c>
      <c r="L10" s="111">
        <f>'Ac225 Dose 200 nCi R power'!K29</f>
        <v>0.28241241029932385</v>
      </c>
      <c r="M10" s="111">
        <f>'Ac225 Dose 200 nCi R power'!L29</f>
        <v>2.9426596537105092E-2</v>
      </c>
      <c r="N10" s="111">
        <f>'Ac225 Dose 200 nCi R power'!M29</f>
        <v>3.0685297878156607E-2</v>
      </c>
      <c r="O10" s="111"/>
      <c r="S10" s="111">
        <f>'Ac225 Dose 200 nCi R power'!R29</f>
        <v>1.0455616598239126E-2</v>
      </c>
      <c r="T10" s="111">
        <f>'Ac225 Dose 200 nCi R power'!S29</f>
        <v>8.9898697217162312E-3</v>
      </c>
      <c r="U10" s="111">
        <f>'Ac225 Dose 200 nCi R power'!T29</f>
        <v>6.3692001755114884E-3</v>
      </c>
      <c r="V10" s="111">
        <f>'Ac225 Dose 200 nCi R power'!U29</f>
        <v>5.3240581936660751E-2</v>
      </c>
      <c r="W10" s="111">
        <f>'Ac225 Dose 200 nCi R power'!V29</f>
        <v>3.305578268937117E-2</v>
      </c>
      <c r="X10" s="111">
        <f>'Ac225 Dose 200 nCi R power'!W29</f>
        <v>0.60439332598569828</v>
      </c>
      <c r="Y10" s="111">
        <f>'Ac225 Dose 200 nCi R power'!X29</f>
        <v>1.1559565101671599E-2</v>
      </c>
      <c r="Z10" s="111">
        <f>'Ac225 Dose 200 nCi R power'!Y29</f>
        <v>2.7634001411107338E-3</v>
      </c>
      <c r="AA10" s="111">
        <f>'Ac225 Dose 200 nCi R power'!Z29</f>
        <v>1.844937252234554E-3</v>
      </c>
      <c r="AB10" s="111"/>
    </row>
    <row r="11" spans="5:28">
      <c r="E11" t="str">
        <f>'Ac225 Dose 200 nCi R power'!D37</f>
        <v>DOTA-Tras-Ac-225 @ 6 d</v>
      </c>
      <c r="F11" s="111">
        <f>'Ac225 Dose 200 nCi R power'!E30</f>
        <v>1.649755258889077E-3</v>
      </c>
      <c r="G11" s="111">
        <f>'Ac225 Dose 200 nCi R power'!F30</f>
        <v>3.1525287663286515E-2</v>
      </c>
      <c r="H11" s="111">
        <f>'Ac225 Dose 200 nCi R power'!G30</f>
        <v>1.8623709703158124E-2</v>
      </c>
      <c r="I11" s="111">
        <f>'Ac225 Dose 200 nCi R power'!H30</f>
        <v>1.5480260205877991E-2</v>
      </c>
      <c r="J11" s="111">
        <f>'Ac225 Dose 200 nCi R power'!I30</f>
        <v>3.4534003910843131E-2</v>
      </c>
      <c r="K11" s="111">
        <f>'Ac225 Dose 200 nCi R power'!J30</f>
        <v>1.7969905614935406</v>
      </c>
      <c r="L11" s="111">
        <f>'Ac225 Dose 200 nCi R power'!K30</f>
        <v>0.22767421709539626</v>
      </c>
      <c r="M11" s="111">
        <f>'Ac225 Dose 200 nCi R power'!L30</f>
        <v>1.4818959361045528E-2</v>
      </c>
      <c r="N11" s="111">
        <f>'Ac225 Dose 200 nCi R power'!M30</f>
        <v>2.0586001678718008E-2</v>
      </c>
      <c r="O11" s="111">
        <f>'Ac225 Dose 200 nCi R power'!N30</f>
        <v>8.6905012805742518E-2</v>
      </c>
      <c r="S11" s="111">
        <f>'Ac225 Dose 200 nCi R power'!R30</f>
        <v>1.9810891078242326E-4</v>
      </c>
      <c r="T11" s="111">
        <f>'Ac225 Dose 200 nCi R power'!S30</f>
        <v>6.1290564546493068E-3</v>
      </c>
      <c r="U11" s="111">
        <f>'Ac225 Dose 200 nCi R power'!T30</f>
        <v>8.6716221275765486E-3</v>
      </c>
      <c r="V11" s="111">
        <f>'Ac225 Dose 200 nCi R power'!U30</f>
        <v>1.814400959409399E-3</v>
      </c>
      <c r="W11" s="111">
        <f>'Ac225 Dose 200 nCi R power'!V30</f>
        <v>1.8074715192118039E-3</v>
      </c>
      <c r="X11" s="111">
        <f>'Ac225 Dose 200 nCi R power'!W30</f>
        <v>0.91145819076704671</v>
      </c>
      <c r="Y11" s="111">
        <f>'Ac225 Dose 200 nCi R power'!X30</f>
        <v>2.0433301834136889E-2</v>
      </c>
      <c r="Z11" s="111">
        <f>'Ac225 Dose 200 nCi R power'!Y30</f>
        <v>1.8082770616924455E-3</v>
      </c>
      <c r="AA11" s="111">
        <f>'Ac225 Dose 200 nCi R power'!Z30</f>
        <v>3.2726262334493701E-4</v>
      </c>
      <c r="AB11" s="111">
        <f>'Ac225 Dose 200 nCi R power'!AA30</f>
        <v>6.715922175872259E-2</v>
      </c>
    </row>
    <row r="12" spans="5:28">
      <c r="E12" t="str">
        <f>'Ac225 Dose 200 nCi R power'!D38</f>
        <v>DOTA-Tras-Ac-225 @ 10 d</v>
      </c>
      <c r="F12" s="111">
        <f>'Ac225 Dose 200 nCi R power'!E31</f>
        <v>6.8052596874755057E-4</v>
      </c>
      <c r="G12" s="111">
        <f>'Ac225 Dose 200 nCi R power'!F31</f>
        <v>1.5890627323728753E-2</v>
      </c>
      <c r="H12" s="111">
        <f>'Ac225 Dose 200 nCi R power'!G31</f>
        <v>2.0914648883886805E-2</v>
      </c>
      <c r="I12" s="111">
        <f>'Ac225 Dose 200 nCi R power'!H31</f>
        <v>2.5118111616447319E-2</v>
      </c>
      <c r="J12" s="111">
        <f>'Ac225 Dose 200 nCi R power'!I31</f>
        <v>3.0348438988576171E-2</v>
      </c>
      <c r="K12" s="111">
        <f>'Ac225 Dose 200 nCi R power'!J31</f>
        <v>1.7564076541956004</v>
      </c>
      <c r="L12" s="111">
        <f>'Ac225 Dose 200 nCi R power'!K31</f>
        <v>0.25474437995585547</v>
      </c>
      <c r="M12" s="111">
        <f>'Ac225 Dose 200 nCi R power'!L31</f>
        <v>1.4298343429443453E-2</v>
      </c>
      <c r="N12" s="111">
        <f>'Ac225 Dose 200 nCi R power'!M31</f>
        <v>2.072069845947316E-2</v>
      </c>
      <c r="O12" s="111">
        <f>'Ac225 Dose 200 nCi R power'!N31</f>
        <v>6.9432800914612527E-2</v>
      </c>
      <c r="S12" s="111">
        <f>'Ac225 Dose 200 nCi R power'!R31</f>
        <v>2.0556536772992399E-4</v>
      </c>
      <c r="T12" s="111">
        <f>'Ac225 Dose 200 nCi R power'!S31</f>
        <v>1.3647930191114982E-3</v>
      </c>
      <c r="U12" s="111">
        <f>'Ac225 Dose 200 nCi R power'!T31</f>
        <v>4.5122162635794563E-3</v>
      </c>
      <c r="V12" s="111">
        <f>'Ac225 Dose 200 nCi R power'!U31</f>
        <v>8.6112768101533448E-3</v>
      </c>
      <c r="W12" s="111">
        <f>'Ac225 Dose 200 nCi R power'!V31</f>
        <v>6.2424438536633946E-3</v>
      </c>
      <c r="X12" s="111">
        <f>'Ac225 Dose 200 nCi R power'!W31</f>
        <v>0.66152846315599911</v>
      </c>
      <c r="Y12" s="111">
        <f>'Ac225 Dose 200 nCi R power'!X31</f>
        <v>1.961910178707197E-2</v>
      </c>
      <c r="Z12" s="111">
        <f>'Ac225 Dose 200 nCi R power'!Y31</f>
        <v>1.3014366473000512E-3</v>
      </c>
      <c r="AA12" s="111">
        <f>'Ac225 Dose 200 nCi R power'!Z31</f>
        <v>1.5153137222676278E-3</v>
      </c>
      <c r="AB12" s="111">
        <f>'Ac225 Dose 200 nCi R power'!AA31</f>
        <v>2.4297683790140526E-2</v>
      </c>
    </row>
    <row r="15" spans="5:28">
      <c r="E15" t="s">
        <v>137</v>
      </c>
      <c r="S15" t="s">
        <v>134</v>
      </c>
    </row>
    <row r="17" spans="3:28">
      <c r="E17" t="s">
        <v>136</v>
      </c>
      <c r="S17" t="s">
        <v>135</v>
      </c>
    </row>
    <row r="18" spans="3:28">
      <c r="E18" t="str">
        <f>'Ac227 Dose 1 nCi R power'!D34</f>
        <v>DOTA-Tras-Ac-227 @ 1 h</v>
      </c>
      <c r="F18" s="111">
        <f>'Ac227 Dose 1 nCi R power'!E27</f>
        <v>0.32029610423097737</v>
      </c>
      <c r="G18" s="111">
        <f>'Ac227 Dose 1 nCi R power'!F27</f>
        <v>0.10644653217238809</v>
      </c>
      <c r="H18" s="111">
        <f>'Ac227 Dose 1 nCi R power'!G27</f>
        <v>9.3562517737576137E-2</v>
      </c>
      <c r="I18" s="111">
        <f>'Ac227 Dose 1 nCi R power'!H27</f>
        <v>0.15256241690916772</v>
      </c>
      <c r="J18" s="111">
        <f>'Ac227 Dose 1 nCi R power'!I27</f>
        <v>0.12929868415254328</v>
      </c>
      <c r="K18" s="111">
        <f>'Ac227 Dose 1 nCi R power'!J27</f>
        <v>0.48776162189872552</v>
      </c>
      <c r="L18" s="111">
        <f>'Ac227 Dose 1 nCi R power'!K27</f>
        <v>0.18575315695386582</v>
      </c>
      <c r="M18" s="111">
        <f>'Ac227 Dose 1 nCi R power'!L27</f>
        <v>1.565553822635923E-2</v>
      </c>
      <c r="N18" s="111">
        <f>'Ac227 Dose 1 nCi R power'!M27</f>
        <v>2.4996340548989898E-2</v>
      </c>
      <c r="O18" s="111">
        <f>'Ac227 Dose 1 nCi R power'!N27</f>
        <v>2.0785731652140541E-2</v>
      </c>
      <c r="S18" s="111">
        <f>'Ac227 Dose 1 nCi R power'!R27</f>
        <v>6.8089579836620598E-3</v>
      </c>
      <c r="T18" s="111">
        <f>'Ac227 Dose 1 nCi R power'!S27</f>
        <v>2.2973820657723368E-2</v>
      </c>
      <c r="U18" s="111">
        <f>'Ac227 Dose 1 nCi R power'!T27</f>
        <v>5.4593538588695381E-3</v>
      </c>
      <c r="V18" s="111">
        <f>'Ac227 Dose 1 nCi R power'!U27</f>
        <v>4.7264510337176619E-3</v>
      </c>
      <c r="W18" s="111">
        <f>'Ac227 Dose 1 nCi R power'!V27</f>
        <v>8.1813122665780873E-3</v>
      </c>
      <c r="X18" s="111">
        <f>'Ac227 Dose 1 nCi R power'!W27</f>
        <v>5.8030951402364986E-2</v>
      </c>
      <c r="Y18" s="111">
        <f>'Ac227 Dose 1 nCi R power'!X27</f>
        <v>1.9362465607955556E-2</v>
      </c>
      <c r="Z18" s="111">
        <f>'Ac227 Dose 1 nCi R power'!Y27</f>
        <v>1.5947401609291453E-3</v>
      </c>
      <c r="AA18" s="111">
        <f>'Ac227 Dose 1 nCi R power'!Z27</f>
        <v>2.6403058935484136E-3</v>
      </c>
      <c r="AB18" s="111">
        <f>'Ac227 Dose 1 nCi R power'!AA27</f>
        <v>1.8134307265172515E-2</v>
      </c>
    </row>
    <row r="19" spans="3:28">
      <c r="E19" t="str">
        <f>'Ac227 Dose 1 nCi R power'!D35</f>
        <v>DOTA-Tras-Ac-227 @ 4 h</v>
      </c>
      <c r="F19" s="111">
        <f>'Ac227 Dose 1 nCi R power'!E28</f>
        <v>0.16499781925434562</v>
      </c>
      <c r="G19" s="111">
        <f>'Ac227 Dose 1 nCi R power'!F28</f>
        <v>7.0863014516824419E-2</v>
      </c>
      <c r="H19" s="111">
        <f>'Ac227 Dose 1 nCi R power'!G28</f>
        <v>6.9070021568706744E-2</v>
      </c>
      <c r="I19" s="111">
        <f>'Ac227 Dose 1 nCi R power'!H28</f>
        <v>9.9825924860589568E-2</v>
      </c>
      <c r="J19" s="111">
        <f>'Ac227 Dose 1 nCi R power'!I28</f>
        <v>0.11334900271360654</v>
      </c>
      <c r="K19" s="111">
        <f>'Ac227 Dose 1 nCi R power'!J28</f>
        <v>0.42160196891951229</v>
      </c>
      <c r="L19" s="111">
        <f>'Ac227 Dose 1 nCi R power'!K28</f>
        <v>0.19758487554561133</v>
      </c>
      <c r="M19" s="111">
        <f>'Ac227 Dose 1 nCi R power'!L28</f>
        <v>2.8348588173673975E-2</v>
      </c>
      <c r="N19" s="111">
        <f>'Ac227 Dose 1 nCi R power'!M28</f>
        <v>2.8154741694983911E-2</v>
      </c>
      <c r="O19" s="111">
        <f>'Ac227 Dose 1 nCi R power'!N28</f>
        <v>0.1221500647182719</v>
      </c>
      <c r="S19" s="111">
        <f>'Ac227 Dose 1 nCi R power'!R28</f>
        <v>1.3304041675051856E-2</v>
      </c>
      <c r="T19" s="111">
        <f>'Ac227 Dose 1 nCi R power'!S28</f>
        <v>1.2029683000655985E-2</v>
      </c>
      <c r="U19" s="111">
        <f>'Ac227 Dose 1 nCi R power'!T28</f>
        <v>2.3843303422069442E-2</v>
      </c>
      <c r="V19" s="111">
        <f>'Ac227 Dose 1 nCi R power'!U28</f>
        <v>9.7817435178160113E-3</v>
      </c>
      <c r="W19" s="111">
        <f>'Ac227 Dose 1 nCi R power'!V28</f>
        <v>2.0730810616181906E-2</v>
      </c>
      <c r="X19" s="111">
        <f>'Ac227 Dose 1 nCi R power'!W28</f>
        <v>6.4334793040217095E-2</v>
      </c>
      <c r="Y19" s="111">
        <f>'Ac227 Dose 1 nCi R power'!X28</f>
        <v>4.4782085850386608E-2</v>
      </c>
      <c r="Z19" s="111">
        <f>'Ac227 Dose 1 nCi R power'!Y28</f>
        <v>2.736238621386881E-3</v>
      </c>
      <c r="AA19" s="111">
        <f>'Ac227 Dose 1 nCi R power'!Z28</f>
        <v>6.1248239405050492E-4</v>
      </c>
      <c r="AB19" s="111">
        <f>'Ac227 Dose 1 nCi R power'!AA28</f>
        <v>8.4106034681791161E-2</v>
      </c>
    </row>
    <row r="20" spans="3:28">
      <c r="E20" t="str">
        <f>'Ac227 Dose 1 nCi R power'!D36</f>
        <v>DOTA-Tras-Ac-227 @ 1 d</v>
      </c>
      <c r="F20" s="111">
        <f>'Ac227 Dose 1 nCi R power'!E29</f>
        <v>1.2054213753305379E-2</v>
      </c>
      <c r="G20" s="111">
        <f>'Ac227 Dose 1 nCi R power'!F29</f>
        <v>0.1487932032798526</v>
      </c>
      <c r="H20" s="111">
        <f>'Ac227 Dose 1 nCi R power'!G29</f>
        <v>4.538569159939073E-2</v>
      </c>
      <c r="I20" s="111">
        <f>'Ac227 Dose 1 nCi R power'!H29</f>
        <v>7.5664777560518856E-2</v>
      </c>
      <c r="J20" s="111">
        <f>'Ac227 Dose 1 nCi R power'!I29</f>
        <v>7.6521781092578678E-2</v>
      </c>
      <c r="K20" s="111">
        <f>'Ac227 Dose 1 nCi R power'!J29</f>
        <v>0.62003466962832088</v>
      </c>
      <c r="L20" s="111">
        <f>'Ac227 Dose 1 nCi R power'!K29</f>
        <v>0.29047092037996941</v>
      </c>
      <c r="M20" s="111">
        <f>'Ac227 Dose 1 nCi R power'!L29</f>
        <v>2.5020089771002316E-2</v>
      </c>
      <c r="N20" s="111">
        <f>'Ac227 Dose 1 nCi R power'!M29</f>
        <v>3.0306669522527207E-2</v>
      </c>
      <c r="O20" s="111">
        <f>'Ac227 Dose 1 nCi R power'!N29</f>
        <v>0.4057454422182632</v>
      </c>
      <c r="S20" s="111">
        <f>'Ac227 Dose 1 nCi R power'!R29</f>
        <v>1.4620704621173836E-3</v>
      </c>
      <c r="T20" s="111">
        <f>'Ac227 Dose 1 nCi R power'!S29</f>
        <v>3.6773398756347948E-2</v>
      </c>
      <c r="U20" s="111">
        <f>'Ac227 Dose 1 nCi R power'!T29</f>
        <v>3.4697947654666874E-3</v>
      </c>
      <c r="V20" s="111">
        <f>'Ac227 Dose 1 nCi R power'!U29</f>
        <v>2.5383154438630769E-2</v>
      </c>
      <c r="W20" s="111">
        <f>'Ac227 Dose 1 nCi R power'!V29</f>
        <v>1.9204105265651038E-2</v>
      </c>
      <c r="X20" s="111">
        <f>'Ac227 Dose 1 nCi R power'!W29</f>
        <v>0.19015241403425859</v>
      </c>
      <c r="Y20" s="111">
        <f>'Ac227 Dose 1 nCi R power'!X29</f>
        <v>4.8477327451713029E-2</v>
      </c>
      <c r="Z20" s="111">
        <f>'Ac227 Dose 1 nCi R power'!Y29</f>
        <v>6.1315540830332313E-3</v>
      </c>
      <c r="AA20" s="111">
        <f>'Ac227 Dose 1 nCi R power'!Z29</f>
        <v>4.4473328049492574E-3</v>
      </c>
      <c r="AB20" s="111">
        <f>'Ac227 Dose 1 nCi R power'!AA29</f>
        <v>0.2937962501309419</v>
      </c>
    </row>
    <row r="21" spans="3:28">
      <c r="E21" t="str">
        <f>'Ac227 Dose 1 nCi R power'!D37</f>
        <v>DOTA-Tras-Ac-227 @ 6 d</v>
      </c>
      <c r="F21" s="111">
        <f>'Ac227 Dose 1 nCi R power'!E30</f>
        <v>7.4015660561149146E-4</v>
      </c>
      <c r="G21" s="111">
        <f>'Ac227 Dose 1 nCi R power'!F30</f>
        <v>1.1952036555230028E-2</v>
      </c>
      <c r="H21" s="111">
        <f>'Ac227 Dose 1 nCi R power'!G30</f>
        <v>1.554593817033042E-2</v>
      </c>
      <c r="I21" s="111">
        <f>'Ac227 Dose 1 nCi R power'!H30</f>
        <v>1.2441414321114369E-2</v>
      </c>
      <c r="J21" s="111">
        <f>'Ac227 Dose 1 nCi R power'!I30</f>
        <v>3.3838744583395967E-2</v>
      </c>
      <c r="K21" s="111">
        <f>'Ac227 Dose 1 nCi R power'!J30</f>
        <v>0.70142986155597553</v>
      </c>
      <c r="L21" s="111">
        <f>'Ac227 Dose 1 nCi R power'!K30</f>
        <v>0.20193431254704677</v>
      </c>
      <c r="M21" s="111">
        <f>'Ac227 Dose 1 nCi R power'!L30</f>
        <v>1.2534338255987569E-2</v>
      </c>
      <c r="N21" s="111">
        <f>'Ac227 Dose 1 nCi R power'!M30</f>
        <v>2.2323554896134717E-2</v>
      </c>
      <c r="O21" s="111">
        <f>'Ac227 Dose 1 nCi R power'!N30</f>
        <v>7.8537089015243228E-2</v>
      </c>
      <c r="S21" s="111">
        <f>'Ac227 Dose 1 nCi R power'!R30</f>
        <v>1.520794303887026E-4</v>
      </c>
      <c r="T21" s="111">
        <f>'Ac227 Dose 1 nCi R power'!S30</f>
        <v>9.2686345558543205E-3</v>
      </c>
      <c r="U21" s="111">
        <f>'Ac227 Dose 1 nCi R power'!T30</f>
        <v>4.2069920075122778E-3</v>
      </c>
      <c r="V21" s="111">
        <f>'Ac227 Dose 1 nCi R power'!U30</f>
        <v>2.1666976122316044E-3</v>
      </c>
      <c r="W21" s="111">
        <f>'Ac227 Dose 1 nCi R power'!V30</f>
        <v>5.2756695633405712E-4</v>
      </c>
      <c r="X21" s="111">
        <f>'Ac227 Dose 1 nCi R power'!W30</f>
        <v>0.17552769569144414</v>
      </c>
      <c r="Y21" s="111">
        <f>'Ac227 Dose 1 nCi R power'!X30</f>
        <v>1.8792831725841327E-2</v>
      </c>
      <c r="Z21" s="111">
        <f>'Ac227 Dose 1 nCi R power'!Y30</f>
        <v>1.8443969712842849E-3</v>
      </c>
      <c r="AA21" s="111">
        <f>'Ac227 Dose 1 nCi R power'!Z30</f>
        <v>2.5103432918084454E-3</v>
      </c>
      <c r="AB21" s="111">
        <f>'Ac227 Dose 1 nCi R power'!AA30</f>
        <v>2.8463006662613293E-2</v>
      </c>
    </row>
    <row r="22" spans="3:28">
      <c r="E22" t="str">
        <f>'Ac227 Dose 1 nCi R power'!D38</f>
        <v>DOTA-Tras-Ac-227 @ 10 d</v>
      </c>
      <c r="F22" s="111">
        <f>'Ac227 Dose 1 nCi R power'!E31</f>
        <v>6.2982325554080128E-5</v>
      </c>
      <c r="G22" s="111">
        <f>'Ac227 Dose 1 nCi R power'!F31</f>
        <v>9.2547237611995889E-3</v>
      </c>
      <c r="H22" s="111">
        <f>'Ac227 Dose 1 nCi R power'!G31</f>
        <v>1.3356769711682719E-2</v>
      </c>
      <c r="I22" s="111">
        <f>'Ac227 Dose 1 nCi R power'!H31</f>
        <v>1.4067703833351998E-2</v>
      </c>
      <c r="J22" s="111">
        <f>'Ac227 Dose 1 nCi R power'!I31</f>
        <v>2.5212710890395812E-2</v>
      </c>
      <c r="K22" s="111">
        <f>'Ac227 Dose 1 nCi R power'!J31</f>
        <v>0.5971553441407973</v>
      </c>
      <c r="L22" s="111">
        <f>'Ac227 Dose 1 nCi R power'!K31</f>
        <v>0.20871789303244967</v>
      </c>
      <c r="M22" s="111">
        <f>'Ac227 Dose 1 nCi R power'!L31</f>
        <v>1.1051348171480435E-2</v>
      </c>
      <c r="N22" s="111">
        <f>'Ac227 Dose 1 nCi R power'!M31</f>
        <v>2.0349578178236603E-2</v>
      </c>
      <c r="O22" s="111">
        <f>'Ac227 Dose 1 nCi R power'!N31</f>
        <v>6.4588669444390082E-2</v>
      </c>
      <c r="S22" s="111">
        <f>'Ac227 Dose 1 nCi R power'!R31</f>
        <v>1.0908858783851045E-4</v>
      </c>
      <c r="T22" s="111">
        <f>'Ac227 Dose 1 nCi R power'!S31</f>
        <v>9.801278826216276E-3</v>
      </c>
      <c r="U22" s="111">
        <f>'Ac227 Dose 1 nCi R power'!T31</f>
        <v>1.5179046578749685E-3</v>
      </c>
      <c r="V22" s="111">
        <f>'Ac227 Dose 1 nCi R power'!U31</f>
        <v>3.1787995377446556E-3</v>
      </c>
      <c r="W22" s="111">
        <f>'Ac227 Dose 1 nCi R power'!V31</f>
        <v>3.3181687233454367E-3</v>
      </c>
      <c r="X22" s="111">
        <f>'Ac227 Dose 1 nCi R power'!W31</f>
        <v>0.18457351670511404</v>
      </c>
      <c r="Y22" s="111">
        <f>'Ac227 Dose 1 nCi R power'!X31</f>
        <v>2.1985045095392865E-2</v>
      </c>
      <c r="Z22" s="111">
        <f>'Ac227 Dose 1 nCi R power'!Y31</f>
        <v>1.80187675169573E-4</v>
      </c>
      <c r="AA22" s="111">
        <f>'Ac227 Dose 1 nCi R power'!Z31</f>
        <v>8.4239915798365E-4</v>
      </c>
      <c r="AB22" s="111">
        <f>'Ac227 Dose 1 nCi R power'!AA31</f>
        <v>2.3352634261550306E-2</v>
      </c>
    </row>
    <row r="25" spans="3:28">
      <c r="C25" t="s">
        <v>139</v>
      </c>
      <c r="E25" t="s">
        <v>138</v>
      </c>
      <c r="F25" t="str">
        <f>F7</f>
        <v>Blood</v>
      </c>
      <c r="G25" t="str">
        <f t="shared" ref="G25:O25" si="0">G7</f>
        <v>Thymus</v>
      </c>
      <c r="H25" t="str">
        <f t="shared" si="0"/>
        <v>Heart</v>
      </c>
      <c r="I25" t="str">
        <f t="shared" si="0"/>
        <v>Lungs</v>
      </c>
      <c r="J25" t="str">
        <f t="shared" si="0"/>
        <v>Kidneys</v>
      </c>
      <c r="K25" t="str">
        <f t="shared" si="0"/>
        <v>Spleen</v>
      </c>
      <c r="L25" t="str">
        <f t="shared" si="0"/>
        <v>Liver</v>
      </c>
      <c r="M25" t="str">
        <f t="shared" si="0"/>
        <v>ART</v>
      </c>
      <c r="N25" t="str">
        <f t="shared" si="0"/>
        <v>Carcass</v>
      </c>
      <c r="O25" t="str">
        <f t="shared" si="0"/>
        <v>Tumor</v>
      </c>
      <c r="R25" t="s">
        <v>138</v>
      </c>
      <c r="S25" t="str">
        <f>S7</f>
        <v>Blood</v>
      </c>
      <c r="T25" t="str">
        <f t="shared" ref="T25:AB25" si="1">T7</f>
        <v>Thymus</v>
      </c>
      <c r="U25" t="str">
        <f t="shared" si="1"/>
        <v>Heart</v>
      </c>
      <c r="V25" t="str">
        <f t="shared" si="1"/>
        <v>Lungs</v>
      </c>
      <c r="W25" t="str">
        <f t="shared" si="1"/>
        <v>Kidneys</v>
      </c>
      <c r="X25" t="str">
        <f t="shared" si="1"/>
        <v>Spleen</v>
      </c>
      <c r="Y25" t="str">
        <f t="shared" si="1"/>
        <v>Liver</v>
      </c>
      <c r="Z25" t="str">
        <f t="shared" si="1"/>
        <v>ART</v>
      </c>
      <c r="AA25" t="str">
        <f t="shared" si="1"/>
        <v>Carcass</v>
      </c>
      <c r="AB25" t="str">
        <f t="shared" si="1"/>
        <v>Tumor</v>
      </c>
    </row>
    <row r="26" spans="3:28">
      <c r="D26" t="str">
        <f>E8</f>
        <v>DOTA-Tras-Ac-225 @ 1 h</v>
      </c>
      <c r="E26" t="s">
        <v>140</v>
      </c>
      <c r="F26" s="112">
        <f>F8/F18</f>
        <v>0.77204799044874739</v>
      </c>
      <c r="G26" s="112">
        <f>G8/G18</f>
        <v>1.6083340941072957</v>
      </c>
      <c r="H26" s="112">
        <f t="shared" ref="H26:I26" si="2">H8/H18</f>
        <v>1.0247970665391397</v>
      </c>
      <c r="I26" s="112">
        <f t="shared" si="2"/>
        <v>0.87308128479206126</v>
      </c>
      <c r="J26" s="112">
        <f t="shared" ref="J26:L30" si="3">J8/J18</f>
        <v>1.0926973446733066</v>
      </c>
      <c r="K26" s="112">
        <f t="shared" si="3"/>
        <v>1.358063303137776</v>
      </c>
      <c r="L26" s="112">
        <f t="shared" si="3"/>
        <v>0.98295575036898841</v>
      </c>
      <c r="M26" s="112">
        <f t="shared" ref="M26:N26" si="4">M8/M18</f>
        <v>0.99392841386072472</v>
      </c>
      <c r="N26" s="112">
        <f t="shared" si="4"/>
        <v>1.2433329444407928</v>
      </c>
      <c r="O26" s="112">
        <f>O8/O18</f>
        <v>1.250451782957269</v>
      </c>
      <c r="Q26">
        <f>S8</f>
        <v>6.3206231783778828E-3</v>
      </c>
      <c r="R26">
        <f>1/24</f>
        <v>4.1666666666666664E-2</v>
      </c>
      <c r="S26" s="112">
        <f t="shared" ref="S26:V26" si="5">(((S8/F8)^2+(S18/F18)^2)^0.5)*F26</f>
        <v>2.5666842049466669E-2</v>
      </c>
      <c r="T26" s="112">
        <f t="shared" si="5"/>
        <v>0.85254185844000951</v>
      </c>
      <c r="U26" s="112">
        <f t="shared" si="5"/>
        <v>0.2119515357999926</v>
      </c>
      <c r="V26" s="112">
        <f t="shared" si="5"/>
        <v>5.1192469918200222E-2</v>
      </c>
      <c r="W26" s="112">
        <f t="shared" ref="W26:Y30" si="6">(((W8/J8)^2+(W18/J18)^2)^0.5)*J26</f>
        <v>0.1531962475804913</v>
      </c>
      <c r="X26" s="112">
        <f t="shared" si="6"/>
        <v>0.25371914557271535</v>
      </c>
      <c r="Y26" s="112">
        <f t="shared" si="6"/>
        <v>0.12827666619144767</v>
      </c>
      <c r="Z26" s="112">
        <f t="shared" ref="Z26:AA26" si="7">(((Z8/M8)^2+(Z18/M18)^2)^0.5)*M26</f>
        <v>0.25819595831067133</v>
      </c>
      <c r="AA26" s="112">
        <f t="shared" si="7"/>
        <v>0.21012854614201126</v>
      </c>
      <c r="AB26" s="112">
        <f>(((AB8/O8)^2+(AB18/O18)^2)^0.5)*O26</f>
        <v>1.09112652266192</v>
      </c>
    </row>
    <row r="27" spans="3:28">
      <c r="D27" t="str">
        <f>E9</f>
        <v>DOTA-Tras-Ac-225 @ 4 h</v>
      </c>
      <c r="E27" t="s">
        <v>141</v>
      </c>
      <c r="F27" s="112">
        <f t="shared" ref="F27:I27" si="8">F9/F19</f>
        <v>1.1258548706187634</v>
      </c>
      <c r="G27" s="112">
        <f t="shared" si="8"/>
        <v>1.8689751962751571</v>
      </c>
      <c r="H27" s="112">
        <f t="shared" si="8"/>
        <v>1.0211284011019506</v>
      </c>
      <c r="I27" s="112">
        <f t="shared" si="8"/>
        <v>1.0962582373955874</v>
      </c>
      <c r="J27" s="112">
        <f t="shared" si="3"/>
        <v>1.0152637043429671</v>
      </c>
      <c r="K27" s="112">
        <f t="shared" si="3"/>
        <v>2.2535347229222094</v>
      </c>
      <c r="L27" s="112">
        <f t="shared" si="3"/>
        <v>1.1738919350401862</v>
      </c>
      <c r="M27" s="112">
        <f t="shared" ref="M27:N27" si="9">M9/M19</f>
        <v>0.97943026343808204</v>
      </c>
      <c r="N27" s="112">
        <f t="shared" si="9"/>
        <v>1.041592245670578</v>
      </c>
      <c r="O27" s="112">
        <f>O9/O19</f>
        <v>0.59328143345752449</v>
      </c>
      <c r="Q27">
        <f>S9</f>
        <v>7.3450167169899133E-2</v>
      </c>
      <c r="R27">
        <f>4/24</f>
        <v>0.16666666666666666</v>
      </c>
      <c r="S27" s="112">
        <f t="shared" ref="S27:V27" si="10">(((S9/F9)^2+(S19/F19)^2)^0.5)*F27</f>
        <v>0.45432029435414784</v>
      </c>
      <c r="T27" s="112">
        <f t="shared" si="10"/>
        <v>1.5544855034875864</v>
      </c>
      <c r="U27" s="112">
        <f t="shared" si="10"/>
        <v>0.42176218477619398</v>
      </c>
      <c r="V27" s="112">
        <f t="shared" si="10"/>
        <v>0.38956961818505159</v>
      </c>
      <c r="W27" s="112">
        <f t="shared" si="6"/>
        <v>0.24556224081057582</v>
      </c>
      <c r="X27" s="112">
        <f t="shared" si="6"/>
        <v>0.85674013087242906</v>
      </c>
      <c r="Y27" s="112">
        <f t="shared" si="6"/>
        <v>0.52518093727870552</v>
      </c>
      <c r="Z27" s="112">
        <f t="shared" ref="Z27:AA27" si="11">(((Z9/M9)^2+(Z19/M19)^2)^0.5)*M27</f>
        <v>0.13371876682720532</v>
      </c>
      <c r="AA27" s="112">
        <f t="shared" si="11"/>
        <v>8.5741839061282771E-2</v>
      </c>
      <c r="AB27" s="112">
        <f>(((AB9/O9)^2+(AB19/O19)^2)^0.5)*O27</f>
        <v>0.41834221508801417</v>
      </c>
    </row>
    <row r="28" spans="3:28">
      <c r="D28" t="str">
        <f>E10</f>
        <v>DOTA-Tras-Ac-225 @ 1 d</v>
      </c>
      <c r="E28" t="s">
        <v>142</v>
      </c>
      <c r="F28" s="112">
        <f t="shared" ref="F28:I28" si="12">F10/F20</f>
        <v>2.0063040001797963</v>
      </c>
      <c r="G28" s="112">
        <f t="shared" si="12"/>
        <v>0.25368166667300146</v>
      </c>
      <c r="H28" s="112">
        <f t="shared" si="12"/>
        <v>0.88633536209877828</v>
      </c>
      <c r="I28" s="112">
        <f t="shared" si="12"/>
        <v>1.3484684464685415</v>
      </c>
      <c r="J28" s="112">
        <f t="shared" si="3"/>
        <v>1.6241323055084647</v>
      </c>
      <c r="K28" s="112">
        <f t="shared" si="3"/>
        <v>1.9190484966314356</v>
      </c>
      <c r="L28" s="112">
        <f t="shared" si="3"/>
        <v>0.97225708490851992</v>
      </c>
      <c r="M28" s="112">
        <f t="shared" ref="M28:N28" si="13">M10/M20</f>
        <v>1.1761187432352784</v>
      </c>
      <c r="N28" s="112">
        <f t="shared" si="13"/>
        <v>1.0124932353701208</v>
      </c>
      <c r="O28" s="112"/>
      <c r="Q28">
        <f>S10</f>
        <v>1.0455616598239126E-2</v>
      </c>
      <c r="R28">
        <f>1</f>
        <v>1</v>
      </c>
      <c r="S28" s="112">
        <f t="shared" ref="S28:V28" si="14">(((S10/F10)^2+(S20/F20)^2)^0.5)*F28</f>
        <v>0.90087211732505545</v>
      </c>
      <c r="T28" s="112">
        <f t="shared" si="14"/>
        <v>8.7070019914678415E-2</v>
      </c>
      <c r="U28" s="112">
        <f t="shared" si="14"/>
        <v>0.15583813912289132</v>
      </c>
      <c r="V28" s="112">
        <f t="shared" si="14"/>
        <v>0.8365066476989339</v>
      </c>
      <c r="W28" s="112">
        <f t="shared" si="6"/>
        <v>0.59391961951487593</v>
      </c>
      <c r="X28" s="112">
        <f t="shared" si="6"/>
        <v>1.1386641034023901</v>
      </c>
      <c r="Y28" s="112">
        <f t="shared" si="6"/>
        <v>0.1670709740894461</v>
      </c>
      <c r="Z28" s="112">
        <f t="shared" ref="Z28:AA28" si="15">(((Z10/M10)^2+(Z20/M20)^2)^0.5)*M28</f>
        <v>0.30866278333871133</v>
      </c>
      <c r="AA28" s="112">
        <f t="shared" si="15"/>
        <v>0.16056514353355103</v>
      </c>
      <c r="AB28" s="112"/>
    </row>
    <row r="29" spans="3:28">
      <c r="D29" t="str">
        <f>E11</f>
        <v>DOTA-Tras-Ac-225 @ 6 d</v>
      </c>
      <c r="E29" t="s">
        <v>143</v>
      </c>
      <c r="F29" s="112">
        <f t="shared" ref="F29:I29" si="16">F11/F21</f>
        <v>2.22892729238849</v>
      </c>
      <c r="G29" s="112">
        <f t="shared" si="16"/>
        <v>2.6376498697614452</v>
      </c>
      <c r="H29" s="112">
        <f t="shared" si="16"/>
        <v>1.1979791440764676</v>
      </c>
      <c r="I29" s="112">
        <f t="shared" si="16"/>
        <v>1.244252446412494</v>
      </c>
      <c r="J29" s="112">
        <f t="shared" si="3"/>
        <v>1.0205462506368606</v>
      </c>
      <c r="K29" s="112">
        <f t="shared" si="3"/>
        <v>2.561896292107229</v>
      </c>
      <c r="L29" s="112">
        <f t="shared" si="3"/>
        <v>1.1274667203591395</v>
      </c>
      <c r="M29" s="112">
        <f t="shared" ref="M29:N29" si="17">M11/M21</f>
        <v>1.182268984480821</v>
      </c>
      <c r="N29" s="112">
        <f t="shared" si="17"/>
        <v>0.92216503036809949</v>
      </c>
      <c r="O29" s="112">
        <f>O11/O21</f>
        <v>1.106547414672769</v>
      </c>
      <c r="Q29">
        <f>S11</f>
        <v>1.9810891078242326E-4</v>
      </c>
      <c r="R29">
        <f>6</f>
        <v>6</v>
      </c>
      <c r="S29" s="112">
        <f t="shared" ref="S29:V29" si="18">(((S11/F11)^2+(S21/F21)^2)^0.5)*F29</f>
        <v>0.53045538354926347</v>
      </c>
      <c r="T29" s="112">
        <f t="shared" si="18"/>
        <v>2.1087614696070403</v>
      </c>
      <c r="U29" s="112">
        <f t="shared" si="18"/>
        <v>0.64517373024374336</v>
      </c>
      <c r="V29" s="112">
        <f t="shared" si="18"/>
        <v>0.26119376355695106</v>
      </c>
      <c r="W29" s="112">
        <f t="shared" si="6"/>
        <v>5.5733665496401907E-2</v>
      </c>
      <c r="X29" s="112">
        <f t="shared" si="6"/>
        <v>1.4489717593527889</v>
      </c>
      <c r="Y29" s="112">
        <f t="shared" si="6"/>
        <v>0.14576895160700051</v>
      </c>
      <c r="Z29" s="112">
        <f t="shared" ref="Z29:AA29" si="19">(((Z11/M11)^2+(Z21/M21)^2)^0.5)*M29</f>
        <v>0.22600329870054561</v>
      </c>
      <c r="AA29" s="112">
        <f t="shared" si="19"/>
        <v>0.10473102478477796</v>
      </c>
      <c r="AB29" s="112">
        <f>(((AB11/O11)^2+(AB21/O21)^2)^0.5)*O29</f>
        <v>0.94449319934093934</v>
      </c>
    </row>
    <row r="30" spans="3:28">
      <c r="D30" t="str">
        <f>E12</f>
        <v>DOTA-Tras-Ac-225 @ 10 d</v>
      </c>
      <c r="E30" t="s">
        <v>144</v>
      </c>
      <c r="F30" s="112">
        <f>F12/F22</f>
        <v>10.805030820324555</v>
      </c>
      <c r="G30" s="112">
        <f t="shared" ref="G30:I30" si="20">G12/G22</f>
        <v>1.7170288096928594</v>
      </c>
      <c r="H30" s="112">
        <f t="shared" si="20"/>
        <v>1.5658463337578892</v>
      </c>
      <c r="I30" s="112">
        <f t="shared" si="20"/>
        <v>1.7855160951637885</v>
      </c>
      <c r="J30" s="112">
        <f t="shared" si="3"/>
        <v>1.2036959897135335</v>
      </c>
      <c r="K30" s="112">
        <f t="shared" si="3"/>
        <v>2.9412910249053628</v>
      </c>
      <c r="L30" s="112">
        <f t="shared" si="3"/>
        <v>1.2205200821773818</v>
      </c>
      <c r="M30" s="112">
        <f t="shared" ref="M30:N30" si="21">M12/M22</f>
        <v>1.2938098779968175</v>
      </c>
      <c r="N30" s="112">
        <f t="shared" si="21"/>
        <v>1.0182372468847272</v>
      </c>
      <c r="O30" s="112">
        <f>O12/O22</f>
        <v>1.0749997098855424</v>
      </c>
      <c r="Q30">
        <f>S12</f>
        <v>2.0556536772992399E-4</v>
      </c>
      <c r="R30">
        <f>10</f>
        <v>10</v>
      </c>
      <c r="S30" s="112">
        <f>(((S12/F12)^2+(S22/F22)^2)^0.5)*F30</f>
        <v>18.997337765909382</v>
      </c>
      <c r="T30" s="112">
        <f t="shared" ref="T30:V30" si="22">(((T12/G12)^2+(T22/G22)^2)^0.5)*G30</f>
        <v>1.8244010716085282</v>
      </c>
      <c r="U30" s="112">
        <f t="shared" si="22"/>
        <v>0.38182370852237885</v>
      </c>
      <c r="V30" s="112">
        <f t="shared" si="22"/>
        <v>0.73313482314782941</v>
      </c>
      <c r="W30" s="112">
        <f t="shared" si="6"/>
        <v>0.29393301921870546</v>
      </c>
      <c r="X30" s="112">
        <f t="shared" si="6"/>
        <v>1.4330787809271199</v>
      </c>
      <c r="Y30" s="112">
        <f t="shared" si="6"/>
        <v>0.15926030434757996</v>
      </c>
      <c r="Z30" s="112">
        <f t="shared" ref="Z30:AA30" si="23">(((Z12/M12)^2+(Z22/M22)^2)^0.5)*M30</f>
        <v>0.11963718110452087</v>
      </c>
      <c r="AA30" s="112">
        <f t="shared" si="23"/>
        <v>8.5566603490419821E-2</v>
      </c>
      <c r="AB30" s="112">
        <f>(((AB12/O12)^2+(AB22/O22)^2)^0.5)*O30</f>
        <v>0.5409148761850302</v>
      </c>
    </row>
    <row r="50" spans="10:30">
      <c r="R50" t="s">
        <v>175</v>
      </c>
    </row>
    <row r="51" spans="10:30">
      <c r="O51" t="s">
        <v>176</v>
      </c>
      <c r="P51">
        <v>5</v>
      </c>
      <c r="R51">
        <v>1</v>
      </c>
    </row>
    <row r="52" spans="10:30">
      <c r="O52" t="s">
        <v>177</v>
      </c>
      <c r="P52">
        <f>P51*R52</f>
        <v>14.7</v>
      </c>
      <c r="R52">
        <v>2.94</v>
      </c>
      <c r="S52">
        <v>1.43</v>
      </c>
    </row>
    <row r="54" spans="10:30">
      <c r="R54">
        <f>R56-S52</f>
        <v>1.51</v>
      </c>
      <c r="S54">
        <v>1</v>
      </c>
      <c r="T54">
        <v>0</v>
      </c>
    </row>
    <row r="55" spans="10:30">
      <c r="R55">
        <f>R56-S52</f>
        <v>1.51</v>
      </c>
      <c r="S55">
        <v>1</v>
      </c>
      <c r="T55">
        <v>0</v>
      </c>
    </row>
    <row r="56" spans="10:30">
      <c r="Q56">
        <f>STDEV(R54:R58)</f>
        <v>1.4300000000000002</v>
      </c>
      <c r="R56">
        <f>R52</f>
        <v>2.94</v>
      </c>
      <c r="S56">
        <v>1</v>
      </c>
      <c r="T56">
        <v>0</v>
      </c>
    </row>
    <row r="57" spans="10:30">
      <c r="R57">
        <f>R56+S52</f>
        <v>4.37</v>
      </c>
      <c r="T57">
        <v>0</v>
      </c>
    </row>
    <row r="58" spans="10:30">
      <c r="J58" s="116"/>
      <c r="K58" s="116"/>
      <c r="L58" s="116"/>
      <c r="R58">
        <f>R56+S52</f>
        <v>4.37</v>
      </c>
      <c r="T58">
        <v>0</v>
      </c>
      <c r="Z58" s="116"/>
      <c r="AA58" s="116"/>
      <c r="AB58" s="116"/>
      <c r="AC58" s="116"/>
      <c r="AD58" s="116"/>
    </row>
    <row r="59" spans="10:30">
      <c r="J59" s="116"/>
      <c r="K59" s="116"/>
      <c r="L59" s="116"/>
      <c r="Z59" s="116"/>
      <c r="AA59" s="116"/>
      <c r="AB59" s="116"/>
      <c r="AC59" s="116"/>
      <c r="AD59" s="116"/>
    </row>
    <row r="60" spans="10:30">
      <c r="J60" s="116"/>
      <c r="K60" s="116"/>
      <c r="L60" s="116"/>
      <c r="Z60" s="116"/>
      <c r="AA60" s="116"/>
      <c r="AB60" s="116"/>
      <c r="AC60" s="116"/>
      <c r="AD60" s="116"/>
    </row>
    <row r="61" spans="10:30">
      <c r="J61" s="116"/>
      <c r="K61" s="116"/>
      <c r="L61" s="116"/>
      <c r="Z61" s="116"/>
      <c r="AA61" s="116"/>
      <c r="AB61" s="116"/>
      <c r="AC61" s="116"/>
      <c r="AD61" s="116"/>
    </row>
    <row r="62" spans="10:30">
      <c r="J62" s="116"/>
      <c r="K62" s="117"/>
      <c r="L62" s="117"/>
      <c r="Z62" s="116"/>
      <c r="AA62" s="116"/>
      <c r="AB62" s="116"/>
      <c r="AC62" s="116"/>
      <c r="AD62" s="116"/>
    </row>
    <row r="63" spans="10:30">
      <c r="J63" s="116"/>
      <c r="K63" s="113"/>
      <c r="L63" s="113"/>
      <c r="Z63" s="117"/>
      <c r="AA63" s="117"/>
      <c r="AB63" s="117"/>
      <c r="AC63" s="117"/>
      <c r="AD63" s="116"/>
    </row>
    <row r="64" spans="10:30">
      <c r="J64" s="116"/>
      <c r="K64" s="113"/>
      <c r="L64" s="113"/>
      <c r="Z64" s="113"/>
      <c r="AA64" s="113"/>
      <c r="AB64" s="113"/>
      <c r="AC64" s="113"/>
      <c r="AD64" s="116"/>
    </row>
    <row r="65" spans="10:30">
      <c r="J65" s="116"/>
      <c r="K65" s="116"/>
      <c r="L65" s="116"/>
      <c r="Z65" s="113"/>
      <c r="AA65" s="113"/>
      <c r="AB65" s="113"/>
      <c r="AC65" s="113"/>
      <c r="AD65" s="116"/>
    </row>
    <row r="66" spans="10:30">
      <c r="J66" s="116"/>
      <c r="K66" s="116"/>
      <c r="L66" s="116"/>
      <c r="M66" t="s">
        <v>174</v>
      </c>
      <c r="R66" s="116"/>
      <c r="S66" t="s">
        <v>145</v>
      </c>
      <c r="Z66" s="113"/>
      <c r="AA66" s="113"/>
      <c r="AB66" s="113"/>
      <c r="AC66" s="113"/>
      <c r="AD66" s="116"/>
    </row>
    <row r="67" spans="10:30" ht="16.5" thickBot="1">
      <c r="J67" s="116"/>
      <c r="K67" s="116"/>
      <c r="L67" s="116"/>
      <c r="R67" s="116"/>
      <c r="Z67" s="113"/>
      <c r="AA67" s="113"/>
      <c r="AB67" s="113"/>
      <c r="AC67" s="113"/>
      <c r="AD67" s="116"/>
    </row>
    <row r="68" spans="10:30" ht="16.5" thickBot="1">
      <c r="J68" s="116"/>
      <c r="K68" s="117"/>
      <c r="L68" s="117"/>
      <c r="M68" s="115"/>
      <c r="N68" s="115" t="s">
        <v>164</v>
      </c>
      <c r="O68" s="115" t="s">
        <v>165</v>
      </c>
      <c r="R68" s="116"/>
      <c r="S68" t="s">
        <v>146</v>
      </c>
      <c r="Z68" s="113"/>
      <c r="AA68" s="113"/>
      <c r="AB68" s="113"/>
      <c r="AC68" s="113"/>
      <c r="AD68" s="116"/>
    </row>
    <row r="69" spans="10:30">
      <c r="J69" s="116"/>
      <c r="K69" s="113"/>
      <c r="L69" s="113"/>
      <c r="M69" s="113" t="s">
        <v>166</v>
      </c>
      <c r="N69" s="113">
        <v>2.94</v>
      </c>
      <c r="O69" s="113">
        <v>0</v>
      </c>
      <c r="S69" s="115" t="s">
        <v>147</v>
      </c>
      <c r="T69" s="115" t="s">
        <v>148</v>
      </c>
      <c r="U69" s="115" t="s">
        <v>149</v>
      </c>
      <c r="V69" s="115" t="s">
        <v>19</v>
      </c>
      <c r="W69" s="115" t="s">
        <v>150</v>
      </c>
      <c r="Z69" s="113"/>
      <c r="AA69" s="113"/>
      <c r="AB69" s="113"/>
      <c r="AC69" s="113"/>
      <c r="AD69" s="116"/>
    </row>
    <row r="70" spans="10:30">
      <c r="J70" s="116"/>
      <c r="K70" s="113"/>
      <c r="L70" s="113"/>
      <c r="M70" s="113" t="s">
        <v>150</v>
      </c>
      <c r="N70" s="113">
        <v>2.0449000000000002</v>
      </c>
      <c r="O70" s="113">
        <v>0</v>
      </c>
      <c r="S70" s="113" t="s">
        <v>151</v>
      </c>
      <c r="T70" s="113">
        <v>3</v>
      </c>
      <c r="U70" s="113">
        <v>8.82</v>
      </c>
      <c r="V70" s="113">
        <v>2.94</v>
      </c>
      <c r="W70" s="113">
        <v>2.0449000000000002</v>
      </c>
      <c r="Z70" s="113"/>
      <c r="AA70" s="113"/>
      <c r="AB70" s="113"/>
      <c r="AC70" s="113"/>
      <c r="AD70" s="116"/>
    </row>
    <row r="71" spans="10:30" ht="16.5" thickBot="1">
      <c r="J71" s="116"/>
      <c r="K71" s="113"/>
      <c r="L71" s="113"/>
      <c r="M71" s="113" t="s">
        <v>167</v>
      </c>
      <c r="N71" s="113">
        <v>3</v>
      </c>
      <c r="O71" s="113">
        <v>2</v>
      </c>
      <c r="S71" s="114" t="s">
        <v>152</v>
      </c>
      <c r="T71" s="114">
        <v>3</v>
      </c>
      <c r="U71" s="114">
        <v>3</v>
      </c>
      <c r="V71" s="114">
        <v>1</v>
      </c>
      <c r="W71" s="114">
        <v>0</v>
      </c>
      <c r="Z71" s="113"/>
      <c r="AA71" s="113"/>
      <c r="AB71" s="113"/>
      <c r="AC71" s="113"/>
      <c r="AD71" s="116"/>
    </row>
    <row r="72" spans="10:30">
      <c r="J72" s="116"/>
      <c r="K72" s="113"/>
      <c r="L72" s="113"/>
      <c r="M72" s="113" t="s">
        <v>168</v>
      </c>
      <c r="N72" s="113">
        <v>1</v>
      </c>
      <c r="O72" s="113"/>
      <c r="P72" s="116"/>
      <c r="Z72" s="113"/>
      <c r="AA72" s="113"/>
      <c r="AB72" s="113"/>
      <c r="AC72" s="113"/>
      <c r="AD72" s="116"/>
    </row>
    <row r="73" spans="10:30">
      <c r="J73" s="116"/>
      <c r="K73" s="116"/>
      <c r="L73" s="116"/>
      <c r="M73" s="113" t="s">
        <v>156</v>
      </c>
      <c r="N73" s="113">
        <v>2</v>
      </c>
      <c r="O73" s="113"/>
      <c r="P73" s="116"/>
      <c r="Z73" s="113"/>
      <c r="AA73" s="113"/>
      <c r="AB73" s="113"/>
      <c r="AC73" s="113"/>
      <c r="AD73" s="116"/>
    </row>
    <row r="74" spans="10:30" ht="16.5" thickBot="1">
      <c r="J74" s="116"/>
      <c r="K74" s="116"/>
      <c r="L74" s="116"/>
      <c r="M74" s="113" t="s">
        <v>169</v>
      </c>
      <c r="N74" s="113">
        <v>2.3497752214570782</v>
      </c>
      <c r="O74" s="113"/>
      <c r="P74" s="116"/>
      <c r="S74" t="s">
        <v>153</v>
      </c>
      <c r="Z74" s="113"/>
      <c r="AA74" s="113"/>
      <c r="AB74" s="113"/>
      <c r="AC74" s="113"/>
      <c r="AD74" s="116"/>
    </row>
    <row r="75" spans="10:30">
      <c r="J75" s="116"/>
      <c r="K75" s="116"/>
      <c r="L75" s="116"/>
      <c r="M75" s="113" t="s">
        <v>170</v>
      </c>
      <c r="N75" s="113">
        <v>7.1603688616139582E-2</v>
      </c>
      <c r="O75" s="113"/>
      <c r="P75" s="116"/>
      <c r="S75" s="115" t="s">
        <v>154</v>
      </c>
      <c r="T75" s="115" t="s">
        <v>155</v>
      </c>
      <c r="U75" s="115" t="s">
        <v>156</v>
      </c>
      <c r="V75" s="115" t="s">
        <v>157</v>
      </c>
      <c r="W75" s="115" t="s">
        <v>158</v>
      </c>
      <c r="X75" s="115" t="s">
        <v>159</v>
      </c>
      <c r="Y75" s="115" t="s">
        <v>160</v>
      </c>
      <c r="Z75" s="116"/>
      <c r="AA75" s="116"/>
      <c r="AB75" s="116"/>
      <c r="AC75" s="116"/>
      <c r="AD75" s="116"/>
    </row>
    <row r="76" spans="10:30">
      <c r="J76" s="116"/>
      <c r="K76" s="116"/>
      <c r="L76" s="116"/>
      <c r="M76" s="113" t="s">
        <v>171</v>
      </c>
      <c r="N76" s="113">
        <v>2.9199855803537269</v>
      </c>
      <c r="O76" s="113"/>
      <c r="P76" s="117"/>
      <c r="S76" s="113" t="s">
        <v>161</v>
      </c>
      <c r="T76" s="113">
        <v>5.6454000000000004</v>
      </c>
      <c r="U76" s="113">
        <v>1</v>
      </c>
      <c r="V76" s="113">
        <v>5.6454000000000004</v>
      </c>
      <c r="W76" s="113">
        <v>5.5214435913736617</v>
      </c>
      <c r="X76" s="113">
        <v>7.85346278517354E-2</v>
      </c>
      <c r="Y76" s="113">
        <v>7.708647422176786</v>
      </c>
      <c r="Z76" s="116"/>
      <c r="AA76" s="116"/>
      <c r="AB76" s="116"/>
      <c r="AC76" s="116"/>
      <c r="AD76" s="116"/>
    </row>
    <row r="77" spans="10:30">
      <c r="M77" s="113" t="s">
        <v>172</v>
      </c>
      <c r="N77" s="113">
        <v>0.14320737723227916</v>
      </c>
      <c r="O77" s="113"/>
      <c r="P77" s="113"/>
      <c r="S77" s="113" t="s">
        <v>162</v>
      </c>
      <c r="T77" s="113">
        <v>4.0898000000000003</v>
      </c>
      <c r="U77" s="113">
        <v>4</v>
      </c>
      <c r="V77" s="113">
        <v>1.0224500000000001</v>
      </c>
      <c r="W77" s="113"/>
      <c r="X77" s="113"/>
      <c r="Y77" s="113"/>
    </row>
    <row r="78" spans="10:30" ht="16.5" thickBot="1">
      <c r="M78" s="114" t="s">
        <v>173</v>
      </c>
      <c r="N78" s="114">
        <v>4.3026527297494637</v>
      </c>
      <c r="O78" s="114"/>
      <c r="P78" s="113"/>
      <c r="S78" s="113"/>
      <c r="T78" s="113"/>
      <c r="U78" s="113"/>
      <c r="V78" s="113"/>
      <c r="W78" s="113"/>
      <c r="X78" s="113"/>
      <c r="Y78" s="113"/>
    </row>
    <row r="79" spans="10:30" ht="16.5" thickBot="1">
      <c r="M79" s="113"/>
      <c r="N79" s="113"/>
      <c r="O79" s="113"/>
      <c r="P79" s="113"/>
      <c r="S79" s="114" t="s">
        <v>163</v>
      </c>
      <c r="T79" s="114">
        <v>9.7352000000000007</v>
      </c>
      <c r="U79" s="114">
        <v>5</v>
      </c>
      <c r="V79" s="114"/>
      <c r="W79" s="114"/>
      <c r="X79" s="114"/>
      <c r="Y79" s="114"/>
    </row>
    <row r="80" spans="10:30">
      <c r="M80" s="113"/>
      <c r="N80" s="113"/>
      <c r="O80" s="113"/>
      <c r="P80" s="113"/>
    </row>
    <row r="81" spans="13:25">
      <c r="M81" t="s">
        <v>174</v>
      </c>
      <c r="P81" s="116"/>
      <c r="Q81" s="116"/>
      <c r="R81" s="116"/>
      <c r="S81" s="116"/>
      <c r="T81" s="116"/>
      <c r="U81" s="116"/>
      <c r="V81" s="116"/>
      <c r="W81" s="116"/>
      <c r="X81" s="113"/>
      <c r="Y81" s="113"/>
    </row>
    <row r="82" spans="13:25" ht="16.5" thickBot="1">
      <c r="P82" s="116"/>
      <c r="Q82" s="116"/>
    </row>
    <row r="83" spans="13:25">
      <c r="M83" s="115"/>
      <c r="N83" s="115" t="s">
        <v>164</v>
      </c>
      <c r="O83" s="115" t="s">
        <v>165</v>
      </c>
      <c r="P83" s="116"/>
      <c r="Q83" s="116"/>
    </row>
    <row r="84" spans="13:25">
      <c r="M84" s="113" t="s">
        <v>166</v>
      </c>
      <c r="N84" s="113">
        <v>2.94</v>
      </c>
      <c r="O84" s="113">
        <v>0</v>
      </c>
      <c r="P84" s="116"/>
      <c r="Q84" s="116"/>
    </row>
    <row r="85" spans="13:25">
      <c r="M85" s="113" t="s">
        <v>150</v>
      </c>
      <c r="N85" s="113">
        <v>2.0449000000000002</v>
      </c>
      <c r="O85" s="113">
        <v>0</v>
      </c>
      <c r="P85" s="116"/>
      <c r="Q85" s="116"/>
    </row>
    <row r="86" spans="13:25">
      <c r="M86" s="113" t="s">
        <v>167</v>
      </c>
      <c r="N86" s="113">
        <v>5</v>
      </c>
      <c r="O86" s="113">
        <v>5</v>
      </c>
      <c r="P86" s="116"/>
      <c r="Q86" s="116"/>
    </row>
    <row r="87" spans="13:25">
      <c r="M87" s="113" t="s">
        <v>168</v>
      </c>
      <c r="N87" s="113">
        <v>1</v>
      </c>
      <c r="O87" s="113"/>
      <c r="P87" s="116"/>
      <c r="Q87" s="116"/>
    </row>
    <row r="88" spans="13:25">
      <c r="M88" s="113" t="s">
        <v>156</v>
      </c>
      <c r="N88" s="113">
        <v>4</v>
      </c>
      <c r="O88" s="113"/>
      <c r="P88" s="116"/>
      <c r="Q88" s="116"/>
    </row>
    <row r="89" spans="13:25">
      <c r="M89" s="113" t="s">
        <v>169</v>
      </c>
      <c r="N89" s="113">
        <v>3.033546766678036</v>
      </c>
      <c r="O89" s="113"/>
      <c r="P89" s="116"/>
      <c r="Q89" s="116"/>
    </row>
    <row r="90" spans="13:25">
      <c r="M90" s="113" t="s">
        <v>170</v>
      </c>
      <c r="N90" s="113">
        <v>1.932293582976009E-2</v>
      </c>
      <c r="O90" s="113"/>
      <c r="P90" s="116"/>
      <c r="Q90" s="116"/>
    </row>
    <row r="91" spans="13:25">
      <c r="M91" s="113" t="s">
        <v>171</v>
      </c>
      <c r="N91" s="113">
        <v>2.1318467863266499</v>
      </c>
      <c r="O91" s="113"/>
      <c r="P91" s="116"/>
      <c r="Q91" s="116"/>
    </row>
    <row r="92" spans="13:25">
      <c r="M92" s="113" t="s">
        <v>172</v>
      </c>
      <c r="N92" s="113">
        <v>3.864587165952018E-2</v>
      </c>
      <c r="O92" s="113"/>
      <c r="P92" s="116"/>
      <c r="Q92" s="116"/>
    </row>
    <row r="93" spans="13:25" ht="16.5" thickBot="1">
      <c r="M93" s="114" t="s">
        <v>173</v>
      </c>
      <c r="N93" s="114">
        <v>2.7764451051977934</v>
      </c>
      <c r="O93" s="114"/>
      <c r="P93" s="116"/>
      <c r="Q93" s="1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Ac225 Dose 200 nCi R power</vt:lpstr>
      <vt:lpstr>Ac227 Dose 1 nCi R power</vt:lpstr>
      <vt:lpstr>Comparison</vt:lpstr>
      <vt:lpstr>All Figures</vt:lpstr>
      <vt:lpstr>localization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J Abergel</dc:creator>
  <cp:lastModifiedBy>Andrew Lakes</cp:lastModifiedBy>
  <dcterms:created xsi:type="dcterms:W3CDTF">2018-05-12T02:36:34Z</dcterms:created>
  <dcterms:modified xsi:type="dcterms:W3CDTF">2019-07-22T20:58:02Z</dcterms:modified>
</cp:coreProperties>
</file>