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Documents\College\PhD\DRW - 840\"/>
    </mc:Choice>
  </mc:AlternateContent>
  <xr:revisionPtr revIDLastSave="0" documentId="13_ncr:1_{F7B0429A-073B-44B6-9E6E-0E52D9B27490}" xr6:coauthVersionLast="47" xr6:coauthVersionMax="47" xr10:uidLastSave="{00000000-0000-0000-0000-000000000000}"/>
  <bookViews>
    <workbookView xWindow="45972" yWindow="984" windowWidth="30936" windowHeight="16776" activeTab="1" xr2:uid="{00000000-000D-0000-FFFF-FFFF00000000}"/>
  </bookViews>
  <sheets>
    <sheet name="all loss functions" sheetId="1" r:id="rId1"/>
    <sheet name="huber" sheetId="2" r:id="rId2"/>
    <sheet name="mae" sheetId="3" r:id="rId3"/>
    <sheet name="ms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9" i="1" l="1"/>
  <c r="E28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10" i="1"/>
</calcChain>
</file>

<file path=xl/sharedStrings.xml><?xml version="1.0" encoding="utf-8"?>
<sst xmlns="http://schemas.openxmlformats.org/spreadsheetml/2006/main" count="137" uniqueCount="53">
  <si>
    <t>Final Loss</t>
  </si>
  <si>
    <t>adadelta</t>
  </si>
  <si>
    <t>huber</t>
  </si>
  <si>
    <t>x</t>
  </si>
  <si>
    <t>y</t>
  </si>
  <si>
    <t>z</t>
  </si>
  <si>
    <t>Accuracy</t>
  </si>
  <si>
    <t>Position</t>
  </si>
  <si>
    <t>m1 x</t>
  </si>
  <si>
    <t>m1 y</t>
  </si>
  <si>
    <t>m1 z</t>
  </si>
  <si>
    <t>p1 x</t>
  </si>
  <si>
    <t>p1 y</t>
  </si>
  <si>
    <t>p1 z</t>
  </si>
  <si>
    <t>p2 x</t>
  </si>
  <si>
    <t>p2 y</t>
  </si>
  <si>
    <t>p2 z</t>
  </si>
  <si>
    <t>m2 x</t>
  </si>
  <si>
    <t>m2 y</t>
  </si>
  <si>
    <t>m2 z</t>
  </si>
  <si>
    <t>p3 x</t>
  </si>
  <si>
    <t>p3 y</t>
  </si>
  <si>
    <t>p3 z</t>
  </si>
  <si>
    <t>m3 x</t>
  </si>
  <si>
    <t>m3 y</t>
  </si>
  <si>
    <t>m3 z</t>
  </si>
  <si>
    <t>p1</t>
  </si>
  <si>
    <t>p2</t>
  </si>
  <si>
    <t>m1</t>
  </si>
  <si>
    <t>m2</t>
  </si>
  <si>
    <t>m3</t>
  </si>
  <si>
    <t>p3</t>
  </si>
  <si>
    <t>Epochs</t>
  </si>
  <si>
    <t>Time (min)</t>
  </si>
  <si>
    <t>mae</t>
  </si>
  <si>
    <t>adagrad</t>
  </si>
  <si>
    <t>Optimizer</t>
  </si>
  <si>
    <t>Loss</t>
  </si>
  <si>
    <t>adam</t>
  </si>
  <si>
    <t>nadam</t>
  </si>
  <si>
    <t>rmsprop</t>
  </si>
  <si>
    <t>sgd</t>
  </si>
  <si>
    <t>mse</t>
  </si>
  <si>
    <t>Input</t>
  </si>
  <si>
    <t>Moment</t>
  </si>
  <si>
    <t>p1 a</t>
  </si>
  <si>
    <t>m1 a</t>
  </si>
  <si>
    <t>p2 a</t>
  </si>
  <si>
    <t>m2 a</t>
  </si>
  <si>
    <t>p3 a</t>
  </si>
  <si>
    <t>m3 a</t>
  </si>
  <si>
    <t>Average</t>
  </si>
  <si>
    <t>Accuracy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</si>
</sst>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2" borderId="0" xfId="0" applyFill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4" borderId="15" xfId="0" applyFill="1" applyBorder="1" applyAlignment="1">
      <alignment horizontal="center"/>
    </xf>
    <xf numFmtId="0" fontId="0" fillId="4" borderId="12" xfId="0" applyFill="1" applyBorder="1"/>
    <xf numFmtId="0" fontId="0" fillId="4" borderId="1" xfId="0" applyFill="1" applyBorder="1"/>
    <xf numFmtId="0" fontId="0" fillId="4" borderId="18" xfId="0" applyFill="1" applyBorder="1"/>
    <xf numFmtId="0" fontId="0" fillId="4" borderId="4" xfId="0" applyFill="1" applyBorder="1"/>
    <xf numFmtId="0" fontId="0" fillId="4" borderId="9" xfId="0" applyFill="1" applyBorder="1"/>
    <xf numFmtId="0" fontId="0" fillId="4" borderId="13" xfId="0" applyFill="1" applyBorder="1"/>
    <xf numFmtId="0" fontId="0" fillId="4" borderId="7" xfId="0" applyFill="1" applyBorder="1"/>
    <xf numFmtId="0" fontId="0" fillId="4" borderId="19" xfId="0" applyFill="1" applyBorder="1"/>
    <xf numFmtId="0" fontId="0" fillId="4" borderId="5" xfId="0" applyFill="1" applyBorder="1"/>
    <xf numFmtId="0" fontId="0" fillId="4" borderId="10" xfId="0" applyFill="1" applyBorder="1"/>
    <xf numFmtId="0" fontId="1" fillId="3" borderId="15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3" borderId="2" xfId="0" applyFont="1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4" borderId="27" xfId="0" applyFill="1" applyBorder="1" applyAlignment="1">
      <alignment horizontal="center"/>
    </xf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33" xfId="0" applyBorder="1"/>
    <xf numFmtId="0" fontId="0" fillId="0" borderId="35" xfId="0" applyBorder="1"/>
    <xf numFmtId="0" fontId="0" fillId="2" borderId="33" xfId="0" applyFill="1" applyBorder="1"/>
    <xf numFmtId="0" fontId="0" fillId="2" borderId="34" xfId="0" applyFill="1" applyBorder="1"/>
    <xf numFmtId="0" fontId="0" fillId="2" borderId="35" xfId="0" applyFill="1" applyBorder="1"/>
    <xf numFmtId="0" fontId="0" fillId="2" borderId="36" xfId="0" applyFill="1" applyBorder="1"/>
    <xf numFmtId="0" fontId="0" fillId="2" borderId="37" xfId="0" applyFill="1" applyBorder="1"/>
    <xf numFmtId="0" fontId="0" fillId="2" borderId="38" xfId="0" applyFill="1" applyBorder="1"/>
    <xf numFmtId="0" fontId="0" fillId="2" borderId="39" xfId="0" applyFill="1" applyBorder="1"/>
    <xf numFmtId="0" fontId="0" fillId="2" borderId="40" xfId="0" applyFill="1" applyBorder="1"/>
    <xf numFmtId="0" fontId="0" fillId="3" borderId="27" xfId="0" applyFill="1" applyBorder="1" applyAlignment="1">
      <alignment horizontal="center"/>
    </xf>
    <xf numFmtId="0" fontId="0" fillId="0" borderId="31" xfId="0" applyBorder="1"/>
    <xf numFmtId="0" fontId="0" fillId="2" borderId="32" xfId="0" applyFill="1" applyBorder="1"/>
    <xf numFmtId="0" fontId="0" fillId="2" borderId="29" xfId="0" applyFill="1" applyBorder="1"/>
    <xf numFmtId="0" fontId="0" fillId="4" borderId="14" xfId="0" applyFill="1" applyBorder="1" applyAlignment="1">
      <alignment horizontal="center"/>
    </xf>
    <xf numFmtId="0" fontId="0" fillId="4" borderId="11" xfId="0" applyFill="1" applyBorder="1"/>
    <xf numFmtId="0" fontId="0" fillId="4" borderId="6" xfId="0" applyFill="1" applyBorder="1"/>
    <xf numFmtId="0" fontId="0" fillId="4" borderId="17" xfId="0" applyFill="1" applyBorder="1"/>
    <xf numFmtId="0" fontId="0" fillId="4" borderId="3" xfId="0" applyFill="1" applyBorder="1"/>
    <xf numFmtId="0" fontId="0" fillId="4" borderId="8" xfId="0" applyFill="1" applyBorder="1"/>
    <xf numFmtId="0" fontId="0" fillId="3" borderId="20" xfId="0" applyFill="1" applyBorder="1" applyAlignment="1">
      <alignment horizontal="center"/>
    </xf>
    <xf numFmtId="0" fontId="1" fillId="0" borderId="6" xfId="0" applyFont="1" applyBorder="1"/>
    <xf numFmtId="0" fontId="1" fillId="0" borderId="1" xfId="0" applyFont="1" applyBorder="1"/>
    <xf numFmtId="0" fontId="1" fillId="4" borderId="6" xfId="0" applyFont="1" applyFill="1" applyBorder="1"/>
    <xf numFmtId="0" fontId="1" fillId="4" borderId="1" xfId="0" applyFont="1" applyFill="1" applyBorder="1"/>
    <xf numFmtId="0" fontId="1" fillId="0" borderId="7" xfId="0" applyFont="1" applyBorder="1"/>
    <xf numFmtId="0" fontId="1" fillId="4" borderId="7" xfId="0" applyFont="1" applyFill="1" applyBorder="1"/>
    <xf numFmtId="0" fontId="1" fillId="0" borderId="36" xfId="0" applyFont="1" applyBorder="1"/>
    <xf numFmtId="0" fontId="1" fillId="0" borderId="37" xfId="0" applyFont="1" applyBorder="1"/>
    <xf numFmtId="0" fontId="1" fillId="0" borderId="0" xfId="0" applyFont="1"/>
    <xf numFmtId="0" fontId="1" fillId="2" borderId="6" xfId="0" applyFont="1" applyFill="1" applyBorder="1"/>
    <xf numFmtId="0" fontId="1" fillId="2" borderId="1" xfId="0" applyFont="1" applyFill="1" applyBorder="1"/>
    <xf numFmtId="0" fontId="1" fillId="2" borderId="7" xfId="0" applyFont="1" applyFill="1" applyBorder="1"/>
    <xf numFmtId="0" fontId="1" fillId="2" borderId="36" xfId="0" applyFont="1" applyFill="1" applyBorder="1"/>
    <xf numFmtId="0" fontId="1" fillId="2" borderId="37" xfId="0" applyFont="1" applyFill="1" applyBorder="1"/>
    <xf numFmtId="0" fontId="1" fillId="2" borderId="0" xfId="0" applyFont="1" applyFill="1"/>
    <xf numFmtId="0" fontId="2" fillId="0" borderId="6" xfId="0" applyFont="1" applyBorder="1"/>
    <xf numFmtId="0" fontId="2" fillId="0" borderId="1" xfId="0" applyFont="1" applyBorder="1"/>
    <xf numFmtId="0" fontId="2" fillId="4" borderId="6" xfId="0" applyFont="1" applyFill="1" applyBorder="1"/>
    <xf numFmtId="0" fontId="2" fillId="4" borderId="1" xfId="0" applyFont="1" applyFill="1" applyBorder="1"/>
    <xf numFmtId="0" fontId="2" fillId="0" borderId="7" xfId="0" applyFont="1" applyBorder="1"/>
    <xf numFmtId="0" fontId="2" fillId="4" borderId="7" xfId="0" applyFont="1" applyFill="1" applyBorder="1"/>
    <xf numFmtId="0" fontId="2" fillId="0" borderId="36" xfId="0" applyFont="1" applyBorder="1"/>
    <xf numFmtId="0" fontId="2" fillId="0" borderId="37" xfId="0" applyFont="1" applyBorder="1"/>
    <xf numFmtId="0" fontId="2" fillId="0" borderId="0" xfId="0" applyFont="1"/>
    <xf numFmtId="0" fontId="2" fillId="2" borderId="6" xfId="0" applyFont="1" applyFill="1" applyBorder="1"/>
    <xf numFmtId="0" fontId="2" fillId="2" borderId="1" xfId="0" applyFont="1" applyFill="1" applyBorder="1"/>
    <xf numFmtId="0" fontId="2" fillId="2" borderId="7" xfId="0" applyFont="1" applyFill="1" applyBorder="1"/>
    <xf numFmtId="0" fontId="2" fillId="2" borderId="36" xfId="0" applyFont="1" applyFill="1" applyBorder="1"/>
    <xf numFmtId="0" fontId="2" fillId="2" borderId="37" xfId="0" applyFont="1" applyFill="1" applyBorder="1"/>
    <xf numFmtId="0" fontId="2" fillId="2" borderId="0" xfId="0" applyFont="1" applyFill="1"/>
    <xf numFmtId="0" fontId="2" fillId="0" borderId="29" xfId="0" applyFont="1" applyBorder="1"/>
    <xf numFmtId="0" fontId="1" fillId="0" borderId="29" xfId="0" applyFont="1" applyBorder="1"/>
    <xf numFmtId="0" fontId="2" fillId="2" borderId="29" xfId="0" applyFont="1" applyFill="1" applyBorder="1"/>
    <xf numFmtId="0" fontId="1" fillId="2" borderId="29" xfId="0" applyFont="1" applyFill="1" applyBorder="1"/>
    <xf numFmtId="0" fontId="0" fillId="2" borderId="30" xfId="0" applyFill="1" applyBorder="1"/>
    <xf numFmtId="0" fontId="0" fillId="6" borderId="2" xfId="0" applyFill="1" applyBorder="1" applyAlignment="1">
      <alignment horizontal="center"/>
    </xf>
    <xf numFmtId="0" fontId="0" fillId="6" borderId="24" xfId="0" applyFill="1" applyBorder="1"/>
    <xf numFmtId="0" fontId="2" fillId="6" borderId="24" xfId="0" applyFont="1" applyFill="1" applyBorder="1"/>
    <xf numFmtId="0" fontId="1" fillId="6" borderId="24" xfId="0" applyFont="1" applyFill="1" applyBorder="1"/>
    <xf numFmtId="0" fontId="0" fillId="6" borderId="41" xfId="0" applyFill="1" applyBorder="1"/>
    <xf numFmtId="0" fontId="0" fillId="6" borderId="42" xfId="0" applyFill="1" applyBorder="1"/>
    <xf numFmtId="0" fontId="0" fillId="6" borderId="43" xfId="0" applyFill="1" applyBorder="1"/>
    <xf numFmtId="0" fontId="1" fillId="5" borderId="14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5" xfId="0" applyBorder="1"/>
    <xf numFmtId="0" fontId="0" fillId="0" borderId="26" xfId="0" applyBorder="1"/>
    <xf numFmtId="0" fontId="0" fillId="0" borderId="24" xfId="0" applyBorder="1"/>
    <xf numFmtId="0" fontId="1" fillId="5" borderId="27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0" fillId="0" borderId="32" xfId="0" applyBorder="1"/>
    <xf numFmtId="0" fontId="0" fillId="0" borderId="42" xfId="0" applyBorder="1"/>
    <xf numFmtId="0" fontId="1" fillId="0" borderId="2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9"/>
  <sheetViews>
    <sheetView workbookViewId="0">
      <selection activeCell="B8" sqref="B8"/>
    </sheetView>
  </sheetViews>
  <sheetFormatPr defaultRowHeight="14.6" x14ac:dyDescent="0.4"/>
  <cols>
    <col min="4" max="4" width="11.4609375" customWidth="1"/>
    <col min="5" max="5" width="10.61328125" customWidth="1"/>
    <col min="7" max="7" width="9.3046875" bestFit="1" customWidth="1"/>
    <col min="8" max="8" width="11.84375" bestFit="1" customWidth="1"/>
    <col min="9" max="9" width="9.3046875" bestFit="1" customWidth="1"/>
  </cols>
  <sheetData>
    <row r="1" spans="1:30" ht="15" thickBot="1" x14ac:dyDescent="0.45"/>
    <row r="2" spans="1:30" ht="15" thickBot="1" x14ac:dyDescent="0.45">
      <c r="B2" s="128" t="s">
        <v>43</v>
      </c>
      <c r="C2" s="129"/>
      <c r="D2" s="129"/>
      <c r="E2" s="129"/>
      <c r="F2" s="129"/>
      <c r="G2" s="129"/>
      <c r="H2" s="129"/>
      <c r="I2" s="130"/>
    </row>
    <row r="3" spans="1:30" ht="15" thickBot="1" x14ac:dyDescent="0.45">
      <c r="B3" s="49" t="s">
        <v>7</v>
      </c>
      <c r="C3" s="45" t="s">
        <v>3</v>
      </c>
      <c r="D3" s="43" t="s">
        <v>4</v>
      </c>
      <c r="E3" s="53" t="s">
        <v>5</v>
      </c>
      <c r="F3" s="49" t="s">
        <v>44</v>
      </c>
      <c r="G3" s="45" t="s">
        <v>3</v>
      </c>
      <c r="H3" s="43" t="s">
        <v>4</v>
      </c>
      <c r="I3" s="44" t="s">
        <v>5</v>
      </c>
    </row>
    <row r="4" spans="1:30" x14ac:dyDescent="0.4">
      <c r="B4" s="50" t="s">
        <v>26</v>
      </c>
      <c r="C4" s="46">
        <v>0.5</v>
      </c>
      <c r="D4" s="8">
        <v>0</v>
      </c>
      <c r="E4" s="54">
        <v>0</v>
      </c>
      <c r="F4" s="50" t="s">
        <v>28</v>
      </c>
      <c r="G4" s="46">
        <v>1</v>
      </c>
      <c r="H4" s="8">
        <v>0</v>
      </c>
      <c r="I4" s="9">
        <v>0</v>
      </c>
    </row>
    <row r="5" spans="1:30" x14ac:dyDescent="0.4">
      <c r="B5" s="51" t="s">
        <v>27</v>
      </c>
      <c r="C5" s="47">
        <v>0</v>
      </c>
      <c r="D5" s="2">
        <v>0.25</v>
      </c>
      <c r="E5" s="55">
        <v>0</v>
      </c>
      <c r="F5" s="51" t="s">
        <v>29</v>
      </c>
      <c r="G5" s="47">
        <v>0</v>
      </c>
      <c r="H5" s="2">
        <v>2</v>
      </c>
      <c r="I5" s="4">
        <v>0</v>
      </c>
    </row>
    <row r="6" spans="1:30" ht="15" thickBot="1" x14ac:dyDescent="0.45">
      <c r="B6" s="52" t="s">
        <v>31</v>
      </c>
      <c r="C6" s="48">
        <v>0</v>
      </c>
      <c r="D6" s="5">
        <v>0</v>
      </c>
      <c r="E6" s="56">
        <v>0.15</v>
      </c>
      <c r="F6" s="52" t="s">
        <v>30</v>
      </c>
      <c r="G6" s="48">
        <v>0</v>
      </c>
      <c r="H6" s="5">
        <v>0</v>
      </c>
      <c r="I6" s="6">
        <v>3</v>
      </c>
    </row>
    <row r="8" spans="1:30" ht="15" thickBot="1" x14ac:dyDescent="0.45">
      <c r="F8" s="1" t="s">
        <v>51</v>
      </c>
      <c r="Y8" s="131" t="s">
        <v>6</v>
      </c>
      <c r="Z8" s="131"/>
      <c r="AA8" s="131"/>
      <c r="AB8" s="131"/>
      <c r="AC8" s="131"/>
      <c r="AD8" s="131"/>
    </row>
    <row r="9" spans="1:30" ht="15" thickBot="1" x14ac:dyDescent="0.45">
      <c r="A9" s="21" t="s">
        <v>36</v>
      </c>
      <c r="B9" s="22" t="s">
        <v>37</v>
      </c>
      <c r="C9" s="22" t="s">
        <v>32</v>
      </c>
      <c r="D9" s="22" t="s">
        <v>0</v>
      </c>
      <c r="E9" s="73" t="s">
        <v>33</v>
      </c>
      <c r="F9" s="119" t="s">
        <v>6</v>
      </c>
      <c r="G9" s="77" t="s">
        <v>11</v>
      </c>
      <c r="H9" s="22" t="s">
        <v>12</v>
      </c>
      <c r="I9" s="22" t="s">
        <v>13</v>
      </c>
      <c r="J9" s="32" t="s">
        <v>8</v>
      </c>
      <c r="K9" s="22" t="s">
        <v>9</v>
      </c>
      <c r="L9" s="23" t="s">
        <v>10</v>
      </c>
      <c r="M9" s="21" t="s">
        <v>14</v>
      </c>
      <c r="N9" s="32" t="s">
        <v>15</v>
      </c>
      <c r="O9" s="22" t="s">
        <v>16</v>
      </c>
      <c r="P9" s="22" t="s">
        <v>17</v>
      </c>
      <c r="Q9" s="32" t="s">
        <v>18</v>
      </c>
      <c r="R9" s="23" t="s">
        <v>19</v>
      </c>
      <c r="S9" s="21" t="s">
        <v>20</v>
      </c>
      <c r="T9" s="22" t="s">
        <v>21</v>
      </c>
      <c r="U9" s="32" t="s">
        <v>22</v>
      </c>
      <c r="V9" s="22" t="s">
        <v>23</v>
      </c>
      <c r="W9" s="22" t="s">
        <v>24</v>
      </c>
      <c r="X9" s="57" t="s">
        <v>25</v>
      </c>
      <c r="Y9" s="21" t="s">
        <v>45</v>
      </c>
      <c r="Z9" s="23" t="s">
        <v>46</v>
      </c>
      <c r="AA9" s="83" t="s">
        <v>47</v>
      </c>
      <c r="AB9" s="22" t="s">
        <v>48</v>
      </c>
      <c r="AC9" s="22" t="s">
        <v>49</v>
      </c>
      <c r="AD9" s="23" t="s">
        <v>50</v>
      </c>
    </row>
    <row r="10" spans="1:30" x14ac:dyDescent="0.4">
      <c r="A10" s="7" t="s">
        <v>1</v>
      </c>
      <c r="B10" s="8" t="s">
        <v>2</v>
      </c>
      <c r="C10" s="8">
        <v>903</v>
      </c>
      <c r="D10" s="8">
        <v>0.97488797000000005</v>
      </c>
      <c r="E10" s="54">
        <v>38.9215368588765</v>
      </c>
      <c r="F10" s="120">
        <f>AVERAGE(Y10:AD10)</f>
        <v>93.418505222222223</v>
      </c>
      <c r="G10" s="78">
        <v>0.50261383999999998</v>
      </c>
      <c r="H10" s="8">
        <v>-9.7789000000000001E-3</v>
      </c>
      <c r="I10" s="8">
        <v>-8.3282800000000004E-3</v>
      </c>
      <c r="J10" s="33">
        <v>0.95865226000000003</v>
      </c>
      <c r="K10" s="8">
        <v>5.6380970000000002E-2</v>
      </c>
      <c r="L10" s="9">
        <v>4.6320220000000002E-2</v>
      </c>
      <c r="M10" s="7">
        <v>-1.1244099999999999E-3</v>
      </c>
      <c r="N10" s="33">
        <v>0.27038374999999998</v>
      </c>
      <c r="O10" s="8">
        <v>-1.6954360000000002E-2</v>
      </c>
      <c r="P10" s="8">
        <v>-3.9682919999999997E-2</v>
      </c>
      <c r="Q10" s="33">
        <v>1.759566</v>
      </c>
      <c r="R10" s="9">
        <v>0.24908042</v>
      </c>
      <c r="S10" s="7">
        <v>-1.121141E-2</v>
      </c>
      <c r="T10" s="8">
        <v>-2.0826589999999999E-2</v>
      </c>
      <c r="U10" s="33">
        <v>0.15740589999999999</v>
      </c>
      <c r="V10" s="8">
        <v>8.6984190000000003E-2</v>
      </c>
      <c r="W10" s="8">
        <v>0.14722998000000001</v>
      </c>
      <c r="X10" s="38">
        <v>2.7084312000000001</v>
      </c>
      <c r="Y10" s="58">
        <f>(($C$4-ABS($C$4-G10))/$C$4)*100</f>
        <v>99.477232000000001</v>
      </c>
      <c r="Z10" s="59">
        <f>(($G$4-ABS($G$4-J10))/$G$4)*100</f>
        <v>95.865226000000007</v>
      </c>
      <c r="AA10" s="63">
        <f>(($D$5-ABS($D$5-N10))/$D$5)*100</f>
        <v>91.846500000000006</v>
      </c>
      <c r="AB10" s="64">
        <f>(($H$5-ABS($H$5-Q10))/$H$5)*100</f>
        <v>87.978300000000004</v>
      </c>
      <c r="AC10">
        <f>(($E$6-ABS($E$6-U10))/$E$6)*100</f>
        <v>95.062733333333341</v>
      </c>
      <c r="AD10" s="59">
        <f>(($I$6-ABS($I$6-X10))/$I$6)*100</f>
        <v>90.281040000000004</v>
      </c>
    </row>
    <row r="11" spans="1:30" x14ac:dyDescent="0.4">
      <c r="A11" s="99" t="s">
        <v>35</v>
      </c>
      <c r="B11" s="100" t="s">
        <v>2</v>
      </c>
      <c r="C11" s="100">
        <v>289</v>
      </c>
      <c r="D11" s="100">
        <v>0.96419339999999998</v>
      </c>
      <c r="E11" s="114">
        <v>10.868898594379401</v>
      </c>
      <c r="F11" s="121">
        <f t="shared" ref="F11:F27" si="0">AVERAGE(Y11:AD11)</f>
        <v>92.809793222222211</v>
      </c>
      <c r="G11" s="101">
        <v>0.50900482999999996</v>
      </c>
      <c r="H11" s="100">
        <v>-8.0707999999999995E-3</v>
      </c>
      <c r="I11" s="100">
        <v>-2.5081700000000001E-3</v>
      </c>
      <c r="J11" s="102">
        <v>0.93688950000000004</v>
      </c>
      <c r="K11" s="100">
        <v>4.6040009999999999E-2</v>
      </c>
      <c r="L11" s="103">
        <v>2.3630140000000001E-2</v>
      </c>
      <c r="M11" s="99">
        <v>-1.8530700000000001E-3</v>
      </c>
      <c r="N11" s="102">
        <v>0.27367622000000003</v>
      </c>
      <c r="O11" s="100">
        <v>-2.0680830000000001E-2</v>
      </c>
      <c r="P11" s="100">
        <v>-4.1638960000000003E-2</v>
      </c>
      <c r="Q11" s="102">
        <v>1.7615478</v>
      </c>
      <c r="R11" s="103">
        <v>0.23887204000000001</v>
      </c>
      <c r="S11" s="99">
        <v>-1.287724E-2</v>
      </c>
      <c r="T11" s="100">
        <v>-2.091078E-2</v>
      </c>
      <c r="U11" s="102">
        <v>0.15671259000000001</v>
      </c>
      <c r="V11" s="100">
        <v>0.10338255</v>
      </c>
      <c r="W11" s="100">
        <v>0.15528832000000001</v>
      </c>
      <c r="X11" s="104">
        <v>2.725168</v>
      </c>
      <c r="Y11" s="105">
        <f t="shared" ref="Y11:Y27" si="1">(($C$4-ABS($C$4-G11))/$C$4)*100</f>
        <v>98.199034000000012</v>
      </c>
      <c r="Z11" s="106">
        <f t="shared" ref="Z11:Z27" si="2">(($G$4-ABS($G$4-J11))/$G$4)*100</f>
        <v>93.688950000000006</v>
      </c>
      <c r="AA11" s="105">
        <f t="shared" ref="AA11:AA27" si="3">(($D$5-ABS($D$5-N11))/$D$5)*100</f>
        <v>90.529511999999983</v>
      </c>
      <c r="AB11" s="106">
        <f t="shared" ref="AB11:AB27" si="4">(($H$5-ABS($H$5-Q11))/$H$5)*100</f>
        <v>88.077389999999994</v>
      </c>
      <c r="AC11" s="107">
        <f t="shared" ref="AC11:AC27" si="5">(($E$6-ABS($E$6-U11))/$E$6)*100</f>
        <v>95.524939999999987</v>
      </c>
      <c r="AD11" s="106">
        <f t="shared" ref="AD11:AD27" si="6">(($I$6-ABS($I$6-X11))/$I$6)*100</f>
        <v>90.838933333333344</v>
      </c>
    </row>
    <row r="12" spans="1:30" x14ac:dyDescent="0.4">
      <c r="A12" s="3" t="s">
        <v>38</v>
      </c>
      <c r="B12" s="2" t="s">
        <v>2</v>
      </c>
      <c r="C12" s="2">
        <v>1584</v>
      </c>
      <c r="D12" s="2">
        <v>0.96171269999999998</v>
      </c>
      <c r="E12" s="55">
        <v>74.409728562831802</v>
      </c>
      <c r="F12" s="120">
        <f t="shared" si="0"/>
        <v>92.04611766666666</v>
      </c>
      <c r="G12" s="79">
        <v>0.50410146</v>
      </c>
      <c r="H12" s="2">
        <v>-1.4276830000000001E-2</v>
      </c>
      <c r="I12" s="2">
        <v>-6.4241400000000001E-3</v>
      </c>
      <c r="J12" s="34">
        <v>0.95032070000000002</v>
      </c>
      <c r="K12" s="2">
        <v>8.5688249999999994E-2</v>
      </c>
      <c r="L12" s="4">
        <v>5.1394269999999999E-2</v>
      </c>
      <c r="M12" s="3">
        <v>3.6662999999999999E-3</v>
      </c>
      <c r="N12" s="34">
        <v>0.27487263000000001</v>
      </c>
      <c r="O12" s="2">
        <v>-1.6780650000000001E-2</v>
      </c>
      <c r="P12" s="2">
        <v>-0.1083156</v>
      </c>
      <c r="Q12" s="34">
        <v>1.7152168000000001</v>
      </c>
      <c r="R12" s="4">
        <v>0.26714310000000002</v>
      </c>
      <c r="S12" s="3">
        <v>-2.1019050000000001E-2</v>
      </c>
      <c r="T12" s="2">
        <v>-2.7335979999999999E-2</v>
      </c>
      <c r="U12" s="34">
        <v>0.15982154000000001</v>
      </c>
      <c r="V12" s="2">
        <v>0.15116940000000001</v>
      </c>
      <c r="W12" s="2">
        <v>0.14577768999999999</v>
      </c>
      <c r="X12" s="39">
        <v>2.6640250000000001</v>
      </c>
      <c r="Y12" s="58">
        <f t="shared" si="1"/>
        <v>99.179708000000005</v>
      </c>
      <c r="Z12" s="59">
        <f t="shared" si="2"/>
        <v>95.032070000000004</v>
      </c>
      <c r="AA12" s="58">
        <f t="shared" si="3"/>
        <v>90.050947999999991</v>
      </c>
      <c r="AB12" s="59">
        <f t="shared" si="4"/>
        <v>85.760840000000002</v>
      </c>
      <c r="AC12">
        <f t="shared" si="5"/>
        <v>93.452306666666658</v>
      </c>
      <c r="AD12" s="59">
        <f t="shared" si="6"/>
        <v>88.800833333333344</v>
      </c>
    </row>
    <row r="13" spans="1:30" x14ac:dyDescent="0.4">
      <c r="A13" s="3" t="s">
        <v>39</v>
      </c>
      <c r="B13" s="2" t="s">
        <v>2</v>
      </c>
      <c r="C13" s="2">
        <v>1461</v>
      </c>
      <c r="D13" s="2">
        <v>0.96801424000000003</v>
      </c>
      <c r="E13" s="55">
        <v>147.86412167946401</v>
      </c>
      <c r="F13" s="120">
        <f t="shared" si="0"/>
        <v>91.770480611111111</v>
      </c>
      <c r="G13" s="79">
        <v>0.50578500000000004</v>
      </c>
      <c r="H13" s="2">
        <v>-1.275105E-2</v>
      </c>
      <c r="I13" s="2">
        <v>-9.2710799999999993E-3</v>
      </c>
      <c r="J13" s="34">
        <v>0.94989570000000001</v>
      </c>
      <c r="K13" s="2">
        <v>7.4182010000000007E-2</v>
      </c>
      <c r="L13" s="4">
        <v>6.1442259999999999E-2</v>
      </c>
      <c r="M13" s="3">
        <v>3.6191499999999998E-3</v>
      </c>
      <c r="N13" s="34">
        <v>0.27260387000000003</v>
      </c>
      <c r="O13" s="2">
        <v>-1.6488929999999999E-2</v>
      </c>
      <c r="P13" s="2">
        <v>-9.4577159999999993E-2</v>
      </c>
      <c r="Q13" s="34">
        <v>1.7321913</v>
      </c>
      <c r="R13" s="4">
        <v>0.28695667000000002</v>
      </c>
      <c r="S13" s="3">
        <v>-2.2020580000000001E-2</v>
      </c>
      <c r="T13" s="2">
        <v>-3.010703E-2</v>
      </c>
      <c r="U13" s="34">
        <v>0.16274822999999999</v>
      </c>
      <c r="V13" s="2">
        <v>0.13190794</v>
      </c>
      <c r="W13" s="2">
        <v>0.14009969999999999</v>
      </c>
      <c r="X13" s="39">
        <v>2.6316335</v>
      </c>
      <c r="Y13" s="58">
        <f t="shared" si="1"/>
        <v>98.842999999999989</v>
      </c>
      <c r="Z13" s="59">
        <f t="shared" si="2"/>
        <v>94.989570000000001</v>
      </c>
      <c r="AA13" s="58">
        <f t="shared" si="3"/>
        <v>90.958451999999994</v>
      </c>
      <c r="AB13" s="59">
        <f t="shared" si="4"/>
        <v>86.609565000000003</v>
      </c>
      <c r="AC13">
        <f t="shared" si="5"/>
        <v>91.501180000000005</v>
      </c>
      <c r="AD13" s="59">
        <f t="shared" si="6"/>
        <v>87.72111666666666</v>
      </c>
    </row>
    <row r="14" spans="1:30" x14ac:dyDescent="0.4">
      <c r="A14" s="84" t="s">
        <v>40</v>
      </c>
      <c r="B14" s="85" t="s">
        <v>2</v>
      </c>
      <c r="C14" s="85">
        <v>967</v>
      </c>
      <c r="D14" s="85">
        <v>0.96719955999999996</v>
      </c>
      <c r="E14" s="115">
        <v>38.374253996213199</v>
      </c>
      <c r="F14" s="122">
        <f t="shared" si="0"/>
        <v>96.63192027777778</v>
      </c>
      <c r="G14" s="86">
        <v>0.50379110000000005</v>
      </c>
      <c r="H14" s="85">
        <v>-5.4923899999999998E-3</v>
      </c>
      <c r="I14" s="85">
        <v>-1.6486089999999998E-2</v>
      </c>
      <c r="J14" s="87">
        <v>0.96446704999999999</v>
      </c>
      <c r="K14" s="85">
        <v>2.8025709999999999E-2</v>
      </c>
      <c r="L14" s="88">
        <v>0.10049613</v>
      </c>
      <c r="M14" s="84">
        <v>-1.3107100000000001E-3</v>
      </c>
      <c r="N14" s="87">
        <v>0.26270254999999998</v>
      </c>
      <c r="O14" s="85">
        <v>2.1186999999999998E-3</v>
      </c>
      <c r="P14" s="85">
        <v>-1.2821870000000001E-2</v>
      </c>
      <c r="Q14" s="87">
        <v>1.8506845999999999</v>
      </c>
      <c r="R14" s="88">
        <v>-3.8561360000000003E-2</v>
      </c>
      <c r="S14" s="84">
        <v>-1.1145510000000001E-2</v>
      </c>
      <c r="T14" s="85">
        <v>-4.17499E-3</v>
      </c>
      <c r="U14" s="87">
        <v>0.15122021999999999</v>
      </c>
      <c r="V14" s="85">
        <v>3.504786E-2</v>
      </c>
      <c r="W14" s="85">
        <v>0.11871025</v>
      </c>
      <c r="X14" s="89">
        <v>2.9238992000000001</v>
      </c>
      <c r="Y14" s="90">
        <f t="shared" si="1"/>
        <v>99.241779999999991</v>
      </c>
      <c r="Z14" s="91">
        <f t="shared" si="2"/>
        <v>96.446704999999994</v>
      </c>
      <c r="AA14" s="90">
        <f t="shared" si="3"/>
        <v>94.918980000000005</v>
      </c>
      <c r="AB14" s="91">
        <f t="shared" si="4"/>
        <v>92.534229999999994</v>
      </c>
      <c r="AC14" s="92">
        <f t="shared" si="5"/>
        <v>99.186520000000002</v>
      </c>
      <c r="AD14" s="91">
        <f t="shared" si="6"/>
        <v>97.463306666666668</v>
      </c>
    </row>
    <row r="15" spans="1:30" ht="15" thickBot="1" x14ac:dyDescent="0.45">
      <c r="A15" s="10" t="s">
        <v>41</v>
      </c>
      <c r="B15" s="11" t="s">
        <v>2</v>
      </c>
      <c r="C15" s="11">
        <v>1999</v>
      </c>
      <c r="D15" s="11">
        <v>13.356773</v>
      </c>
      <c r="E15" s="74">
        <v>74.945751273631998</v>
      </c>
      <c r="F15" s="123">
        <f t="shared" si="0"/>
        <v>64.138935722222229</v>
      </c>
      <c r="G15" s="80">
        <v>0.47172448</v>
      </c>
      <c r="H15" s="11">
        <v>-0.10846572</v>
      </c>
      <c r="I15" s="11">
        <v>-7.1335380000000004E-2</v>
      </c>
      <c r="J15" s="35">
        <v>0.66234059999999995</v>
      </c>
      <c r="K15" s="11">
        <v>0.53987410000000002</v>
      </c>
      <c r="L15" s="12">
        <v>0.53998290000000004</v>
      </c>
      <c r="M15" s="10">
        <v>-7.6408879999999998E-2</v>
      </c>
      <c r="N15" s="35">
        <v>0.32876539999999999</v>
      </c>
      <c r="O15" s="11">
        <v>-9.4055400000000004E-3</v>
      </c>
      <c r="P15" s="11">
        <v>0.25943258000000002</v>
      </c>
      <c r="Q15" s="35">
        <v>1.0193071</v>
      </c>
      <c r="R15" s="12">
        <v>0.73785466</v>
      </c>
      <c r="S15" s="10">
        <v>-0.13885765999999999</v>
      </c>
      <c r="T15" s="11">
        <v>-0.13652681</v>
      </c>
      <c r="U15" s="35">
        <v>9.5306730000000006E-2</v>
      </c>
      <c r="V15" s="11">
        <v>0.17448965</v>
      </c>
      <c r="W15" s="11">
        <v>0.45170336999999999</v>
      </c>
      <c r="X15" s="40">
        <v>1.2377293</v>
      </c>
      <c r="Y15" s="58">
        <f t="shared" si="1"/>
        <v>94.344896000000006</v>
      </c>
      <c r="Z15" s="59">
        <f t="shared" si="2"/>
        <v>66.234059999999999</v>
      </c>
      <c r="AA15" s="58">
        <f t="shared" si="3"/>
        <v>68.493840000000006</v>
      </c>
      <c r="AB15" s="59">
        <f t="shared" si="4"/>
        <v>50.965355000000002</v>
      </c>
      <c r="AC15">
        <f t="shared" si="5"/>
        <v>63.537820000000011</v>
      </c>
      <c r="AD15" s="59">
        <f t="shared" si="6"/>
        <v>41.257643333333334</v>
      </c>
    </row>
    <row r="16" spans="1:30" x14ac:dyDescent="0.4">
      <c r="A16" s="13" t="s">
        <v>1</v>
      </c>
      <c r="B16" s="14" t="s">
        <v>34</v>
      </c>
      <c r="C16" s="14">
        <v>748</v>
      </c>
      <c r="D16" s="14">
        <v>1.9963123</v>
      </c>
      <c r="E16" s="75">
        <v>30.267037014166501</v>
      </c>
      <c r="F16" s="124">
        <f t="shared" si="0"/>
        <v>90.487323499999988</v>
      </c>
      <c r="G16" s="81">
        <v>0.50881030000000005</v>
      </c>
      <c r="H16" s="14">
        <v>-2.1417950000000002E-2</v>
      </c>
      <c r="I16" s="14">
        <v>-1.504047E-2</v>
      </c>
      <c r="J16" s="36">
        <v>0.90635949999999998</v>
      </c>
      <c r="K16" s="14">
        <v>0.11853832</v>
      </c>
      <c r="L16" s="15">
        <v>8.7278949999999994E-2</v>
      </c>
      <c r="M16" s="13">
        <v>-5.7158499999999998E-3</v>
      </c>
      <c r="N16" s="36">
        <v>0.28440495999999998</v>
      </c>
      <c r="O16" s="14">
        <v>-2.224746E-2</v>
      </c>
      <c r="P16" s="14">
        <v>-6.2268700000000003E-2</v>
      </c>
      <c r="Q16" s="36">
        <v>1.5989563</v>
      </c>
      <c r="R16" s="15">
        <v>0.22558729999999999</v>
      </c>
      <c r="S16" s="13">
        <v>-2.3381019999999999E-2</v>
      </c>
      <c r="T16" s="14">
        <v>-2.302334E-2</v>
      </c>
      <c r="U16" s="36">
        <v>0.15145612</v>
      </c>
      <c r="V16" s="14">
        <v>0.16007558</v>
      </c>
      <c r="W16" s="14">
        <v>0.2404789</v>
      </c>
      <c r="X16" s="41">
        <v>2.6650489999999998</v>
      </c>
      <c r="Y16" s="65">
        <f t="shared" si="1"/>
        <v>98.237939999999995</v>
      </c>
      <c r="Z16" s="67">
        <f t="shared" si="2"/>
        <v>90.635949999999994</v>
      </c>
      <c r="AA16" s="65">
        <f t="shared" si="3"/>
        <v>86.238016000000002</v>
      </c>
      <c r="AB16" s="67">
        <f t="shared" si="4"/>
        <v>79.947815000000006</v>
      </c>
      <c r="AC16" s="66">
        <f t="shared" si="5"/>
        <v>99.02925333333333</v>
      </c>
      <c r="AD16" s="67">
        <f t="shared" si="6"/>
        <v>88.834966666666659</v>
      </c>
    </row>
    <row r="17" spans="1:30" x14ac:dyDescent="0.4">
      <c r="A17" s="108" t="s">
        <v>35</v>
      </c>
      <c r="B17" s="109" t="s">
        <v>34</v>
      </c>
      <c r="C17" s="109">
        <v>291</v>
      </c>
      <c r="D17" s="109">
        <v>1.8991195000000001</v>
      </c>
      <c r="E17" s="116">
        <v>10.081188182036</v>
      </c>
      <c r="F17" s="121">
        <f t="shared" si="0"/>
        <v>91.543070833333331</v>
      </c>
      <c r="G17" s="101">
        <v>0.50880130000000001</v>
      </c>
      <c r="H17" s="109">
        <v>-1.9495720000000001E-2</v>
      </c>
      <c r="I17" s="109">
        <v>-1.0995950000000001E-2</v>
      </c>
      <c r="J17" s="102">
        <v>0.94980776</v>
      </c>
      <c r="K17" s="109">
        <v>9.9822359999999999E-2</v>
      </c>
      <c r="L17" s="110">
        <v>5.296468E-2</v>
      </c>
      <c r="M17" s="108">
        <v>7.1575800000000002E-3</v>
      </c>
      <c r="N17" s="102">
        <v>0.27936524000000001</v>
      </c>
      <c r="O17" s="109">
        <v>-2.041281E-2</v>
      </c>
      <c r="P17" s="109">
        <v>-0.12917697</v>
      </c>
      <c r="Q17" s="102">
        <v>1.6819569000000001</v>
      </c>
      <c r="R17" s="110">
        <v>0.28025207000000002</v>
      </c>
      <c r="S17" s="108">
        <v>-1.8583019999999999E-2</v>
      </c>
      <c r="T17" s="109">
        <v>-2.9321549999999998E-2</v>
      </c>
      <c r="U17" s="102">
        <v>0.15650027</v>
      </c>
      <c r="V17" s="109">
        <v>0.16898514000000001</v>
      </c>
      <c r="W17" s="109">
        <v>0.16916149999999999</v>
      </c>
      <c r="X17" s="104">
        <v>2.6405902000000001</v>
      </c>
      <c r="Y17" s="111">
        <f t="shared" si="1"/>
        <v>98.239739999999998</v>
      </c>
      <c r="Z17" s="112">
        <f t="shared" si="2"/>
        <v>94.980776000000006</v>
      </c>
      <c r="AA17" s="111">
        <f t="shared" si="3"/>
        <v>88.253903999999991</v>
      </c>
      <c r="AB17" s="112">
        <f t="shared" si="4"/>
        <v>84.097845000000007</v>
      </c>
      <c r="AC17" s="113">
        <f t="shared" si="5"/>
        <v>95.666486666666657</v>
      </c>
      <c r="AD17" s="112">
        <f t="shared" si="6"/>
        <v>88.019673333333344</v>
      </c>
    </row>
    <row r="18" spans="1:30" x14ac:dyDescent="0.4">
      <c r="A18" s="16" t="s">
        <v>38</v>
      </c>
      <c r="B18" s="17" t="s">
        <v>34</v>
      </c>
      <c r="C18" s="17">
        <v>1368</v>
      </c>
      <c r="D18" s="17">
        <v>1.9930336</v>
      </c>
      <c r="E18" s="76">
        <v>59.355962419509801</v>
      </c>
      <c r="F18" s="120">
        <f t="shared" si="0"/>
        <v>88.738671999999994</v>
      </c>
      <c r="G18" s="79">
        <v>0.50812900000000005</v>
      </c>
      <c r="H18" s="17">
        <v>-1.884013E-2</v>
      </c>
      <c r="I18" s="17">
        <v>-1.5663679999999999E-2</v>
      </c>
      <c r="J18" s="34">
        <v>0.90709459999999997</v>
      </c>
      <c r="K18" s="17">
        <v>0.1065324</v>
      </c>
      <c r="L18" s="18">
        <v>0.11306506</v>
      </c>
      <c r="M18" s="16">
        <v>-4.0525099999999996E-3</v>
      </c>
      <c r="N18" s="34">
        <v>0.28490552000000002</v>
      </c>
      <c r="O18" s="17">
        <v>-1.863327E-2</v>
      </c>
      <c r="P18" s="17">
        <v>-5.4383920000000002E-2</v>
      </c>
      <c r="Q18" s="34">
        <v>1.6052998000000001</v>
      </c>
      <c r="R18" s="18">
        <v>0.31364461999999999</v>
      </c>
      <c r="S18" s="16">
        <v>-2.802431E-2</v>
      </c>
      <c r="T18" s="17">
        <v>-3.9176339999999997E-2</v>
      </c>
      <c r="U18" s="34">
        <v>0.16161</v>
      </c>
      <c r="V18" s="17">
        <v>0.13559446</v>
      </c>
      <c r="W18" s="17">
        <v>0.22669885000000001</v>
      </c>
      <c r="X18" s="39">
        <v>2.5435677000000001</v>
      </c>
      <c r="Y18" s="68">
        <f t="shared" si="1"/>
        <v>98.374199999999988</v>
      </c>
      <c r="Z18" s="69">
        <f t="shared" si="2"/>
        <v>90.709459999999993</v>
      </c>
      <c r="AA18" s="68">
        <f t="shared" si="3"/>
        <v>86.037791999999996</v>
      </c>
      <c r="AB18" s="69">
        <f t="shared" si="4"/>
        <v>80.264989999999997</v>
      </c>
      <c r="AC18" s="24">
        <f t="shared" si="5"/>
        <v>92.259999999999991</v>
      </c>
      <c r="AD18" s="69">
        <f t="shared" si="6"/>
        <v>84.785589999999999</v>
      </c>
    </row>
    <row r="19" spans="1:30" x14ac:dyDescent="0.4">
      <c r="A19" s="16" t="s">
        <v>39</v>
      </c>
      <c r="B19" s="17" t="s">
        <v>34</v>
      </c>
      <c r="C19" s="17">
        <v>1406</v>
      </c>
      <c r="D19" s="17">
        <v>1.9981823999999999</v>
      </c>
      <c r="E19" s="76">
        <v>136.135042452812</v>
      </c>
      <c r="F19" s="120">
        <f t="shared" si="0"/>
        <v>88.627900944444448</v>
      </c>
      <c r="G19" s="79">
        <v>0.50669459999999999</v>
      </c>
      <c r="H19" s="17">
        <v>-2.4038629999999998E-2</v>
      </c>
      <c r="I19" s="17">
        <v>-1.48253E-2</v>
      </c>
      <c r="J19" s="34">
        <v>0.92825869999999999</v>
      </c>
      <c r="K19" s="17">
        <v>0.13899563000000001</v>
      </c>
      <c r="L19" s="18">
        <v>9.6854560000000006E-2</v>
      </c>
      <c r="M19" s="16">
        <v>9.2856899999999992E-3</v>
      </c>
      <c r="N19" s="34">
        <v>0.28752573999999997</v>
      </c>
      <c r="O19" s="17">
        <v>-2.2254900000000001E-2</v>
      </c>
      <c r="P19" s="17">
        <v>-0.16922781000000001</v>
      </c>
      <c r="Q19" s="34">
        <v>1.5913701</v>
      </c>
      <c r="R19" s="18">
        <v>0.34936096999999999</v>
      </c>
      <c r="S19" s="16">
        <v>-3.5652070000000001E-2</v>
      </c>
      <c r="T19" s="17">
        <v>-3.9144070000000003E-2</v>
      </c>
      <c r="U19" s="34">
        <v>0.16265783</v>
      </c>
      <c r="V19" s="17">
        <v>0.22451767</v>
      </c>
      <c r="W19" s="17">
        <v>0.19426161</v>
      </c>
      <c r="X19" s="39">
        <v>2.5248240000000002</v>
      </c>
      <c r="Y19" s="68">
        <f t="shared" si="1"/>
        <v>98.661079999999998</v>
      </c>
      <c r="Z19" s="69">
        <f t="shared" si="2"/>
        <v>92.825869999999995</v>
      </c>
      <c r="AA19" s="68">
        <f t="shared" si="3"/>
        <v>84.989704000000017</v>
      </c>
      <c r="AB19" s="69">
        <f t="shared" si="4"/>
        <v>79.568505000000002</v>
      </c>
      <c r="AC19" s="24">
        <f t="shared" si="5"/>
        <v>91.561446666666654</v>
      </c>
      <c r="AD19" s="69">
        <f t="shared" si="6"/>
        <v>84.160800000000009</v>
      </c>
    </row>
    <row r="20" spans="1:30" x14ac:dyDescent="0.4">
      <c r="A20" s="93" t="s">
        <v>40</v>
      </c>
      <c r="B20" s="94" t="s">
        <v>34</v>
      </c>
      <c r="C20" s="94">
        <v>584</v>
      </c>
      <c r="D20" s="94">
        <v>1.9425695999999999</v>
      </c>
      <c r="E20" s="117">
        <v>21.6208211620648</v>
      </c>
      <c r="F20" s="122">
        <f t="shared" si="0"/>
        <v>93.361019111111105</v>
      </c>
      <c r="G20" s="86">
        <v>0.51234579999999996</v>
      </c>
      <c r="H20" s="94">
        <v>-3.8116500000000002E-3</v>
      </c>
      <c r="I20" s="94">
        <v>-3.2132340000000002E-2</v>
      </c>
      <c r="J20" s="87">
        <v>0.92047166999999996</v>
      </c>
      <c r="K20" s="94">
        <v>1.03009E-3</v>
      </c>
      <c r="L20" s="95">
        <v>0.13298644000000001</v>
      </c>
      <c r="M20" s="93">
        <v>-1.8336100000000001E-2</v>
      </c>
      <c r="N20" s="87">
        <v>0.25831386000000001</v>
      </c>
      <c r="O20" s="94">
        <v>-1.3285140000000001E-2</v>
      </c>
      <c r="P20" s="94">
        <v>0.14296698999999999</v>
      </c>
      <c r="Q20" s="87">
        <v>1.8216819</v>
      </c>
      <c r="R20" s="95">
        <v>0.19342434</v>
      </c>
      <c r="S20" s="93">
        <v>-4.7560299999999996E-3</v>
      </c>
      <c r="T20" s="94">
        <v>-2.5412400000000002E-2</v>
      </c>
      <c r="U20" s="87">
        <v>0.15880648999999999</v>
      </c>
      <c r="V20" s="94">
        <v>-6.8644170000000004E-2</v>
      </c>
      <c r="W20" s="94">
        <v>0.16197913999999999</v>
      </c>
      <c r="X20" s="89">
        <v>2.6610165000000001</v>
      </c>
      <c r="Y20" s="96">
        <f t="shared" si="1"/>
        <v>97.530840000000012</v>
      </c>
      <c r="Z20" s="97">
        <f t="shared" si="2"/>
        <v>92.047167000000002</v>
      </c>
      <c r="AA20" s="96">
        <f t="shared" si="3"/>
        <v>96.674455999999992</v>
      </c>
      <c r="AB20" s="97">
        <f t="shared" si="4"/>
        <v>91.084095000000005</v>
      </c>
      <c r="AC20" s="98">
        <f t="shared" si="5"/>
        <v>94.129006666666669</v>
      </c>
      <c r="AD20" s="97">
        <f t="shared" si="6"/>
        <v>88.700550000000007</v>
      </c>
    </row>
    <row r="21" spans="1:30" ht="15" thickBot="1" x14ac:dyDescent="0.45">
      <c r="A21" s="19" t="s">
        <v>41</v>
      </c>
      <c r="B21" s="20" t="s">
        <v>34</v>
      </c>
      <c r="C21" s="20">
        <v>1999</v>
      </c>
      <c r="D21" s="20">
        <v>118.29909499999999</v>
      </c>
      <c r="E21" s="118">
        <v>69.325184345245304</v>
      </c>
      <c r="F21" s="125">
        <f t="shared" si="0"/>
        <v>12.939624138888888</v>
      </c>
      <c r="G21" s="80">
        <v>6.1244319999999998E-2</v>
      </c>
      <c r="H21" s="26">
        <v>-3.1069499999999998E-3</v>
      </c>
      <c r="I21" s="26">
        <v>4.1421729999999997E-2</v>
      </c>
      <c r="J21" s="35">
        <v>4.7893680000000001E-2</v>
      </c>
      <c r="K21" s="26">
        <v>2.5506439999999998E-2</v>
      </c>
      <c r="L21" s="27">
        <v>9.0023779999999998E-2</v>
      </c>
      <c r="M21" s="25">
        <v>-2.5688329999999999E-2</v>
      </c>
      <c r="N21" s="35">
        <v>2.6749640000000002E-2</v>
      </c>
      <c r="O21" s="26">
        <v>-5.4616039999999998E-2</v>
      </c>
      <c r="P21" s="26">
        <v>2.7631800000000001E-3</v>
      </c>
      <c r="Q21" s="35">
        <v>9.6568029999999999E-2</v>
      </c>
      <c r="R21" s="27">
        <v>-2.0868060000000001E-2</v>
      </c>
      <c r="S21" s="25">
        <v>-5.7242830000000001E-2</v>
      </c>
      <c r="T21" s="26">
        <v>-8.7230600000000005E-2</v>
      </c>
      <c r="U21" s="35">
        <v>6.0800140000000003E-2</v>
      </c>
      <c r="V21" s="26">
        <v>9.1784500000000005E-2</v>
      </c>
      <c r="W21" s="26">
        <v>3.5721320000000001E-2</v>
      </c>
      <c r="X21" s="40">
        <v>0.13613486</v>
      </c>
      <c r="Y21" s="70">
        <f t="shared" si="1"/>
        <v>12.248864000000005</v>
      </c>
      <c r="Z21" s="72">
        <f t="shared" si="2"/>
        <v>4.789368000000005</v>
      </c>
      <c r="AA21" s="70">
        <f t="shared" si="3"/>
        <v>10.699855999999997</v>
      </c>
      <c r="AB21" s="72">
        <f t="shared" si="4"/>
        <v>4.8284015000000018</v>
      </c>
      <c r="AC21" s="71">
        <f t="shared" si="5"/>
        <v>40.533426666666671</v>
      </c>
      <c r="AD21" s="72">
        <f t="shared" si="6"/>
        <v>4.5378286666666625</v>
      </c>
    </row>
    <row r="22" spans="1:30" x14ac:dyDescent="0.4">
      <c r="A22" s="7" t="s">
        <v>1</v>
      </c>
      <c r="B22" s="8" t="s">
        <v>42</v>
      </c>
      <c r="C22" s="8">
        <v>1875</v>
      </c>
      <c r="D22" s="8">
        <v>3.9969960000000002</v>
      </c>
      <c r="E22" s="54">
        <v>80.104751197496995</v>
      </c>
      <c r="F22" s="120">
        <f t="shared" si="0"/>
        <v>93.742465777777781</v>
      </c>
      <c r="G22" s="81">
        <v>0.50585228000000004</v>
      </c>
      <c r="H22" s="29">
        <v>7.5156009000000004E-4</v>
      </c>
      <c r="I22" s="29">
        <v>1.6118908000000001E-4</v>
      </c>
      <c r="J22" s="36">
        <v>0.94174530000000001</v>
      </c>
      <c r="K22" s="29">
        <v>-6.7049400000000004E-3</v>
      </c>
      <c r="L22" s="30">
        <v>4.6644499999999997E-3</v>
      </c>
      <c r="M22" s="28">
        <v>-1.054298E-2</v>
      </c>
      <c r="N22" s="36">
        <v>0.26055244</v>
      </c>
      <c r="O22" s="29">
        <v>-2.2748959999999999E-2</v>
      </c>
      <c r="P22" s="29">
        <v>9.279598E-2</v>
      </c>
      <c r="Q22" s="36">
        <v>1.8234494000000001</v>
      </c>
      <c r="R22" s="30">
        <v>0.30302778000000002</v>
      </c>
      <c r="S22" s="28">
        <v>2.3961E-3</v>
      </c>
      <c r="T22" s="29">
        <v>-2.3263900000000001E-2</v>
      </c>
      <c r="U22" s="36">
        <v>0.16173905</v>
      </c>
      <c r="V22" s="29">
        <v>-1.5951839999999998E-2</v>
      </c>
      <c r="W22" s="29">
        <v>0.14423232</v>
      </c>
      <c r="X22" s="41">
        <v>2.7097578000000002</v>
      </c>
      <c r="Y22" s="58">
        <f t="shared" si="1"/>
        <v>98.829543999999999</v>
      </c>
      <c r="Z22" s="59">
        <f t="shared" si="2"/>
        <v>94.174530000000004</v>
      </c>
      <c r="AA22" s="58">
        <f t="shared" si="3"/>
        <v>95.779024000000007</v>
      </c>
      <c r="AB22" s="59">
        <f t="shared" si="4"/>
        <v>91.172470000000004</v>
      </c>
      <c r="AC22">
        <f t="shared" si="5"/>
        <v>92.173966666666658</v>
      </c>
      <c r="AD22" s="59">
        <f t="shared" si="6"/>
        <v>90.325260000000014</v>
      </c>
    </row>
    <row r="23" spans="1:30" x14ac:dyDescent="0.4">
      <c r="A23" s="99" t="s">
        <v>35</v>
      </c>
      <c r="B23" s="100" t="s">
        <v>42</v>
      </c>
      <c r="C23" s="100">
        <v>1548</v>
      </c>
      <c r="D23" s="100">
        <v>3.9965614999999999</v>
      </c>
      <c r="E23" s="114">
        <v>54.458179914951302</v>
      </c>
      <c r="F23" s="121">
        <f t="shared" si="0"/>
        <v>93.733637888888893</v>
      </c>
      <c r="G23" s="101">
        <v>0.50681335000000005</v>
      </c>
      <c r="H23" s="100">
        <v>-6.3616799999999998E-3</v>
      </c>
      <c r="I23" s="100">
        <v>-4.0467100000000002E-3</v>
      </c>
      <c r="J23" s="102">
        <v>0.93631553999999995</v>
      </c>
      <c r="K23" s="100">
        <v>3.8872919999999998E-2</v>
      </c>
      <c r="L23" s="103">
        <v>2.9031979999999999E-2</v>
      </c>
      <c r="M23" s="99">
        <v>-3.3451399999999999E-3</v>
      </c>
      <c r="N23" s="102">
        <v>0.27053005000000002</v>
      </c>
      <c r="O23" s="100">
        <v>-1.2171929999999999E-2</v>
      </c>
      <c r="P23" s="100">
        <v>-2.472891E-2</v>
      </c>
      <c r="Q23" s="102">
        <v>1.7289672</v>
      </c>
      <c r="R23" s="103">
        <v>0.16643487000000001</v>
      </c>
      <c r="S23" s="99">
        <v>-9.7121199999999994E-3</v>
      </c>
      <c r="T23" s="100">
        <v>-1.8901589999999999E-2</v>
      </c>
      <c r="U23" s="102">
        <v>0.15147132999999999</v>
      </c>
      <c r="V23" s="100">
        <v>9.3274399999999993E-2</v>
      </c>
      <c r="W23" s="100">
        <v>0.19400788999999999</v>
      </c>
      <c r="X23" s="104">
        <v>2.7863247000000002</v>
      </c>
      <c r="Y23" s="105">
        <f t="shared" si="1"/>
        <v>98.637329999999992</v>
      </c>
      <c r="Z23" s="106">
        <f t="shared" si="2"/>
        <v>93.631553999999994</v>
      </c>
      <c r="AA23" s="105">
        <f t="shared" si="3"/>
        <v>91.78797999999999</v>
      </c>
      <c r="AB23" s="106">
        <f t="shared" si="4"/>
        <v>86.448360000000008</v>
      </c>
      <c r="AC23" s="107">
        <f t="shared" si="5"/>
        <v>99.019113333333337</v>
      </c>
      <c r="AD23" s="106">
        <f t="shared" si="6"/>
        <v>92.877490000000009</v>
      </c>
    </row>
    <row r="24" spans="1:30" x14ac:dyDescent="0.4">
      <c r="A24" s="3" t="s">
        <v>38</v>
      </c>
      <c r="B24" s="2" t="s">
        <v>42</v>
      </c>
      <c r="C24" s="2">
        <v>1560</v>
      </c>
      <c r="D24" s="2">
        <v>3.9916453000000001</v>
      </c>
      <c r="E24" s="55">
        <v>65.923305126031195</v>
      </c>
      <c r="F24" s="120">
        <f t="shared" si="0"/>
        <v>92.545069611111103</v>
      </c>
      <c r="G24" s="79">
        <v>0.50581609999999999</v>
      </c>
      <c r="H24" s="2">
        <v>9.1372999999999997E-4</v>
      </c>
      <c r="I24" s="2">
        <v>-4.4596200000000001E-3</v>
      </c>
      <c r="J24" s="34">
        <v>0.95358509999999996</v>
      </c>
      <c r="K24" s="2">
        <v>-5.9414699999999999E-3</v>
      </c>
      <c r="L24" s="4">
        <v>3.4527389999999998E-2</v>
      </c>
      <c r="M24" s="3">
        <v>-8.5743299999999998E-3</v>
      </c>
      <c r="N24" s="34">
        <v>0.25678506000000001</v>
      </c>
      <c r="O24" s="2">
        <v>-2.3632219999999999E-2</v>
      </c>
      <c r="P24" s="2">
        <v>7.889707E-2</v>
      </c>
      <c r="Q24" s="34">
        <v>1.8614221</v>
      </c>
      <c r="R24" s="4">
        <v>0.40647002999999998</v>
      </c>
      <c r="S24" s="3">
        <v>-3.7395100000000001E-3</v>
      </c>
      <c r="T24" s="2">
        <v>-3.1478989999999998E-2</v>
      </c>
      <c r="U24" s="34">
        <v>0.17258734000000001</v>
      </c>
      <c r="V24" s="2">
        <v>-2.5735549999999999E-2</v>
      </c>
      <c r="W24" s="2">
        <v>7.9115669999999999E-2</v>
      </c>
      <c r="X24" s="39">
        <v>2.5732881999999999</v>
      </c>
      <c r="Y24" s="58">
        <f t="shared" si="1"/>
        <v>98.836780000000005</v>
      </c>
      <c r="Z24" s="59">
        <f t="shared" si="2"/>
        <v>95.358509999999995</v>
      </c>
      <c r="AA24" s="58">
        <f t="shared" si="3"/>
        <v>97.285975999999991</v>
      </c>
      <c r="AB24" s="59">
        <f t="shared" si="4"/>
        <v>93.071105000000003</v>
      </c>
      <c r="AC24">
        <f t="shared" si="5"/>
        <v>84.94177333333333</v>
      </c>
      <c r="AD24" s="59">
        <f t="shared" si="6"/>
        <v>85.776273333333336</v>
      </c>
    </row>
    <row r="25" spans="1:30" x14ac:dyDescent="0.4">
      <c r="A25" s="3" t="s">
        <v>39</v>
      </c>
      <c r="B25" s="2" t="s">
        <v>42</v>
      </c>
      <c r="C25" s="2">
        <v>1675</v>
      </c>
      <c r="D25" s="2">
        <v>3.9792711999999999</v>
      </c>
      <c r="E25" s="55">
        <v>68.790021046002707</v>
      </c>
      <c r="F25" s="120">
        <f t="shared" si="0"/>
        <v>93.490593888888881</v>
      </c>
      <c r="G25" s="79">
        <v>0.50520944999999995</v>
      </c>
      <c r="H25" s="2">
        <v>-3.5485999999999998E-3</v>
      </c>
      <c r="I25" s="2">
        <v>-6.7257000000000005E-4</v>
      </c>
      <c r="J25" s="34">
        <v>0.94687449999999995</v>
      </c>
      <c r="K25" s="2">
        <v>1.8544680000000001E-2</v>
      </c>
      <c r="L25" s="4">
        <v>6.0180399999999997E-3</v>
      </c>
      <c r="M25" s="3">
        <v>-5.0448000000000003E-3</v>
      </c>
      <c r="N25" s="34">
        <v>0.26377875000000001</v>
      </c>
      <c r="O25" s="2">
        <v>-1.899093E-2</v>
      </c>
      <c r="P25" s="2">
        <v>7.7854899999999999E-3</v>
      </c>
      <c r="Q25" s="34">
        <v>1.7964853999999999</v>
      </c>
      <c r="R25" s="4">
        <v>0.2901379</v>
      </c>
      <c r="S25" s="3">
        <v>-4.3596599999999996E-3</v>
      </c>
      <c r="T25" s="2">
        <v>-2.3653790000000001E-2</v>
      </c>
      <c r="U25" s="34">
        <v>0.1609254</v>
      </c>
      <c r="V25" s="2">
        <v>5.2984200000000002E-2</v>
      </c>
      <c r="W25" s="2">
        <v>0.13464354000000001</v>
      </c>
      <c r="X25" s="39">
        <v>2.7080649999999999</v>
      </c>
      <c r="Y25" s="58">
        <f t="shared" si="1"/>
        <v>98.958110000000005</v>
      </c>
      <c r="Z25" s="59">
        <f t="shared" si="2"/>
        <v>94.687449999999998</v>
      </c>
      <c r="AA25" s="58">
        <f t="shared" si="3"/>
        <v>94.488500000000002</v>
      </c>
      <c r="AB25" s="59">
        <f t="shared" si="4"/>
        <v>89.824269999999999</v>
      </c>
      <c r="AC25">
        <f t="shared" si="5"/>
        <v>92.716399999999993</v>
      </c>
      <c r="AD25" s="59">
        <f t="shared" si="6"/>
        <v>90.268833333333333</v>
      </c>
    </row>
    <row r="26" spans="1:30" x14ac:dyDescent="0.4">
      <c r="A26" s="84" t="s">
        <v>40</v>
      </c>
      <c r="B26" s="85" t="s">
        <v>42</v>
      </c>
      <c r="C26" s="85">
        <v>1321</v>
      </c>
      <c r="D26" s="85">
        <v>3.9963907999999999</v>
      </c>
      <c r="E26" s="115">
        <v>94.260069910685203</v>
      </c>
      <c r="F26" s="122">
        <f t="shared" si="0"/>
        <v>95.291440611111113</v>
      </c>
      <c r="G26" s="86">
        <v>0.50120074000000003</v>
      </c>
      <c r="H26" s="85">
        <v>3.8170729000000003E-5</v>
      </c>
      <c r="I26" s="85">
        <v>-3.0479782999999999E-3</v>
      </c>
      <c r="J26" s="87">
        <v>0.97988410000000004</v>
      </c>
      <c r="K26" s="85">
        <v>-5.3159499999999998E-3</v>
      </c>
      <c r="L26" s="88">
        <v>7.1011299999999998E-3</v>
      </c>
      <c r="M26" s="84">
        <v>-4.5386599999999999E-3</v>
      </c>
      <c r="N26" s="87">
        <v>0.25572010000000001</v>
      </c>
      <c r="O26" s="85">
        <v>-1.7719309999999999E-2</v>
      </c>
      <c r="P26" s="85">
        <v>4.542123E-2</v>
      </c>
      <c r="Q26" s="87">
        <v>1.9348194999999999</v>
      </c>
      <c r="R26" s="88">
        <v>0.29403412000000001</v>
      </c>
      <c r="S26" s="84">
        <v>1.63521E-3</v>
      </c>
      <c r="T26" s="85">
        <v>-1.8069749999999999E-2</v>
      </c>
      <c r="U26" s="87">
        <v>0.16641521000000001</v>
      </c>
      <c r="V26" s="85">
        <v>-2.0666179999999999E-2</v>
      </c>
      <c r="W26" s="85">
        <v>3.1985100000000002E-2</v>
      </c>
      <c r="X26" s="89">
        <v>2.7147275999999998</v>
      </c>
      <c r="Y26" s="90">
        <f t="shared" si="1"/>
        <v>99.759851999999995</v>
      </c>
      <c r="Z26" s="91">
        <f t="shared" si="2"/>
        <v>97.988410000000002</v>
      </c>
      <c r="AA26" s="90">
        <f t="shared" si="3"/>
        <v>97.711960000000005</v>
      </c>
      <c r="AB26" s="91">
        <f t="shared" si="4"/>
        <v>96.740974999999992</v>
      </c>
      <c r="AC26" s="92">
        <f t="shared" si="5"/>
        <v>89.056526666666656</v>
      </c>
      <c r="AD26" s="91">
        <f t="shared" si="6"/>
        <v>90.490920000000003</v>
      </c>
    </row>
    <row r="27" spans="1:30" ht="15" thickBot="1" x14ac:dyDescent="0.45">
      <c r="A27" s="31" t="s">
        <v>41</v>
      </c>
      <c r="B27" s="5" t="s">
        <v>42</v>
      </c>
      <c r="C27" s="5">
        <v>1999</v>
      </c>
      <c r="D27" s="5">
        <v>66.438509999999994</v>
      </c>
      <c r="E27" s="56">
        <v>75.609330447514793</v>
      </c>
      <c r="F27" s="125">
        <f t="shared" si="0"/>
        <v>75.522518055555551</v>
      </c>
      <c r="G27" s="82">
        <v>0.51890992999999996</v>
      </c>
      <c r="H27" s="5">
        <v>-1.458661E-2</v>
      </c>
      <c r="I27" s="5">
        <v>-3.2129400000000002E-2</v>
      </c>
      <c r="J27" s="37">
        <v>0.80685240000000003</v>
      </c>
      <c r="K27" s="5">
        <v>8.3138299999999998E-2</v>
      </c>
      <c r="L27" s="6">
        <v>0.25040013</v>
      </c>
      <c r="M27" s="31">
        <v>-3.3161459999999997E-2</v>
      </c>
      <c r="N27" s="37">
        <v>0.28605086000000002</v>
      </c>
      <c r="O27" s="5">
        <v>-4.229807E-2</v>
      </c>
      <c r="P27" s="5">
        <v>0.16574237</v>
      </c>
      <c r="Q27" s="37">
        <v>1.4866405</v>
      </c>
      <c r="R27" s="6">
        <v>0.78998650000000004</v>
      </c>
      <c r="S27" s="31">
        <v>-5.1911100000000002E-2</v>
      </c>
      <c r="T27" s="5">
        <v>-0.12711149999999999</v>
      </c>
      <c r="U27" s="37">
        <v>0.21771360000000001</v>
      </c>
      <c r="V27" s="5">
        <v>-2.3530800000000001E-2</v>
      </c>
      <c r="W27" s="5">
        <v>0.16901436</v>
      </c>
      <c r="X27" s="42">
        <v>1.8438772000000001</v>
      </c>
      <c r="Y27" s="60">
        <f t="shared" si="1"/>
        <v>96.218014000000011</v>
      </c>
      <c r="Z27" s="62">
        <f t="shared" si="2"/>
        <v>80.685240000000007</v>
      </c>
      <c r="AA27" s="60">
        <f t="shared" si="3"/>
        <v>85.579656</v>
      </c>
      <c r="AB27" s="62">
        <f t="shared" si="4"/>
        <v>74.332025000000002</v>
      </c>
      <c r="AC27" s="61">
        <f t="shared" si="5"/>
        <v>54.857599999999998</v>
      </c>
      <c r="AD27" s="62">
        <f t="shared" si="6"/>
        <v>61.462573333333339</v>
      </c>
    </row>
    <row r="28" spans="1:30" x14ac:dyDescent="0.4">
      <c r="E28">
        <f>SUM(E10:E27)</f>
        <v>1151.3151841839133</v>
      </c>
    </row>
    <row r="29" spans="1:30" x14ac:dyDescent="0.4">
      <c r="E29">
        <f>E28/60</f>
        <v>19.188586403065223</v>
      </c>
    </row>
  </sheetData>
  <mergeCells count="2">
    <mergeCell ref="B2:I2"/>
    <mergeCell ref="Y8:A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40C8A-8AD0-48FF-AC21-DE01B779AEA2}">
  <dimension ref="C4:H11"/>
  <sheetViews>
    <sheetView tabSelected="1" workbookViewId="0">
      <selection activeCell="C5" sqref="C5:H11"/>
    </sheetView>
  </sheetViews>
  <sheetFormatPr defaultRowHeight="14.6" x14ac:dyDescent="0.4"/>
  <cols>
    <col min="8" max="8" width="13.07421875" customWidth="1"/>
  </cols>
  <sheetData>
    <row r="4" spans="3:8" ht="15" thickBot="1" x14ac:dyDescent="0.45"/>
    <row r="5" spans="3:8" ht="15" thickBot="1" x14ac:dyDescent="0.45">
      <c r="C5" s="126" t="s">
        <v>36</v>
      </c>
      <c r="D5" s="127" t="s">
        <v>37</v>
      </c>
      <c r="E5" s="127" t="s">
        <v>32</v>
      </c>
      <c r="F5" s="127" t="s">
        <v>33</v>
      </c>
      <c r="G5" s="135" t="s">
        <v>0</v>
      </c>
      <c r="H5" s="136" t="s">
        <v>52</v>
      </c>
    </row>
    <row r="6" spans="3:8" x14ac:dyDescent="0.4">
      <c r="C6" s="7" t="s">
        <v>1</v>
      </c>
      <c r="D6" s="8" t="s">
        <v>2</v>
      </c>
      <c r="E6" s="8">
        <v>903</v>
      </c>
      <c r="F6" s="8">
        <v>38.9215368588765</v>
      </c>
      <c r="G6" s="54">
        <v>0.97488797000000005</v>
      </c>
      <c r="H6" s="134">
        <v>93.418505222222223</v>
      </c>
    </row>
    <row r="7" spans="3:8" x14ac:dyDescent="0.4">
      <c r="C7" s="3" t="s">
        <v>35</v>
      </c>
      <c r="D7" s="2" t="s">
        <v>2</v>
      </c>
      <c r="E7" s="2">
        <v>289</v>
      </c>
      <c r="F7" s="85">
        <v>10.868898594379401</v>
      </c>
      <c r="G7" s="55">
        <v>0.96419339999999998</v>
      </c>
      <c r="H7" s="132">
        <v>92.809793222222211</v>
      </c>
    </row>
    <row r="8" spans="3:8" x14ac:dyDescent="0.4">
      <c r="C8" s="3" t="s">
        <v>38</v>
      </c>
      <c r="D8" s="2" t="s">
        <v>2</v>
      </c>
      <c r="E8" s="2">
        <v>1584</v>
      </c>
      <c r="F8" s="2">
        <v>74.409728562831802</v>
      </c>
      <c r="G8" s="55">
        <v>0.96171269999999998</v>
      </c>
      <c r="H8" s="132">
        <v>92.04611766666666</v>
      </c>
    </row>
    <row r="9" spans="3:8" x14ac:dyDescent="0.4">
      <c r="C9" s="3" t="s">
        <v>39</v>
      </c>
      <c r="D9" s="2" t="s">
        <v>2</v>
      </c>
      <c r="E9" s="2">
        <v>1461</v>
      </c>
      <c r="F9" s="2">
        <v>147.86412167946401</v>
      </c>
      <c r="G9" s="55">
        <v>0.96801424000000003</v>
      </c>
      <c r="H9" s="132">
        <v>91.770480611111111</v>
      </c>
    </row>
    <row r="10" spans="3:8" x14ac:dyDescent="0.4">
      <c r="C10" s="3" t="s">
        <v>40</v>
      </c>
      <c r="D10" s="2" t="s">
        <v>2</v>
      </c>
      <c r="E10" s="2">
        <v>967</v>
      </c>
      <c r="F10" s="2">
        <v>38.374253996213199</v>
      </c>
      <c r="G10" s="55">
        <v>0.96719955999999996</v>
      </c>
      <c r="H10" s="139">
        <v>96.63192027777778</v>
      </c>
    </row>
    <row r="11" spans="3:8" ht="15" thickBot="1" x14ac:dyDescent="0.45">
      <c r="C11" s="31" t="s">
        <v>41</v>
      </c>
      <c r="D11" s="5" t="s">
        <v>2</v>
      </c>
      <c r="E11" s="5">
        <v>1999</v>
      </c>
      <c r="F11" s="5">
        <v>74.945751273631998</v>
      </c>
      <c r="G11" s="56">
        <v>13.356773</v>
      </c>
      <c r="H11" s="133">
        <v>64.138935722222229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7740-806B-49F8-BC21-A2F052CE3D22}">
  <dimension ref="C4:H11"/>
  <sheetViews>
    <sheetView workbookViewId="0">
      <selection activeCell="C5" sqref="C5:H11"/>
    </sheetView>
  </sheetViews>
  <sheetFormatPr defaultRowHeight="14.6" x14ac:dyDescent="0.4"/>
  <cols>
    <col min="8" max="8" width="11.3828125" customWidth="1"/>
  </cols>
  <sheetData>
    <row r="4" spans="3:8" ht="15" thickBot="1" x14ac:dyDescent="0.45"/>
    <row r="5" spans="3:8" ht="15" thickBot="1" x14ac:dyDescent="0.45">
      <c r="C5" s="126" t="s">
        <v>36</v>
      </c>
      <c r="D5" s="127" t="s">
        <v>37</v>
      </c>
      <c r="E5" s="127" t="s">
        <v>32</v>
      </c>
      <c r="F5" s="127" t="s">
        <v>33</v>
      </c>
      <c r="G5" s="135" t="s">
        <v>0</v>
      </c>
      <c r="H5" s="136" t="s">
        <v>52</v>
      </c>
    </row>
    <row r="6" spans="3:8" x14ac:dyDescent="0.4">
      <c r="C6" s="28" t="s">
        <v>1</v>
      </c>
      <c r="D6" s="29" t="s">
        <v>34</v>
      </c>
      <c r="E6" s="29">
        <v>748</v>
      </c>
      <c r="F6" s="29">
        <v>30.267037014166501</v>
      </c>
      <c r="G6" s="137">
        <v>1.9963123</v>
      </c>
      <c r="H6" s="138">
        <v>90.487323499999988</v>
      </c>
    </row>
    <row r="7" spans="3:8" x14ac:dyDescent="0.4">
      <c r="C7" s="3" t="s">
        <v>35</v>
      </c>
      <c r="D7" s="2" t="s">
        <v>34</v>
      </c>
      <c r="E7" s="2">
        <v>291</v>
      </c>
      <c r="F7" s="85">
        <v>10.081188182036</v>
      </c>
      <c r="G7" s="55">
        <v>1.8991195000000001</v>
      </c>
      <c r="H7" s="132">
        <v>91.543070833333331</v>
      </c>
    </row>
    <row r="8" spans="3:8" x14ac:dyDescent="0.4">
      <c r="C8" s="3" t="s">
        <v>38</v>
      </c>
      <c r="D8" s="2" t="s">
        <v>34</v>
      </c>
      <c r="E8" s="2">
        <v>1368</v>
      </c>
      <c r="F8" s="2">
        <v>59.355962419509801</v>
      </c>
      <c r="G8" s="55">
        <v>1.9930336</v>
      </c>
      <c r="H8" s="132">
        <v>88.738671999999994</v>
      </c>
    </row>
    <row r="9" spans="3:8" x14ac:dyDescent="0.4">
      <c r="C9" s="3" t="s">
        <v>39</v>
      </c>
      <c r="D9" s="2" t="s">
        <v>34</v>
      </c>
      <c r="E9" s="2">
        <v>1406</v>
      </c>
      <c r="F9" s="2">
        <v>136.135042452812</v>
      </c>
      <c r="G9" s="55">
        <v>1.9981823999999999</v>
      </c>
      <c r="H9" s="132">
        <v>88.627900944444448</v>
      </c>
    </row>
    <row r="10" spans="3:8" x14ac:dyDescent="0.4">
      <c r="C10" s="3" t="s">
        <v>40</v>
      </c>
      <c r="D10" s="2" t="s">
        <v>34</v>
      </c>
      <c r="E10" s="2">
        <v>584</v>
      </c>
      <c r="F10" s="2">
        <v>21.6208211620648</v>
      </c>
      <c r="G10" s="55">
        <v>1.9425695999999999</v>
      </c>
      <c r="H10" s="139">
        <v>93.361019111111105</v>
      </c>
    </row>
    <row r="11" spans="3:8" ht="15" thickBot="1" x14ac:dyDescent="0.45">
      <c r="C11" s="31" t="s">
        <v>41</v>
      </c>
      <c r="D11" s="5" t="s">
        <v>34</v>
      </c>
      <c r="E11" s="5">
        <v>1999</v>
      </c>
      <c r="F11" s="5">
        <v>69.325184345245304</v>
      </c>
      <c r="G11" s="56">
        <v>118.29909499999999</v>
      </c>
      <c r="H11" s="133">
        <v>12.939624138888888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027D7-286A-41A1-A066-3F10CC58EB71}">
  <dimension ref="C4:H11"/>
  <sheetViews>
    <sheetView workbookViewId="0">
      <selection activeCell="C5" sqref="C5:H11"/>
    </sheetView>
  </sheetViews>
  <sheetFormatPr defaultRowHeight="14.6" x14ac:dyDescent="0.4"/>
  <cols>
    <col min="8" max="8" width="12.53515625" customWidth="1"/>
  </cols>
  <sheetData>
    <row r="4" spans="3:8" ht="15" thickBot="1" x14ac:dyDescent="0.45"/>
    <row r="5" spans="3:8" ht="15" thickBot="1" x14ac:dyDescent="0.45">
      <c r="C5" s="126" t="s">
        <v>36</v>
      </c>
      <c r="D5" s="127" t="s">
        <v>37</v>
      </c>
      <c r="E5" s="127" t="s">
        <v>32</v>
      </c>
      <c r="F5" s="127" t="s">
        <v>33</v>
      </c>
      <c r="G5" s="135" t="s">
        <v>0</v>
      </c>
      <c r="H5" s="136" t="s">
        <v>52</v>
      </c>
    </row>
    <row r="6" spans="3:8" x14ac:dyDescent="0.4">
      <c r="C6" s="7" t="s">
        <v>1</v>
      </c>
      <c r="D6" s="8" t="s">
        <v>42</v>
      </c>
      <c r="E6" s="8">
        <v>1875</v>
      </c>
      <c r="F6" s="8">
        <v>80.104751197496995</v>
      </c>
      <c r="G6" s="54">
        <v>3.9969960000000002</v>
      </c>
      <c r="H6" s="134">
        <v>93.742465777777781</v>
      </c>
    </row>
    <row r="7" spans="3:8" x14ac:dyDescent="0.4">
      <c r="C7" s="3" t="s">
        <v>35</v>
      </c>
      <c r="D7" s="2" t="s">
        <v>42</v>
      </c>
      <c r="E7" s="2">
        <v>1548</v>
      </c>
      <c r="F7" s="85">
        <v>54.458179914951302</v>
      </c>
      <c r="G7" s="55">
        <v>3.9965614999999999</v>
      </c>
      <c r="H7" s="132">
        <v>93.733637888888893</v>
      </c>
    </row>
    <row r="8" spans="3:8" x14ac:dyDescent="0.4">
      <c r="C8" s="3" t="s">
        <v>38</v>
      </c>
      <c r="D8" s="2" t="s">
        <v>42</v>
      </c>
      <c r="E8" s="2">
        <v>1560</v>
      </c>
      <c r="F8" s="2">
        <v>65.923305126031195</v>
      </c>
      <c r="G8" s="55">
        <v>3.9916453000000001</v>
      </c>
      <c r="H8" s="132">
        <v>92.545069611111103</v>
      </c>
    </row>
    <row r="9" spans="3:8" x14ac:dyDescent="0.4">
      <c r="C9" s="3" t="s">
        <v>39</v>
      </c>
      <c r="D9" s="2" t="s">
        <v>42</v>
      </c>
      <c r="E9" s="2">
        <v>1675</v>
      </c>
      <c r="F9" s="2">
        <v>68.790021046002707</v>
      </c>
      <c r="G9" s="55">
        <v>3.9792711999999999</v>
      </c>
      <c r="H9" s="132">
        <v>93.490593888888881</v>
      </c>
    </row>
    <row r="10" spans="3:8" x14ac:dyDescent="0.4">
      <c r="C10" s="3" t="s">
        <v>40</v>
      </c>
      <c r="D10" s="2" t="s">
        <v>42</v>
      </c>
      <c r="E10" s="2">
        <v>1321</v>
      </c>
      <c r="F10" s="2">
        <v>94.260069910685203</v>
      </c>
      <c r="G10" s="55">
        <v>3.9963907999999999</v>
      </c>
      <c r="H10" s="139">
        <v>95.291440611111113</v>
      </c>
    </row>
    <row r="11" spans="3:8" ht="15" thickBot="1" x14ac:dyDescent="0.45">
      <c r="C11" s="31" t="s">
        <v>41</v>
      </c>
      <c r="D11" s="5" t="s">
        <v>42</v>
      </c>
      <c r="E11" s="5">
        <v>1999</v>
      </c>
      <c r="F11" s="5">
        <v>75.609330447514793</v>
      </c>
      <c r="G11" s="56">
        <v>66.438509999999994</v>
      </c>
      <c r="H11" s="133">
        <v>75.522518055555551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loss functions</vt:lpstr>
      <vt:lpstr>huber</vt:lpstr>
      <vt:lpstr>mae</vt:lpstr>
      <vt:lpstr>mse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Mentges</dc:creator>
  <cp:lastModifiedBy>Andrew Mentges</cp:lastModifiedBy>
  <dcterms:created xsi:type="dcterms:W3CDTF">2015-06-05T18:17:20Z</dcterms:created>
  <dcterms:modified xsi:type="dcterms:W3CDTF">2024-08-06T14:00:18Z</dcterms:modified>
</cp:coreProperties>
</file>