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887" activeTab="2"/>
  </bookViews>
  <sheets>
    <sheet name="pastehere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<sst xmlns="http://schemas.openxmlformats.org/spreadsheetml/2006/main" count="12">
  <si>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paste here the result of fir1(39, 0.001) from octave</t>
  </si>
  <si>
    <t>order</t>
  </si>
  <si>
    <t>coefficient</t>
  </si>
  <si>
    <t>8bit</t>
  </si>
  <si>
    <t>initialization code</t>
  </si>
  <si>
    <t>assignment code</t>
  </si>
  <si>
    <t>alternative average filter</t>
  </si>
  <si>
    <t>alternative initialization</t>
  </si>
  <si>
    <t>alternative assignment</t>
  </si>
  <si>
    <t>FAST DETECTOR</t>
  </si>
  <si>
    <t>RMS DETECTOR</t>
  </si>
  <si>
    <t>FAST + RMS DETECTOR</t>
  </si>
</sst>
</file>

<file path=xl/styles.xml><?xml version="1.0" encoding="utf-8"?>
<styleSheet xmlns="http://schemas.openxmlformats.org/spreadsheetml/2006/main">
  <numFmts count="5">
    <numFmt numFmtId="176" formatCode="0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5</xdr:row>
      <xdr:rowOff>0</xdr:rowOff>
    </xdr:from>
    <xdr:to>
      <xdr:col>2</xdr:col>
      <xdr:colOff>457200</xdr:colOff>
      <xdr:row>9</xdr:row>
      <xdr:rowOff>15240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914400"/>
          <a:ext cx="192024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5</xdr:col>
      <xdr:colOff>625475</xdr:colOff>
      <xdr:row>32</xdr:row>
      <xdr:rowOff>107315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828800"/>
          <a:ext cx="4283075" cy="4130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1</xdr:row>
      <xdr:rowOff>0</xdr:rowOff>
    </xdr:from>
    <xdr:to>
      <xdr:col>6</xdr:col>
      <xdr:colOff>560070</xdr:colOff>
      <xdr:row>10</xdr:row>
      <xdr:rowOff>15240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82880"/>
          <a:ext cx="4210050" cy="1661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15</xdr:col>
      <xdr:colOff>161290</xdr:colOff>
      <xdr:row>16</xdr:row>
      <xdr:rowOff>55880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67200" y="182880"/>
          <a:ext cx="5038090" cy="279908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11</xdr:col>
      <xdr:colOff>177165</xdr:colOff>
      <xdr:row>3</xdr:row>
      <xdr:rowOff>88900</xdr:rowOff>
    </xdr:from>
    <xdr:ext cx="914400" cy="300990"/>
    <xdr:sp>
      <xdr:nvSpPr>
        <xdr:cNvPr id="7" name="Text Box 6"/>
        <xdr:cNvSpPr txBox="1"/>
      </xdr:nvSpPr>
      <xdr:spPr>
        <a:xfrm>
          <a:off x="6882765" y="637540"/>
          <a:ext cx="914400" cy="3009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p>
          <a:pPr algn="l"/>
          <a:r>
            <a:rPr lang="en-US" sz="1600" b="1">
              <a:solidFill>
                <a:srgbClr val="7030A0"/>
              </a:solidFill>
            </a:rPr>
            <a:t>INPUT</a:t>
          </a:r>
          <a:endParaRPr lang="en-US" sz="1600" b="1">
            <a:solidFill>
              <a:srgbClr val="7030A0"/>
            </a:solidFill>
          </a:endParaRPr>
        </a:p>
      </xdr:txBody>
    </xdr:sp>
    <xdr:clientData/>
  </xdr:oneCellAnchor>
  <xdr:oneCellAnchor>
    <xdr:from>
      <xdr:col>11</xdr:col>
      <xdr:colOff>34290</xdr:colOff>
      <xdr:row>9</xdr:row>
      <xdr:rowOff>167005</xdr:rowOff>
    </xdr:from>
    <xdr:ext cx="1482725" cy="301625"/>
    <xdr:sp>
      <xdr:nvSpPr>
        <xdr:cNvPr id="8" name="Text Box 7"/>
        <xdr:cNvSpPr txBox="1"/>
      </xdr:nvSpPr>
      <xdr:spPr>
        <a:xfrm>
          <a:off x="6739890" y="1812925"/>
          <a:ext cx="1482725" cy="3016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accent2"/>
              </a:solidFill>
            </a:rPr>
            <a:t>FAST AVERAGE</a:t>
          </a:r>
          <a:endParaRPr lang="en-US" sz="1600" b="1">
            <a:solidFill>
              <a:schemeClr val="accent2"/>
            </a:solidFill>
          </a:endParaRPr>
        </a:p>
      </xdr:txBody>
    </xdr:sp>
    <xdr:clientData/>
  </xdr:oneCellAnchor>
  <xdr:twoCellAnchor>
    <xdr:from>
      <xdr:col>10</xdr:col>
      <xdr:colOff>371475</xdr:colOff>
      <xdr:row>14</xdr:row>
      <xdr:rowOff>81915</xdr:rowOff>
    </xdr:from>
    <xdr:to>
      <xdr:col>14</xdr:col>
      <xdr:colOff>270510</xdr:colOff>
      <xdr:row>15</xdr:row>
      <xdr:rowOff>105410</xdr:rowOff>
    </xdr:to>
    <xdr:sp>
      <xdr:nvSpPr>
        <xdr:cNvPr id="9" name="Line Callout 1 8"/>
        <xdr:cNvSpPr/>
      </xdr:nvSpPr>
      <xdr:spPr>
        <a:xfrm>
          <a:off x="6467475" y="2642235"/>
          <a:ext cx="2337435" cy="206375"/>
        </a:xfrm>
        <a:prstGeom prst="borderCallout1">
          <a:avLst>
            <a:gd name="adj1" fmla="val 18750"/>
            <a:gd name="adj2" fmla="val -8333"/>
            <a:gd name="adj3" fmla="val -49846"/>
            <a:gd name="adj4" fmla="val -276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100"/>
            <a:t>Detects sudden loss of AC</a:t>
          </a:r>
          <a:endParaRPr lang="en-US" sz="1100"/>
        </a:p>
      </xdr:txBody>
    </xdr:sp>
    <xdr:clientData/>
  </xdr:twoCellAnchor>
  <xdr:oneCellAnchor>
    <xdr:from>
      <xdr:col>0</xdr:col>
      <xdr:colOff>34290</xdr:colOff>
      <xdr:row>20</xdr:row>
      <xdr:rowOff>20320</xdr:rowOff>
    </xdr:from>
    <xdr:ext cx="4107815" cy="40885110"/>
    <xdr:sp>
      <xdr:nvSpPr>
        <xdr:cNvPr id="10" name="Text Box 9"/>
        <xdr:cNvSpPr txBox="1"/>
      </xdr:nvSpPr>
      <xdr:spPr>
        <a:xfrm>
          <a:off x="34290" y="3677920"/>
          <a:ext cx="4107815" cy="4088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p>
          <a:pPr algn="l"/>
          <a:r>
            <a:rPr lang="en-US" sz="700"/>
            <a:t>// This function is tied to a timer interrupt</a:t>
          </a:r>
          <a:endParaRPr lang="en-US" sz="700"/>
        </a:p>
        <a:p>
          <a:pPr algn="l"/>
          <a:r>
            <a:rPr lang="en-US" sz="700"/>
            <a:t>// This function obtains the RMS value of the AC </a:t>
          </a:r>
          <a:endParaRPr lang="en-US" sz="700"/>
        </a:p>
        <a:p>
          <a:pPr algn="l"/>
          <a:r>
            <a:rPr lang="en-US" sz="700"/>
            <a:t>void TMR1Handler(void) </a:t>
          </a:r>
          <a:endParaRPr lang="en-US" sz="700"/>
        </a:p>
        <a:p>
          <a:pPr algn="l"/>
          <a:r>
            <a:rPr lang="en-US" sz="700"/>
            <a:t>{</a:t>
          </a:r>
          <a:endParaRPr lang="en-US" sz="700"/>
        </a:p>
        <a:p>
          <a:pPr algn="l"/>
          <a:r>
            <a:rPr lang="en-US" sz="700"/>
            <a:t>     </a:t>
          </a:r>
          <a:endParaRPr lang="en-US" sz="700"/>
        </a:p>
        <a:p>
          <a:pPr algn="l"/>
          <a:r>
            <a:rPr lang="en-US" sz="700"/>
            <a:t>dc99=dc98;</a:t>
          </a:r>
          <a:endParaRPr lang="en-US" sz="700"/>
        </a:p>
        <a:p>
          <a:pPr algn="l"/>
          <a:r>
            <a:rPr lang="en-US" sz="700"/>
            <a:t>dc98=dc97;</a:t>
          </a:r>
          <a:endParaRPr lang="en-US" sz="700"/>
        </a:p>
        <a:p>
          <a:pPr algn="l"/>
          <a:r>
            <a:rPr lang="en-US" sz="700"/>
            <a:t>dc97=dc96;</a:t>
          </a:r>
          <a:endParaRPr lang="en-US" sz="700"/>
        </a:p>
        <a:p>
          <a:pPr algn="l"/>
          <a:r>
            <a:rPr lang="en-US" sz="700"/>
            <a:t>dc96=dc95;</a:t>
          </a:r>
          <a:endParaRPr lang="en-US" sz="700"/>
        </a:p>
        <a:p>
          <a:pPr algn="l"/>
          <a:r>
            <a:rPr lang="en-US" sz="700"/>
            <a:t>dc95=dc94;</a:t>
          </a:r>
          <a:endParaRPr lang="en-US" sz="700"/>
        </a:p>
        <a:p>
          <a:pPr algn="l"/>
          <a:r>
            <a:rPr lang="en-US" sz="700"/>
            <a:t>dc94=dc93;</a:t>
          </a:r>
          <a:endParaRPr lang="en-US" sz="700"/>
        </a:p>
        <a:p>
          <a:pPr algn="l"/>
          <a:r>
            <a:rPr lang="en-US" sz="700"/>
            <a:t>dc93=dc92;</a:t>
          </a:r>
          <a:endParaRPr lang="en-US" sz="700"/>
        </a:p>
        <a:p>
          <a:pPr algn="l"/>
          <a:r>
            <a:rPr lang="en-US" sz="700"/>
            <a:t>dc92=dc91;</a:t>
          </a:r>
          <a:endParaRPr lang="en-US" sz="700"/>
        </a:p>
        <a:p>
          <a:pPr algn="l"/>
          <a:r>
            <a:rPr lang="en-US" sz="700"/>
            <a:t>dc91=dc90;</a:t>
          </a:r>
          <a:endParaRPr lang="en-US" sz="700"/>
        </a:p>
        <a:p>
          <a:pPr algn="l"/>
          <a:r>
            <a:rPr lang="en-US" sz="700"/>
            <a:t>dc90=dc89;</a:t>
          </a:r>
          <a:endParaRPr lang="en-US" sz="700"/>
        </a:p>
        <a:p>
          <a:pPr algn="l"/>
          <a:r>
            <a:rPr lang="en-US" sz="700"/>
            <a:t>dc89=dc88;</a:t>
          </a:r>
          <a:endParaRPr lang="en-US" sz="700"/>
        </a:p>
        <a:p>
          <a:pPr algn="l"/>
          <a:r>
            <a:rPr lang="en-US" sz="700"/>
            <a:t>dc88=dc87;</a:t>
          </a:r>
          <a:endParaRPr lang="en-US" sz="700"/>
        </a:p>
        <a:p>
          <a:pPr algn="l"/>
          <a:r>
            <a:rPr lang="en-US" sz="700"/>
            <a:t>dc87=dc86;</a:t>
          </a:r>
          <a:endParaRPr lang="en-US" sz="700"/>
        </a:p>
        <a:p>
          <a:pPr algn="l"/>
          <a:r>
            <a:rPr lang="en-US" sz="700"/>
            <a:t>dc86=dc85;</a:t>
          </a:r>
          <a:endParaRPr lang="en-US" sz="700"/>
        </a:p>
        <a:p>
          <a:pPr algn="l"/>
          <a:r>
            <a:rPr lang="en-US" sz="700"/>
            <a:t>dc85=dc84;</a:t>
          </a:r>
          <a:endParaRPr lang="en-US" sz="700"/>
        </a:p>
        <a:p>
          <a:pPr algn="l"/>
          <a:r>
            <a:rPr lang="en-US" sz="700"/>
            <a:t>dc84=dc83;</a:t>
          </a:r>
          <a:endParaRPr lang="en-US" sz="700"/>
        </a:p>
        <a:p>
          <a:pPr algn="l"/>
          <a:r>
            <a:rPr lang="en-US" sz="700"/>
            <a:t>dc83=dc82;</a:t>
          </a:r>
          <a:endParaRPr lang="en-US" sz="700"/>
        </a:p>
        <a:p>
          <a:pPr algn="l"/>
          <a:r>
            <a:rPr lang="en-US" sz="700"/>
            <a:t>dc82=dc81;</a:t>
          </a:r>
          <a:endParaRPr lang="en-US" sz="700"/>
        </a:p>
        <a:p>
          <a:pPr algn="l"/>
          <a:r>
            <a:rPr lang="en-US" sz="700"/>
            <a:t>dc81=dc80;</a:t>
          </a:r>
          <a:endParaRPr lang="en-US" sz="700"/>
        </a:p>
        <a:p>
          <a:pPr algn="l"/>
          <a:r>
            <a:rPr lang="en-US" sz="700"/>
            <a:t>dc80=dc79;</a:t>
          </a:r>
          <a:endParaRPr lang="en-US" sz="700"/>
        </a:p>
        <a:p>
          <a:pPr algn="l"/>
          <a:r>
            <a:rPr lang="en-US" sz="700"/>
            <a:t>dc79=dc78;</a:t>
          </a:r>
          <a:endParaRPr lang="en-US" sz="700"/>
        </a:p>
        <a:p>
          <a:pPr algn="l"/>
          <a:r>
            <a:rPr lang="en-US" sz="700"/>
            <a:t>dc78=dc77;</a:t>
          </a:r>
          <a:endParaRPr lang="en-US" sz="700"/>
        </a:p>
        <a:p>
          <a:pPr algn="l"/>
          <a:r>
            <a:rPr lang="en-US" sz="700"/>
            <a:t>dc77=dc76;</a:t>
          </a:r>
          <a:endParaRPr lang="en-US" sz="700"/>
        </a:p>
        <a:p>
          <a:pPr algn="l"/>
          <a:r>
            <a:rPr lang="en-US" sz="700"/>
            <a:t>dc76=dc75;</a:t>
          </a:r>
          <a:endParaRPr lang="en-US" sz="700"/>
        </a:p>
        <a:p>
          <a:pPr algn="l"/>
          <a:r>
            <a:rPr lang="en-US" sz="700"/>
            <a:t>dc75=dc74;</a:t>
          </a:r>
          <a:endParaRPr lang="en-US" sz="700"/>
        </a:p>
        <a:p>
          <a:pPr algn="l"/>
          <a:r>
            <a:rPr lang="en-US" sz="700"/>
            <a:t>dc74=dc73;</a:t>
          </a:r>
          <a:endParaRPr lang="en-US" sz="700"/>
        </a:p>
        <a:p>
          <a:pPr algn="l"/>
          <a:r>
            <a:rPr lang="en-US" sz="700"/>
            <a:t>dc73=dc72;</a:t>
          </a:r>
          <a:endParaRPr lang="en-US" sz="700"/>
        </a:p>
        <a:p>
          <a:pPr algn="l"/>
          <a:r>
            <a:rPr lang="en-US" sz="700"/>
            <a:t>dc72=dc71;</a:t>
          </a:r>
          <a:endParaRPr lang="en-US" sz="700"/>
        </a:p>
        <a:p>
          <a:pPr algn="l"/>
          <a:r>
            <a:rPr lang="en-US" sz="700"/>
            <a:t>dc71=dc70;</a:t>
          </a:r>
          <a:endParaRPr lang="en-US" sz="700"/>
        </a:p>
        <a:p>
          <a:pPr algn="l"/>
          <a:r>
            <a:rPr lang="en-US" sz="700"/>
            <a:t>dc70=dc69;</a:t>
          </a:r>
          <a:endParaRPr lang="en-US" sz="700"/>
        </a:p>
        <a:p>
          <a:pPr algn="l"/>
          <a:r>
            <a:rPr lang="en-US" sz="700"/>
            <a:t>dc69=dc68;</a:t>
          </a:r>
          <a:endParaRPr lang="en-US" sz="700"/>
        </a:p>
        <a:p>
          <a:pPr algn="l"/>
          <a:r>
            <a:rPr lang="en-US" sz="700"/>
            <a:t>dc68=dc67;</a:t>
          </a:r>
          <a:endParaRPr lang="en-US" sz="700"/>
        </a:p>
        <a:p>
          <a:pPr algn="l"/>
          <a:r>
            <a:rPr lang="en-US" sz="700"/>
            <a:t>dc67=dc66;</a:t>
          </a:r>
          <a:endParaRPr lang="en-US" sz="700"/>
        </a:p>
        <a:p>
          <a:pPr algn="l"/>
          <a:r>
            <a:rPr lang="en-US" sz="700"/>
            <a:t>dc66=dc65;</a:t>
          </a:r>
          <a:endParaRPr lang="en-US" sz="700"/>
        </a:p>
        <a:p>
          <a:pPr algn="l"/>
          <a:r>
            <a:rPr lang="en-US" sz="700"/>
            <a:t>dc65=dc64;</a:t>
          </a:r>
          <a:endParaRPr lang="en-US" sz="700"/>
        </a:p>
        <a:p>
          <a:pPr algn="l"/>
          <a:r>
            <a:rPr lang="en-US" sz="700"/>
            <a:t>dc64=dc63;</a:t>
          </a:r>
          <a:endParaRPr lang="en-US" sz="700"/>
        </a:p>
        <a:p>
          <a:pPr algn="l"/>
          <a:r>
            <a:rPr lang="en-US" sz="700"/>
            <a:t>dc63=dc62;</a:t>
          </a:r>
          <a:endParaRPr lang="en-US" sz="700"/>
        </a:p>
        <a:p>
          <a:pPr algn="l"/>
          <a:r>
            <a:rPr lang="en-US" sz="700"/>
            <a:t>dc62=dc61;</a:t>
          </a:r>
          <a:endParaRPr lang="en-US" sz="700"/>
        </a:p>
        <a:p>
          <a:pPr algn="l"/>
          <a:r>
            <a:rPr lang="en-US" sz="700"/>
            <a:t>dc61=dc60;</a:t>
          </a:r>
          <a:endParaRPr lang="en-US" sz="700"/>
        </a:p>
        <a:p>
          <a:pPr algn="l"/>
          <a:r>
            <a:rPr lang="en-US" sz="700"/>
            <a:t>dc60=dc59;</a:t>
          </a:r>
          <a:endParaRPr lang="en-US" sz="700"/>
        </a:p>
        <a:p>
          <a:pPr algn="l"/>
          <a:r>
            <a:rPr lang="en-US" sz="700"/>
            <a:t>dc59=dc58;</a:t>
          </a:r>
          <a:endParaRPr lang="en-US" sz="700"/>
        </a:p>
        <a:p>
          <a:pPr algn="l"/>
          <a:r>
            <a:rPr lang="en-US" sz="700"/>
            <a:t>dc58=dc57;</a:t>
          </a:r>
          <a:endParaRPr lang="en-US" sz="700"/>
        </a:p>
        <a:p>
          <a:pPr algn="l"/>
          <a:r>
            <a:rPr lang="en-US" sz="700"/>
            <a:t>dc57=dc56;</a:t>
          </a:r>
          <a:endParaRPr lang="en-US" sz="700"/>
        </a:p>
        <a:p>
          <a:pPr algn="l"/>
          <a:r>
            <a:rPr lang="en-US" sz="700"/>
            <a:t>dc56=dc55;</a:t>
          </a:r>
          <a:endParaRPr lang="en-US" sz="700"/>
        </a:p>
        <a:p>
          <a:pPr algn="l"/>
          <a:r>
            <a:rPr lang="en-US" sz="700"/>
            <a:t>dc55=dc54;</a:t>
          </a:r>
          <a:endParaRPr lang="en-US" sz="700"/>
        </a:p>
        <a:p>
          <a:pPr algn="l"/>
          <a:r>
            <a:rPr lang="en-US" sz="700"/>
            <a:t>dc54=dc53;</a:t>
          </a:r>
          <a:endParaRPr lang="en-US" sz="700"/>
        </a:p>
        <a:p>
          <a:pPr algn="l"/>
          <a:r>
            <a:rPr lang="en-US" sz="700"/>
            <a:t>dc53=dc52;</a:t>
          </a:r>
          <a:endParaRPr lang="en-US" sz="700"/>
        </a:p>
        <a:p>
          <a:pPr algn="l"/>
          <a:r>
            <a:rPr lang="en-US" sz="700"/>
            <a:t>dc52=dc51;</a:t>
          </a:r>
          <a:endParaRPr lang="en-US" sz="700"/>
        </a:p>
        <a:p>
          <a:pPr algn="l"/>
          <a:r>
            <a:rPr lang="en-US" sz="700"/>
            <a:t>dc51=dc50;</a:t>
          </a:r>
          <a:endParaRPr lang="en-US" sz="700"/>
        </a:p>
        <a:p>
          <a:pPr algn="l"/>
          <a:r>
            <a:rPr lang="en-US" sz="700"/>
            <a:t>dc50=dc49;</a:t>
          </a:r>
          <a:endParaRPr lang="en-US" sz="700"/>
        </a:p>
        <a:p>
          <a:pPr algn="l"/>
          <a:r>
            <a:rPr lang="en-US" sz="700"/>
            <a:t>dc49=dc48;</a:t>
          </a:r>
          <a:endParaRPr lang="en-US" sz="700"/>
        </a:p>
        <a:p>
          <a:pPr algn="l"/>
          <a:r>
            <a:rPr lang="en-US" sz="700"/>
            <a:t>dc48=dc47;</a:t>
          </a:r>
          <a:endParaRPr lang="en-US" sz="700"/>
        </a:p>
        <a:p>
          <a:pPr algn="l"/>
          <a:r>
            <a:rPr lang="en-US" sz="700"/>
            <a:t>dc47=dc46;</a:t>
          </a:r>
          <a:endParaRPr lang="en-US" sz="700"/>
        </a:p>
        <a:p>
          <a:pPr algn="l"/>
          <a:r>
            <a:rPr lang="en-US" sz="700"/>
            <a:t>dc46=dc45;</a:t>
          </a:r>
          <a:endParaRPr lang="en-US" sz="700"/>
        </a:p>
        <a:p>
          <a:pPr algn="l"/>
          <a:r>
            <a:rPr lang="en-US" sz="700"/>
            <a:t>dc45=dc44;</a:t>
          </a:r>
          <a:endParaRPr lang="en-US" sz="700"/>
        </a:p>
        <a:p>
          <a:pPr algn="l"/>
          <a:r>
            <a:rPr lang="en-US" sz="700"/>
            <a:t>dc44=dc43;</a:t>
          </a:r>
          <a:endParaRPr lang="en-US" sz="700"/>
        </a:p>
        <a:p>
          <a:pPr algn="l"/>
          <a:r>
            <a:rPr lang="en-US" sz="700"/>
            <a:t>dc43=dc42;</a:t>
          </a:r>
          <a:endParaRPr lang="en-US" sz="700"/>
        </a:p>
        <a:p>
          <a:pPr algn="l"/>
          <a:r>
            <a:rPr lang="en-US" sz="700"/>
            <a:t>dc42=dc41;</a:t>
          </a:r>
          <a:endParaRPr lang="en-US" sz="700"/>
        </a:p>
        <a:p>
          <a:pPr algn="l"/>
          <a:r>
            <a:rPr lang="en-US" sz="700"/>
            <a:t>dc41=dc40;</a:t>
          </a:r>
          <a:endParaRPr lang="en-US" sz="700"/>
        </a:p>
        <a:p>
          <a:pPr algn="l"/>
          <a:r>
            <a:rPr lang="en-US" sz="700"/>
            <a:t>dc40=dc39;</a:t>
          </a:r>
          <a:endParaRPr lang="en-US" sz="700"/>
        </a:p>
        <a:p>
          <a:pPr algn="l"/>
          <a:r>
            <a:rPr lang="en-US" sz="700"/>
            <a:t>dc39=dc38;</a:t>
          </a:r>
          <a:endParaRPr lang="en-US" sz="700"/>
        </a:p>
        <a:p>
          <a:pPr algn="l"/>
          <a:r>
            <a:rPr lang="en-US" sz="700"/>
            <a:t>dc38=dc37;</a:t>
          </a:r>
          <a:endParaRPr lang="en-US" sz="700"/>
        </a:p>
        <a:p>
          <a:pPr algn="l"/>
          <a:r>
            <a:rPr lang="en-US" sz="700"/>
            <a:t>dc37=dc36;</a:t>
          </a:r>
          <a:endParaRPr lang="en-US" sz="700"/>
        </a:p>
        <a:p>
          <a:pPr algn="l"/>
          <a:r>
            <a:rPr lang="en-US" sz="700"/>
            <a:t>dc36=dc35;</a:t>
          </a:r>
          <a:endParaRPr lang="en-US" sz="700"/>
        </a:p>
        <a:p>
          <a:pPr algn="l"/>
          <a:r>
            <a:rPr lang="en-US" sz="700"/>
            <a:t>dc35=dc34;</a:t>
          </a:r>
          <a:endParaRPr lang="en-US" sz="700"/>
        </a:p>
        <a:p>
          <a:pPr algn="l"/>
          <a:r>
            <a:rPr lang="en-US" sz="700"/>
            <a:t>dc34=dc33;</a:t>
          </a:r>
          <a:endParaRPr lang="en-US" sz="700"/>
        </a:p>
        <a:p>
          <a:pPr algn="l"/>
          <a:r>
            <a:rPr lang="en-US" sz="700"/>
            <a:t>dc33=dc32;</a:t>
          </a:r>
          <a:endParaRPr lang="en-US" sz="700"/>
        </a:p>
        <a:p>
          <a:pPr algn="l"/>
          <a:r>
            <a:rPr lang="en-US" sz="700"/>
            <a:t>dc32=dc31;</a:t>
          </a:r>
          <a:endParaRPr lang="en-US" sz="700"/>
        </a:p>
        <a:p>
          <a:pPr algn="l"/>
          <a:r>
            <a:rPr lang="en-US" sz="700"/>
            <a:t>dc31=dc30;</a:t>
          </a:r>
          <a:endParaRPr lang="en-US" sz="700"/>
        </a:p>
        <a:p>
          <a:pPr algn="l"/>
          <a:r>
            <a:rPr lang="en-US" sz="700"/>
            <a:t>dc30=dc29;</a:t>
          </a:r>
          <a:endParaRPr lang="en-US" sz="700"/>
        </a:p>
        <a:p>
          <a:pPr algn="l"/>
          <a:r>
            <a:rPr lang="en-US" sz="700"/>
            <a:t>dc29=dc28;</a:t>
          </a:r>
          <a:endParaRPr lang="en-US" sz="700"/>
        </a:p>
        <a:p>
          <a:pPr algn="l"/>
          <a:r>
            <a:rPr lang="en-US" sz="700"/>
            <a:t>dc28=dc27;</a:t>
          </a:r>
          <a:endParaRPr lang="en-US" sz="700"/>
        </a:p>
        <a:p>
          <a:pPr algn="l"/>
          <a:r>
            <a:rPr lang="en-US" sz="700"/>
            <a:t>dc27=dc26;</a:t>
          </a:r>
          <a:endParaRPr lang="en-US" sz="700"/>
        </a:p>
        <a:p>
          <a:pPr algn="l"/>
          <a:r>
            <a:rPr lang="en-US" sz="700"/>
            <a:t>dc26=dc25;</a:t>
          </a:r>
          <a:endParaRPr lang="en-US" sz="700"/>
        </a:p>
        <a:p>
          <a:pPr algn="l"/>
          <a:r>
            <a:rPr lang="en-US" sz="700"/>
            <a:t>dc25=dc24;</a:t>
          </a:r>
          <a:endParaRPr lang="en-US" sz="700"/>
        </a:p>
        <a:p>
          <a:pPr algn="l"/>
          <a:r>
            <a:rPr lang="en-US" sz="700"/>
            <a:t>dc24=dc23;</a:t>
          </a:r>
          <a:endParaRPr lang="en-US" sz="700"/>
        </a:p>
        <a:p>
          <a:pPr algn="l"/>
          <a:r>
            <a:rPr lang="en-US" sz="700"/>
            <a:t>dc23=dc22;</a:t>
          </a:r>
          <a:endParaRPr lang="en-US" sz="700"/>
        </a:p>
        <a:p>
          <a:pPr algn="l"/>
          <a:r>
            <a:rPr lang="en-US" sz="700"/>
            <a:t>dc22=dc21;</a:t>
          </a:r>
          <a:endParaRPr lang="en-US" sz="700"/>
        </a:p>
        <a:p>
          <a:pPr algn="l"/>
          <a:r>
            <a:rPr lang="en-US" sz="700"/>
            <a:t>dc21=dc20;</a:t>
          </a:r>
          <a:endParaRPr lang="en-US" sz="700"/>
        </a:p>
        <a:p>
          <a:pPr algn="l"/>
          <a:r>
            <a:rPr lang="en-US" sz="700"/>
            <a:t>dc20=dc19;</a:t>
          </a:r>
          <a:endParaRPr lang="en-US" sz="700"/>
        </a:p>
        <a:p>
          <a:pPr algn="l"/>
          <a:r>
            <a:rPr lang="en-US" sz="700"/>
            <a:t>dc19=dc18;</a:t>
          </a:r>
          <a:endParaRPr lang="en-US" sz="700"/>
        </a:p>
        <a:p>
          <a:pPr algn="l"/>
          <a:r>
            <a:rPr lang="en-US" sz="700"/>
            <a:t>dc18=dc17;</a:t>
          </a:r>
          <a:endParaRPr lang="en-US" sz="700"/>
        </a:p>
        <a:p>
          <a:pPr algn="l"/>
          <a:r>
            <a:rPr lang="en-US" sz="700"/>
            <a:t>dc17=dc16;</a:t>
          </a:r>
          <a:endParaRPr lang="en-US" sz="700"/>
        </a:p>
        <a:p>
          <a:pPr algn="l"/>
          <a:r>
            <a:rPr lang="en-US" sz="700"/>
            <a:t>dc16=dc15;</a:t>
          </a:r>
          <a:endParaRPr lang="en-US" sz="700"/>
        </a:p>
        <a:p>
          <a:pPr algn="l"/>
          <a:r>
            <a:rPr lang="en-US" sz="700"/>
            <a:t>dc15=dc14;</a:t>
          </a:r>
          <a:endParaRPr lang="en-US" sz="700"/>
        </a:p>
        <a:p>
          <a:pPr algn="l"/>
          <a:r>
            <a:rPr lang="en-US" sz="700"/>
            <a:t>dc14=dc13;</a:t>
          </a:r>
          <a:endParaRPr lang="en-US" sz="700"/>
        </a:p>
        <a:p>
          <a:pPr algn="l"/>
          <a:r>
            <a:rPr lang="en-US" sz="700"/>
            <a:t>dc13=dc12;</a:t>
          </a:r>
          <a:endParaRPr lang="en-US" sz="700"/>
        </a:p>
        <a:p>
          <a:pPr algn="l"/>
          <a:r>
            <a:rPr lang="en-US" sz="700"/>
            <a:t>dc12=dc11;</a:t>
          </a:r>
          <a:endParaRPr lang="en-US" sz="700"/>
        </a:p>
        <a:p>
          <a:pPr algn="l"/>
          <a:r>
            <a:rPr lang="en-US" sz="700"/>
            <a:t>dc11=dc10;</a:t>
          </a:r>
          <a:endParaRPr lang="en-US" sz="700"/>
        </a:p>
        <a:p>
          <a:pPr algn="l"/>
          <a:r>
            <a:rPr lang="en-US" sz="700"/>
            <a:t>dc10=dc09;</a:t>
          </a:r>
          <a:endParaRPr lang="en-US" sz="700"/>
        </a:p>
        <a:p>
          <a:pPr algn="l"/>
          <a:r>
            <a:rPr lang="en-US" sz="700"/>
            <a:t>dc09=dc08;</a:t>
          </a:r>
          <a:endParaRPr lang="en-US" sz="700"/>
        </a:p>
        <a:p>
          <a:pPr algn="l"/>
          <a:r>
            <a:rPr lang="en-US" sz="700"/>
            <a:t>dc08=dc07;</a:t>
          </a:r>
          <a:endParaRPr lang="en-US" sz="700"/>
        </a:p>
        <a:p>
          <a:pPr algn="l"/>
          <a:r>
            <a:rPr lang="en-US" sz="700"/>
            <a:t>dc07=dc06;</a:t>
          </a:r>
          <a:endParaRPr lang="en-US" sz="700"/>
        </a:p>
        <a:p>
          <a:pPr algn="l"/>
          <a:r>
            <a:rPr lang="en-US" sz="700"/>
            <a:t>dc06=dc05;</a:t>
          </a:r>
          <a:endParaRPr lang="en-US" sz="700"/>
        </a:p>
        <a:p>
          <a:pPr algn="l"/>
          <a:r>
            <a:rPr lang="en-US" sz="700"/>
            <a:t>dc05=dc04;</a:t>
          </a:r>
          <a:endParaRPr lang="en-US" sz="700"/>
        </a:p>
        <a:p>
          <a:pPr algn="l"/>
          <a:r>
            <a:rPr lang="en-US" sz="700"/>
            <a:t>dc04=dc03;</a:t>
          </a:r>
          <a:endParaRPr lang="en-US" sz="700"/>
        </a:p>
        <a:p>
          <a:pPr algn="l"/>
          <a:r>
            <a:rPr lang="en-US" sz="700"/>
            <a:t>dc03=dc02;</a:t>
          </a:r>
          <a:endParaRPr lang="en-US" sz="700"/>
        </a:p>
        <a:p>
          <a:pPr algn="l"/>
          <a:r>
            <a:rPr lang="en-US" sz="700"/>
            <a:t>dc02=dc01;</a:t>
          </a:r>
          <a:endParaRPr lang="en-US" sz="700"/>
        </a:p>
        <a:p>
          <a:pPr algn="l"/>
          <a:r>
            <a:rPr lang="en-US" sz="700"/>
            <a:t>dc01=dc00;</a:t>
          </a:r>
          <a:endParaRPr lang="en-US" sz="700"/>
        </a:p>
        <a:p>
          <a:pPr algn="l"/>
          <a:r>
            <a:rPr lang="en-US" sz="700"/>
            <a:t>dc00=ADCBUF11;</a:t>
          </a:r>
          <a:endParaRPr lang="en-US" sz="700"/>
        </a:p>
        <a:p>
          <a:pPr algn="l"/>
          <a:endParaRPr lang="en-US" sz="600"/>
        </a:p>
        <a:p>
          <a:pPr algn="l"/>
          <a:r>
            <a:rPr lang="en-US" sz="700"/>
            <a:t>dc=0;</a:t>
          </a:r>
          <a:endParaRPr lang="en-US" sz="700"/>
        </a:p>
        <a:p>
          <a:pPr algn="l"/>
          <a:r>
            <a:rPr lang="en-US" sz="700"/>
            <a:t>dc = dc + dc00/64;</a:t>
          </a:r>
          <a:endParaRPr lang="en-US" sz="700"/>
        </a:p>
        <a:p>
          <a:pPr algn="l"/>
          <a:r>
            <a:rPr lang="en-US" sz="700"/>
            <a:t>dc = dc + dc01/64;</a:t>
          </a:r>
          <a:endParaRPr lang="en-US" sz="700"/>
        </a:p>
        <a:p>
          <a:pPr algn="l"/>
          <a:r>
            <a:rPr lang="en-US" sz="700"/>
            <a:t>dc = dc + dc02/64;</a:t>
          </a:r>
          <a:endParaRPr lang="en-US" sz="700"/>
        </a:p>
        <a:p>
          <a:pPr algn="l"/>
          <a:r>
            <a:rPr lang="en-US" sz="700"/>
            <a:t>dc = dc + dc03/64;</a:t>
          </a:r>
          <a:endParaRPr lang="en-US" sz="700"/>
        </a:p>
        <a:p>
          <a:pPr algn="l"/>
          <a:r>
            <a:rPr lang="en-US" sz="700"/>
            <a:t>dc = dc + dc04/64;</a:t>
          </a:r>
          <a:endParaRPr lang="en-US" sz="700"/>
        </a:p>
        <a:p>
          <a:pPr algn="l"/>
          <a:r>
            <a:rPr lang="en-US" sz="700"/>
            <a:t>dc = dc + dc05/64;</a:t>
          </a:r>
          <a:endParaRPr lang="en-US" sz="700"/>
        </a:p>
        <a:p>
          <a:pPr algn="l"/>
          <a:r>
            <a:rPr lang="en-US" sz="700"/>
            <a:t>dc = dc + dc06/64;</a:t>
          </a:r>
          <a:endParaRPr lang="en-US" sz="700"/>
        </a:p>
        <a:p>
          <a:pPr algn="l"/>
          <a:r>
            <a:rPr lang="en-US" sz="700"/>
            <a:t>dc = dc + dc07/64;</a:t>
          </a:r>
          <a:endParaRPr lang="en-US" sz="700"/>
        </a:p>
        <a:p>
          <a:pPr algn="l"/>
          <a:r>
            <a:rPr lang="en-US" sz="700"/>
            <a:t>dc = dc + dc08/64;</a:t>
          </a:r>
          <a:endParaRPr lang="en-US" sz="700"/>
        </a:p>
        <a:p>
          <a:pPr algn="l"/>
          <a:r>
            <a:rPr lang="en-US" sz="700"/>
            <a:t>dc = dc + dc09/64;</a:t>
          </a:r>
          <a:endParaRPr lang="en-US" sz="700"/>
        </a:p>
        <a:p>
          <a:pPr algn="l"/>
          <a:r>
            <a:rPr lang="en-US" sz="700"/>
            <a:t>dc = dc + dc10/64;</a:t>
          </a:r>
          <a:endParaRPr lang="en-US" sz="700"/>
        </a:p>
        <a:p>
          <a:pPr algn="l"/>
          <a:r>
            <a:rPr lang="en-US" sz="700"/>
            <a:t>dc = dc + dc11/64;</a:t>
          </a:r>
          <a:endParaRPr lang="en-US" sz="700"/>
        </a:p>
        <a:p>
          <a:pPr algn="l"/>
          <a:r>
            <a:rPr lang="en-US" sz="700"/>
            <a:t>dc = dc + dc12/64;</a:t>
          </a:r>
          <a:endParaRPr lang="en-US" sz="700"/>
        </a:p>
        <a:p>
          <a:pPr algn="l"/>
          <a:r>
            <a:rPr lang="en-US" sz="700"/>
            <a:t>dc = dc + dc13/64;</a:t>
          </a:r>
          <a:endParaRPr lang="en-US" sz="700"/>
        </a:p>
        <a:p>
          <a:pPr algn="l"/>
          <a:r>
            <a:rPr lang="en-US" sz="700"/>
            <a:t>dc = dc + dc14/64;</a:t>
          </a:r>
          <a:endParaRPr lang="en-US" sz="700"/>
        </a:p>
        <a:p>
          <a:pPr algn="l"/>
          <a:r>
            <a:rPr lang="en-US" sz="700"/>
            <a:t>dc = dc + dc15/64;</a:t>
          </a:r>
          <a:endParaRPr lang="en-US" sz="700"/>
        </a:p>
        <a:p>
          <a:pPr algn="l"/>
          <a:r>
            <a:rPr lang="en-US" sz="700"/>
            <a:t>dc = dc + dc16/64;</a:t>
          </a:r>
          <a:endParaRPr lang="en-US" sz="700"/>
        </a:p>
        <a:p>
          <a:pPr algn="l"/>
          <a:r>
            <a:rPr lang="en-US" sz="700"/>
            <a:t>dc = dc + dc17/64;</a:t>
          </a:r>
          <a:endParaRPr lang="en-US" sz="700"/>
        </a:p>
        <a:p>
          <a:pPr algn="l"/>
          <a:r>
            <a:rPr lang="en-US" sz="700"/>
            <a:t>dc = dc + dc18/64;</a:t>
          </a:r>
          <a:endParaRPr lang="en-US" sz="700"/>
        </a:p>
        <a:p>
          <a:pPr algn="l"/>
          <a:r>
            <a:rPr lang="en-US" sz="700"/>
            <a:t>dc = dc + dc19/64;</a:t>
          </a:r>
          <a:endParaRPr lang="en-US" sz="700"/>
        </a:p>
        <a:p>
          <a:pPr algn="l"/>
          <a:r>
            <a:rPr lang="en-US" sz="700"/>
            <a:t>dc = dc + dc20/64;</a:t>
          </a:r>
          <a:endParaRPr lang="en-US" sz="700"/>
        </a:p>
        <a:p>
          <a:pPr algn="l"/>
          <a:r>
            <a:rPr lang="en-US" sz="700"/>
            <a:t>dc = dc + dc21/64;</a:t>
          </a:r>
          <a:endParaRPr lang="en-US" sz="700"/>
        </a:p>
        <a:p>
          <a:pPr algn="l"/>
          <a:r>
            <a:rPr lang="en-US" sz="700"/>
            <a:t>dc = dc + dc22/64;</a:t>
          </a:r>
          <a:endParaRPr lang="en-US" sz="700"/>
        </a:p>
        <a:p>
          <a:pPr algn="l"/>
          <a:r>
            <a:rPr lang="en-US" sz="700"/>
            <a:t>dc = dc + dc23/64;</a:t>
          </a:r>
          <a:endParaRPr lang="en-US" sz="700"/>
        </a:p>
        <a:p>
          <a:pPr algn="l"/>
          <a:r>
            <a:rPr lang="en-US" sz="700"/>
            <a:t>dc = dc + dc24/64;</a:t>
          </a:r>
          <a:endParaRPr lang="en-US" sz="700"/>
        </a:p>
        <a:p>
          <a:pPr algn="l"/>
          <a:r>
            <a:rPr lang="en-US" sz="700"/>
            <a:t>dc = dc + dc25/64;</a:t>
          </a:r>
          <a:endParaRPr lang="en-US" sz="700"/>
        </a:p>
        <a:p>
          <a:pPr algn="l"/>
          <a:r>
            <a:rPr lang="en-US" sz="700"/>
            <a:t>dc = dc + dc26/64;</a:t>
          </a:r>
          <a:endParaRPr lang="en-US" sz="700"/>
        </a:p>
        <a:p>
          <a:pPr algn="l"/>
          <a:r>
            <a:rPr lang="en-US" sz="700"/>
            <a:t>dc = dc + dc27/64;</a:t>
          </a:r>
          <a:endParaRPr lang="en-US" sz="700"/>
        </a:p>
        <a:p>
          <a:pPr algn="l"/>
          <a:r>
            <a:rPr lang="en-US" sz="700"/>
            <a:t>dc = dc + dc28/64;</a:t>
          </a:r>
          <a:endParaRPr lang="en-US" sz="700"/>
        </a:p>
        <a:p>
          <a:pPr algn="l"/>
          <a:r>
            <a:rPr lang="en-US" sz="700"/>
            <a:t>dc = dc + dc29/64;</a:t>
          </a:r>
          <a:endParaRPr lang="en-US" sz="700"/>
        </a:p>
        <a:p>
          <a:pPr algn="l"/>
          <a:r>
            <a:rPr lang="en-US" sz="700"/>
            <a:t>dc = dc + dc30/64;</a:t>
          </a:r>
          <a:endParaRPr lang="en-US" sz="700"/>
        </a:p>
        <a:p>
          <a:pPr algn="l"/>
          <a:r>
            <a:rPr lang="en-US" sz="700"/>
            <a:t>dc = dc + dc31/64;</a:t>
          </a:r>
          <a:endParaRPr lang="en-US" sz="700"/>
        </a:p>
        <a:p>
          <a:pPr algn="l"/>
          <a:r>
            <a:rPr lang="en-US" sz="700"/>
            <a:t>dc = dc + dc32/64;</a:t>
          </a:r>
          <a:endParaRPr lang="en-US" sz="700"/>
        </a:p>
        <a:p>
          <a:pPr algn="l"/>
          <a:r>
            <a:rPr lang="en-US" sz="700"/>
            <a:t>dc = dc + dc33/64;</a:t>
          </a:r>
          <a:endParaRPr lang="en-US" sz="700"/>
        </a:p>
        <a:p>
          <a:pPr algn="l"/>
          <a:r>
            <a:rPr lang="en-US" sz="700"/>
            <a:t>dc = dc + dc34/64;</a:t>
          </a:r>
          <a:endParaRPr lang="en-US" sz="700"/>
        </a:p>
        <a:p>
          <a:pPr algn="l"/>
          <a:r>
            <a:rPr lang="en-US" sz="700"/>
            <a:t>dc = dc + dc35/64;</a:t>
          </a:r>
          <a:endParaRPr lang="en-US" sz="700"/>
        </a:p>
        <a:p>
          <a:pPr algn="l"/>
          <a:r>
            <a:rPr lang="en-US" sz="700"/>
            <a:t>dc = dc + dc36/64;</a:t>
          </a:r>
          <a:endParaRPr lang="en-US" sz="700"/>
        </a:p>
        <a:p>
          <a:pPr algn="l"/>
          <a:r>
            <a:rPr lang="en-US" sz="700"/>
            <a:t>dc = dc + dc37/64;</a:t>
          </a:r>
          <a:endParaRPr lang="en-US" sz="700"/>
        </a:p>
        <a:p>
          <a:pPr algn="l"/>
          <a:r>
            <a:rPr lang="en-US" sz="700"/>
            <a:t>dc = dc + dc38/64;</a:t>
          </a:r>
          <a:endParaRPr lang="en-US" sz="700"/>
        </a:p>
        <a:p>
          <a:pPr algn="l"/>
          <a:r>
            <a:rPr lang="en-US" sz="700"/>
            <a:t>dc = dc + dc39/64;</a:t>
          </a:r>
          <a:endParaRPr lang="en-US" sz="700"/>
        </a:p>
        <a:p>
          <a:pPr algn="l"/>
          <a:r>
            <a:rPr lang="en-US" sz="700"/>
            <a:t>dc = dc + dc40/64;</a:t>
          </a:r>
          <a:endParaRPr lang="en-US" sz="700"/>
        </a:p>
        <a:p>
          <a:pPr algn="l"/>
          <a:r>
            <a:rPr lang="en-US" sz="700"/>
            <a:t>dc = dc + dc41/64;</a:t>
          </a:r>
          <a:endParaRPr lang="en-US" sz="700"/>
        </a:p>
        <a:p>
          <a:pPr algn="l"/>
          <a:r>
            <a:rPr lang="en-US" sz="700"/>
            <a:t>dc = dc + dc42/64;</a:t>
          </a:r>
          <a:endParaRPr lang="en-US" sz="700"/>
        </a:p>
        <a:p>
          <a:pPr algn="l"/>
          <a:r>
            <a:rPr lang="en-US" sz="700"/>
            <a:t>dc = dc + dc43/64;</a:t>
          </a:r>
          <a:endParaRPr lang="en-US" sz="700"/>
        </a:p>
        <a:p>
          <a:pPr algn="l"/>
          <a:r>
            <a:rPr lang="en-US" sz="700"/>
            <a:t>dc = dc + dc44/64;</a:t>
          </a:r>
          <a:endParaRPr lang="en-US" sz="700"/>
        </a:p>
        <a:p>
          <a:pPr algn="l"/>
          <a:r>
            <a:rPr lang="en-US" sz="700"/>
            <a:t>dc = dc + dc45/64;</a:t>
          </a:r>
          <a:endParaRPr lang="en-US" sz="700"/>
        </a:p>
        <a:p>
          <a:pPr algn="l"/>
          <a:r>
            <a:rPr lang="en-US" sz="700"/>
            <a:t>dc = dc + dc46/64;</a:t>
          </a:r>
          <a:endParaRPr lang="en-US" sz="700"/>
        </a:p>
        <a:p>
          <a:pPr algn="l"/>
          <a:r>
            <a:rPr lang="en-US" sz="700"/>
            <a:t>dc = dc + dc47/64;</a:t>
          </a:r>
          <a:endParaRPr lang="en-US" sz="700"/>
        </a:p>
        <a:p>
          <a:pPr algn="l"/>
          <a:r>
            <a:rPr lang="en-US" sz="700"/>
            <a:t>dc = dc + dc48/64;</a:t>
          </a:r>
          <a:endParaRPr lang="en-US" sz="700"/>
        </a:p>
        <a:p>
          <a:pPr algn="l"/>
          <a:r>
            <a:rPr lang="en-US" sz="700"/>
            <a:t>dc = dc + dc49/64;</a:t>
          </a:r>
          <a:endParaRPr lang="en-US" sz="700"/>
        </a:p>
        <a:p>
          <a:pPr algn="l"/>
          <a:r>
            <a:rPr lang="en-US" sz="700"/>
            <a:t>dc = dc + dc50/64;</a:t>
          </a:r>
          <a:endParaRPr lang="en-US" sz="700"/>
        </a:p>
        <a:p>
          <a:pPr algn="l"/>
          <a:r>
            <a:rPr lang="en-US" sz="700"/>
            <a:t>dc = dc + dc51/64;</a:t>
          </a:r>
          <a:endParaRPr lang="en-US" sz="700"/>
        </a:p>
        <a:p>
          <a:pPr algn="l"/>
          <a:r>
            <a:rPr lang="en-US" sz="700"/>
            <a:t>dc = dc + dc52/64;</a:t>
          </a:r>
          <a:endParaRPr lang="en-US" sz="700"/>
        </a:p>
        <a:p>
          <a:pPr algn="l"/>
          <a:r>
            <a:rPr lang="en-US" sz="700"/>
            <a:t>dc = dc + dc53/64;</a:t>
          </a:r>
          <a:endParaRPr lang="en-US" sz="700"/>
        </a:p>
        <a:p>
          <a:pPr algn="l"/>
          <a:r>
            <a:rPr lang="en-US" sz="700"/>
            <a:t>dc = dc + dc54/64;</a:t>
          </a:r>
          <a:endParaRPr lang="en-US" sz="700"/>
        </a:p>
        <a:p>
          <a:pPr algn="l"/>
          <a:r>
            <a:rPr lang="en-US" sz="700"/>
            <a:t>dc = dc + dc55/64;</a:t>
          </a:r>
          <a:endParaRPr lang="en-US" sz="700"/>
        </a:p>
        <a:p>
          <a:pPr algn="l"/>
          <a:r>
            <a:rPr lang="en-US" sz="700"/>
            <a:t>dc = dc + dc56/64;</a:t>
          </a:r>
          <a:endParaRPr lang="en-US" sz="700"/>
        </a:p>
        <a:p>
          <a:pPr algn="l"/>
          <a:r>
            <a:rPr lang="en-US" sz="700"/>
            <a:t>dc = dc + dc57/64;</a:t>
          </a:r>
          <a:endParaRPr lang="en-US" sz="700"/>
        </a:p>
        <a:p>
          <a:pPr algn="l"/>
          <a:r>
            <a:rPr lang="en-US" sz="700"/>
            <a:t>dc = dc + dc58/64;</a:t>
          </a:r>
          <a:endParaRPr lang="en-US" sz="700"/>
        </a:p>
        <a:p>
          <a:pPr algn="l"/>
          <a:r>
            <a:rPr lang="en-US" sz="700"/>
            <a:t>dc = dc + dc59/64;</a:t>
          </a:r>
          <a:endParaRPr lang="en-US" sz="700"/>
        </a:p>
        <a:p>
          <a:pPr algn="l"/>
          <a:r>
            <a:rPr lang="en-US" sz="700"/>
            <a:t>dc = dc + dc60/64;</a:t>
          </a:r>
          <a:endParaRPr lang="en-US" sz="700"/>
        </a:p>
        <a:p>
          <a:pPr algn="l"/>
          <a:r>
            <a:rPr lang="en-US" sz="700"/>
            <a:t>dc = dc + dc61/64;</a:t>
          </a:r>
          <a:endParaRPr lang="en-US" sz="700"/>
        </a:p>
        <a:p>
          <a:pPr algn="l"/>
          <a:r>
            <a:rPr lang="en-US" sz="700"/>
            <a:t>dc = dc + dc62/64;</a:t>
          </a:r>
          <a:endParaRPr lang="en-US" sz="700"/>
        </a:p>
        <a:p>
          <a:pPr algn="l"/>
          <a:r>
            <a:rPr lang="en-US" sz="700"/>
            <a:t>dc = dc + dc63/64;</a:t>
          </a:r>
          <a:endParaRPr lang="en-US" sz="700"/>
        </a:p>
        <a:p>
          <a:pPr algn="l"/>
          <a:r>
            <a:rPr lang="en-US" sz="700"/>
            <a:t>dc = dc + dc64/64;</a:t>
          </a:r>
          <a:endParaRPr lang="en-US" sz="700"/>
        </a:p>
        <a:p>
          <a:pPr algn="l"/>
          <a:r>
            <a:rPr lang="en-US" sz="700"/>
            <a:t>dc = dc + dc65/64;</a:t>
          </a:r>
          <a:endParaRPr lang="en-US" sz="700"/>
        </a:p>
        <a:p>
          <a:pPr algn="l"/>
          <a:r>
            <a:rPr lang="en-US" sz="700"/>
            <a:t>dc = dc + dc66/64;</a:t>
          </a:r>
          <a:endParaRPr lang="en-US" sz="700"/>
        </a:p>
        <a:p>
          <a:pPr algn="l"/>
          <a:r>
            <a:rPr lang="en-US" sz="700"/>
            <a:t>dc = dc + dc67/64;</a:t>
          </a:r>
          <a:endParaRPr lang="en-US" sz="700"/>
        </a:p>
        <a:p>
          <a:pPr algn="l"/>
          <a:r>
            <a:rPr lang="en-US" sz="700"/>
            <a:t>dc = dc + dc68/64;</a:t>
          </a:r>
          <a:endParaRPr lang="en-US" sz="700"/>
        </a:p>
        <a:p>
          <a:pPr algn="l"/>
          <a:r>
            <a:rPr lang="en-US" sz="700"/>
            <a:t>dc = dc + dc69/64;</a:t>
          </a:r>
          <a:endParaRPr lang="en-US" sz="700"/>
        </a:p>
        <a:p>
          <a:pPr algn="l"/>
          <a:r>
            <a:rPr lang="en-US" sz="700"/>
            <a:t>dc = dc + dc70/64;</a:t>
          </a:r>
          <a:endParaRPr lang="en-US" sz="700"/>
        </a:p>
        <a:p>
          <a:pPr algn="l"/>
          <a:r>
            <a:rPr lang="en-US" sz="700"/>
            <a:t>dc = dc + dc71/64;</a:t>
          </a:r>
          <a:endParaRPr lang="en-US" sz="700"/>
        </a:p>
        <a:p>
          <a:pPr algn="l"/>
          <a:r>
            <a:rPr lang="en-US" sz="700"/>
            <a:t>dc = dc + dc72/64;</a:t>
          </a:r>
          <a:endParaRPr lang="en-US" sz="700"/>
        </a:p>
        <a:p>
          <a:pPr algn="l"/>
          <a:r>
            <a:rPr lang="en-US" sz="700"/>
            <a:t>dc = dc + dc73/64;</a:t>
          </a:r>
          <a:endParaRPr lang="en-US" sz="700"/>
        </a:p>
        <a:p>
          <a:pPr algn="l"/>
          <a:r>
            <a:rPr lang="en-US" sz="700"/>
            <a:t>dc = dc + dc74/64;</a:t>
          </a:r>
          <a:endParaRPr lang="en-US" sz="700"/>
        </a:p>
        <a:p>
          <a:pPr algn="l"/>
          <a:r>
            <a:rPr lang="en-US" sz="700"/>
            <a:t>dc = dc + dc75/64;</a:t>
          </a:r>
          <a:endParaRPr lang="en-US" sz="700"/>
        </a:p>
        <a:p>
          <a:pPr algn="l"/>
          <a:r>
            <a:rPr lang="en-US" sz="700"/>
            <a:t>dc = dc + dc76/64;</a:t>
          </a:r>
          <a:endParaRPr lang="en-US" sz="700"/>
        </a:p>
        <a:p>
          <a:pPr algn="l"/>
          <a:r>
            <a:rPr lang="en-US" sz="700"/>
            <a:t>dc = dc + dc77/64;</a:t>
          </a:r>
          <a:endParaRPr lang="en-US" sz="700"/>
        </a:p>
        <a:p>
          <a:pPr algn="l"/>
          <a:r>
            <a:rPr lang="en-US" sz="700"/>
            <a:t>dc = dc + dc78/64;</a:t>
          </a:r>
          <a:endParaRPr lang="en-US" sz="700"/>
        </a:p>
        <a:p>
          <a:pPr algn="l"/>
          <a:r>
            <a:rPr lang="en-US" sz="700"/>
            <a:t>dc = dc + dc79/64;</a:t>
          </a:r>
          <a:endParaRPr lang="en-US" sz="700"/>
        </a:p>
        <a:p>
          <a:pPr algn="l"/>
          <a:r>
            <a:rPr lang="en-US" sz="700"/>
            <a:t>dc = dc + dc80/64;</a:t>
          </a:r>
          <a:endParaRPr lang="en-US" sz="700"/>
        </a:p>
        <a:p>
          <a:pPr algn="l"/>
          <a:r>
            <a:rPr lang="en-US" sz="700"/>
            <a:t>dc = dc + dc81/64;</a:t>
          </a:r>
          <a:endParaRPr lang="en-US" sz="700"/>
        </a:p>
        <a:p>
          <a:pPr algn="l"/>
          <a:r>
            <a:rPr lang="en-US" sz="700"/>
            <a:t>dc = dc + dc82/64;</a:t>
          </a:r>
          <a:endParaRPr lang="en-US" sz="700"/>
        </a:p>
        <a:p>
          <a:pPr algn="l"/>
          <a:r>
            <a:rPr lang="en-US" sz="700"/>
            <a:t>dc = dc + dc83/64;</a:t>
          </a:r>
          <a:endParaRPr lang="en-US" sz="700"/>
        </a:p>
        <a:p>
          <a:pPr algn="l"/>
          <a:r>
            <a:rPr lang="en-US" sz="700"/>
            <a:t>dc = dc + dc84/64;</a:t>
          </a:r>
          <a:endParaRPr lang="en-US" sz="700"/>
        </a:p>
        <a:p>
          <a:pPr algn="l"/>
          <a:r>
            <a:rPr lang="en-US" sz="700"/>
            <a:t>dc = dc + dc85/64;</a:t>
          </a:r>
          <a:endParaRPr lang="en-US" sz="700"/>
        </a:p>
        <a:p>
          <a:pPr algn="l"/>
          <a:r>
            <a:rPr lang="en-US" sz="700"/>
            <a:t>dc = dc + dc86/64;</a:t>
          </a:r>
          <a:endParaRPr lang="en-US" sz="700"/>
        </a:p>
        <a:p>
          <a:pPr algn="l"/>
          <a:r>
            <a:rPr lang="en-US" sz="700"/>
            <a:t>dc = dc + dc87/64;</a:t>
          </a:r>
          <a:endParaRPr lang="en-US" sz="700"/>
        </a:p>
        <a:p>
          <a:pPr algn="l"/>
          <a:r>
            <a:rPr lang="en-US" sz="700"/>
            <a:t>dc = dc + dc88/64;</a:t>
          </a:r>
          <a:endParaRPr lang="en-US" sz="700"/>
        </a:p>
        <a:p>
          <a:pPr algn="l"/>
          <a:r>
            <a:rPr lang="en-US" sz="700"/>
            <a:t>dc = dc + dc89/64;</a:t>
          </a:r>
          <a:endParaRPr lang="en-US" sz="700"/>
        </a:p>
        <a:p>
          <a:pPr algn="l"/>
          <a:r>
            <a:rPr lang="en-US" sz="700"/>
            <a:t>dc = dc + dc90/64;</a:t>
          </a:r>
          <a:endParaRPr lang="en-US" sz="700"/>
        </a:p>
        <a:p>
          <a:pPr algn="l"/>
          <a:r>
            <a:rPr lang="en-US" sz="700"/>
            <a:t>dc = dc + dc91/64;</a:t>
          </a:r>
          <a:endParaRPr lang="en-US" sz="700"/>
        </a:p>
        <a:p>
          <a:pPr algn="l"/>
          <a:r>
            <a:rPr lang="en-US" sz="700"/>
            <a:t>dc = dc + dc92/64;</a:t>
          </a:r>
          <a:endParaRPr lang="en-US" sz="700"/>
        </a:p>
        <a:p>
          <a:pPr algn="l"/>
          <a:r>
            <a:rPr lang="en-US" sz="700"/>
            <a:t>dc = dc + dc93/64;</a:t>
          </a:r>
          <a:endParaRPr lang="en-US" sz="700"/>
        </a:p>
        <a:p>
          <a:pPr algn="l"/>
          <a:r>
            <a:rPr lang="en-US" sz="700"/>
            <a:t>dc = dc + dc94/64;</a:t>
          </a:r>
          <a:endParaRPr lang="en-US" sz="700"/>
        </a:p>
        <a:p>
          <a:pPr algn="l"/>
          <a:r>
            <a:rPr lang="en-US" sz="700"/>
            <a:t>dc = dc + dc95/64;</a:t>
          </a:r>
          <a:endParaRPr lang="en-US" sz="700"/>
        </a:p>
        <a:p>
          <a:pPr algn="l"/>
          <a:r>
            <a:rPr lang="en-US" sz="700"/>
            <a:t>dc = dc + dc96/64;</a:t>
          </a:r>
          <a:endParaRPr lang="en-US" sz="700"/>
        </a:p>
        <a:p>
          <a:pPr algn="l"/>
          <a:r>
            <a:rPr lang="en-US" sz="700"/>
            <a:t>dc = dc + dc97/64;</a:t>
          </a:r>
          <a:endParaRPr lang="en-US" sz="700"/>
        </a:p>
        <a:p>
          <a:pPr algn="l"/>
          <a:r>
            <a:rPr lang="en-US" sz="700"/>
            <a:t>dc = dc + dc98/64;</a:t>
          </a:r>
          <a:endParaRPr lang="en-US" sz="700"/>
        </a:p>
        <a:p>
          <a:pPr algn="l"/>
          <a:r>
            <a:rPr lang="en-US" sz="700"/>
            <a:t>dc = dc + dc99/64;</a:t>
          </a:r>
          <a:endParaRPr lang="en-US" sz="700"/>
        </a:p>
        <a:p>
          <a:pPr algn="l"/>
          <a:endParaRPr lang="en-US" sz="600"/>
        </a:p>
        <a:p>
          <a:pPr algn="l"/>
          <a:r>
            <a:rPr lang="en-US" sz="700"/>
            <a:t>RMS = dc;</a:t>
          </a:r>
          <a:endParaRPr lang="en-US" sz="700"/>
        </a:p>
        <a:p>
          <a:pPr algn="l"/>
          <a:r>
            <a:rPr lang="en-US" sz="700"/>
            <a:t>    </a:t>
          </a:r>
          <a:endParaRPr lang="en-US" sz="700"/>
        </a:p>
        <a:p>
          <a:pPr algn="l"/>
          <a:endParaRPr lang="en-US" sz="600"/>
        </a:p>
        <a:p>
          <a:pPr algn="l"/>
          <a:r>
            <a:rPr lang="en-US" sz="700"/>
            <a:t>    </a:t>
          </a:r>
          <a:endParaRPr lang="en-US" sz="700"/>
        </a:p>
        <a:p>
          <a:pPr algn="l"/>
          <a:r>
            <a:rPr lang="en-US" sz="700"/>
            <a:t>}</a:t>
          </a:r>
          <a:endParaRPr lang="en-US" sz="700"/>
        </a:p>
      </xdr:txBody>
    </xdr:sp>
    <xdr:clientData/>
  </xdr:oneCellAnchor>
  <xdr:twoCellAnchor>
    <xdr:from>
      <xdr:col>7</xdr:col>
      <xdr:colOff>0</xdr:colOff>
      <xdr:row>19</xdr:row>
      <xdr:rowOff>17145</xdr:rowOff>
    </xdr:from>
    <xdr:to>
      <xdr:col>15</xdr:col>
      <xdr:colOff>154940</xdr:colOff>
      <xdr:row>35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67200" y="3491865"/>
          <a:ext cx="5031740" cy="290893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11</xdr:col>
      <xdr:colOff>118110</xdr:colOff>
      <xdr:row>20</xdr:row>
      <xdr:rowOff>66040</xdr:rowOff>
    </xdr:from>
    <xdr:ext cx="914400" cy="300990"/>
    <xdr:sp>
      <xdr:nvSpPr>
        <xdr:cNvPr id="12" name="Text Box 11"/>
        <xdr:cNvSpPr txBox="1"/>
      </xdr:nvSpPr>
      <xdr:spPr>
        <a:xfrm>
          <a:off x="6823710" y="3723640"/>
          <a:ext cx="914400" cy="3009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rgbClr val="7030A0"/>
              </a:solidFill>
            </a:rPr>
            <a:t>INPUT</a:t>
          </a:r>
          <a:endParaRPr lang="en-US" sz="1600" b="1">
            <a:solidFill>
              <a:srgbClr val="7030A0"/>
            </a:solidFill>
          </a:endParaRPr>
        </a:p>
      </xdr:txBody>
    </xdr:sp>
    <xdr:clientData/>
  </xdr:oneCellAnchor>
  <xdr:oneCellAnchor>
    <xdr:from>
      <xdr:col>11</xdr:col>
      <xdr:colOff>48260</xdr:colOff>
      <xdr:row>26</xdr:row>
      <xdr:rowOff>183515</xdr:rowOff>
    </xdr:from>
    <xdr:ext cx="1482725" cy="301625"/>
    <xdr:sp>
      <xdr:nvSpPr>
        <xdr:cNvPr id="13" name="Text Box 12"/>
        <xdr:cNvSpPr txBox="1"/>
      </xdr:nvSpPr>
      <xdr:spPr>
        <a:xfrm>
          <a:off x="6753860" y="4937760"/>
          <a:ext cx="1482725" cy="3016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accent2"/>
              </a:solidFill>
            </a:rPr>
            <a:t>RMS</a:t>
          </a:r>
          <a:endParaRPr lang="en-US" sz="1600" b="1">
            <a:solidFill>
              <a:schemeClr val="accent2"/>
            </a:solidFill>
          </a:endParaRPr>
        </a:p>
      </xdr:txBody>
    </xdr:sp>
    <xdr:clientData/>
  </xdr:oneCellAnchor>
  <xdr:oneCellAnchor>
    <xdr:from>
      <xdr:col>8</xdr:col>
      <xdr:colOff>423545</xdr:colOff>
      <xdr:row>21</xdr:row>
      <xdr:rowOff>28575</xdr:rowOff>
    </xdr:from>
    <xdr:ext cx="914400" cy="300990"/>
    <xdr:sp>
      <xdr:nvSpPr>
        <xdr:cNvPr id="14" name="Text Box 13"/>
        <xdr:cNvSpPr txBox="1"/>
      </xdr:nvSpPr>
      <xdr:spPr>
        <a:xfrm>
          <a:off x="5300345" y="3869055"/>
          <a:ext cx="914400" cy="3009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rgbClr val="7030A0"/>
              </a:solidFill>
            </a:rPr>
            <a:t>230Vrms</a:t>
          </a:r>
          <a:endParaRPr lang="en-US" sz="1000" b="1">
            <a:solidFill>
              <a:srgbClr val="7030A0"/>
            </a:solidFill>
          </a:endParaRPr>
        </a:p>
      </xdr:txBody>
    </xdr:sp>
    <xdr:clientData/>
  </xdr:oneCellAnchor>
  <xdr:oneCellAnchor>
    <xdr:from>
      <xdr:col>11</xdr:col>
      <xdr:colOff>33655</xdr:colOff>
      <xdr:row>22</xdr:row>
      <xdr:rowOff>171450</xdr:rowOff>
    </xdr:from>
    <xdr:ext cx="914400" cy="300990"/>
    <xdr:sp>
      <xdr:nvSpPr>
        <xdr:cNvPr id="15" name="Text Box 14"/>
        <xdr:cNvSpPr txBox="1"/>
      </xdr:nvSpPr>
      <xdr:spPr>
        <a:xfrm>
          <a:off x="6739255" y="4194810"/>
          <a:ext cx="914400" cy="3009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rgbClr val="7030A0"/>
              </a:solidFill>
            </a:rPr>
            <a:t>90Vrms</a:t>
          </a:r>
          <a:endParaRPr lang="en-US" sz="1000" b="1">
            <a:solidFill>
              <a:srgbClr val="7030A0"/>
            </a:solidFill>
          </a:endParaRPr>
        </a:p>
      </xdr:txBody>
    </xdr:sp>
    <xdr:clientData/>
  </xdr:oneCellAnchor>
  <xdr:oneCellAnchor>
    <xdr:from>
      <xdr:col>12</xdr:col>
      <xdr:colOff>565785</xdr:colOff>
      <xdr:row>23</xdr:row>
      <xdr:rowOff>46990</xdr:rowOff>
    </xdr:from>
    <xdr:ext cx="914400" cy="300990"/>
    <xdr:sp>
      <xdr:nvSpPr>
        <xdr:cNvPr id="16" name="Text Box 15"/>
        <xdr:cNvSpPr txBox="1"/>
      </xdr:nvSpPr>
      <xdr:spPr>
        <a:xfrm>
          <a:off x="7880985" y="4253230"/>
          <a:ext cx="914400" cy="3009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rgbClr val="7030A0"/>
              </a:solidFill>
            </a:rPr>
            <a:t>80Vrms</a:t>
          </a:r>
          <a:endParaRPr lang="en-US" sz="1000" b="1">
            <a:solidFill>
              <a:srgbClr val="7030A0"/>
            </a:solidFill>
          </a:endParaRPr>
        </a:p>
      </xdr:txBody>
    </xdr:sp>
    <xdr:clientData/>
  </xdr:oneCellAnchor>
  <xdr:twoCellAnchor>
    <xdr:from>
      <xdr:col>0</xdr:col>
      <xdr:colOff>7620</xdr:colOff>
      <xdr:row>245</xdr:row>
      <xdr:rowOff>181610</xdr:rowOff>
    </xdr:from>
    <xdr:to>
      <xdr:col>7</xdr:col>
      <xdr:colOff>31115</xdr:colOff>
      <xdr:row>253</xdr:row>
      <xdr:rowOff>144145</xdr:rowOff>
    </xdr:to>
    <xdr:pic>
      <xdr:nvPicPr>
        <xdr:cNvPr id="18" name="Picture 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20" y="44987210"/>
          <a:ext cx="4290695" cy="1425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245</xdr:row>
      <xdr:rowOff>182245</xdr:rowOff>
    </xdr:from>
    <xdr:to>
      <xdr:col>16</xdr:col>
      <xdr:colOff>172085</xdr:colOff>
      <xdr:row>263</xdr:row>
      <xdr:rowOff>74930</xdr:rowOff>
    </xdr:to>
    <xdr:pic>
      <xdr:nvPicPr>
        <xdr:cNvPr id="19" name="Picture 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267200" y="44987845"/>
          <a:ext cx="5658485" cy="3184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179705</xdr:colOff>
      <xdr:row>255</xdr:row>
      <xdr:rowOff>166370</xdr:rowOff>
    </xdr:from>
    <xdr:to>
      <xdr:col>10</xdr:col>
      <xdr:colOff>590550</xdr:colOff>
      <xdr:row>257</xdr:row>
      <xdr:rowOff>16510</xdr:rowOff>
    </xdr:to>
    <xdr:sp>
      <xdr:nvSpPr>
        <xdr:cNvPr id="20" name="Line Callout 1 19"/>
        <xdr:cNvSpPr/>
      </xdr:nvSpPr>
      <xdr:spPr>
        <a:xfrm>
          <a:off x="5666105" y="46800770"/>
          <a:ext cx="1020445" cy="2159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100"/>
            <a:t>AC Loss</a:t>
          </a:r>
          <a:endParaRPr lang="en-US" sz="1100"/>
        </a:p>
      </xdr:txBody>
    </xdr:sp>
    <xdr:clientData/>
  </xdr:twoCellAnchor>
  <xdr:oneCellAnchor>
    <xdr:from>
      <xdr:col>8</xdr:col>
      <xdr:colOff>457200</xdr:colOff>
      <xdr:row>247</xdr:row>
      <xdr:rowOff>42545</xdr:rowOff>
    </xdr:from>
    <xdr:ext cx="914400" cy="300990"/>
    <xdr:sp>
      <xdr:nvSpPr>
        <xdr:cNvPr id="21" name="Text Box 20"/>
        <xdr:cNvSpPr txBox="1"/>
      </xdr:nvSpPr>
      <xdr:spPr>
        <a:xfrm>
          <a:off x="5334000" y="45213905"/>
          <a:ext cx="914400" cy="3009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rgbClr val="7030A0"/>
              </a:solidFill>
            </a:rPr>
            <a:t>230Vrms</a:t>
          </a:r>
          <a:endParaRPr lang="en-US" sz="1000" b="1">
            <a:solidFill>
              <a:srgbClr val="7030A0"/>
            </a:solidFill>
          </a:endParaRPr>
        </a:p>
      </xdr:txBody>
    </xdr:sp>
    <xdr:clientData/>
  </xdr:oneCellAnchor>
  <xdr:oneCellAnchor>
    <xdr:from>
      <xdr:col>11</xdr:col>
      <xdr:colOff>146685</xdr:colOff>
      <xdr:row>249</xdr:row>
      <xdr:rowOff>175260</xdr:rowOff>
    </xdr:from>
    <xdr:ext cx="914400" cy="300990"/>
    <xdr:sp>
      <xdr:nvSpPr>
        <xdr:cNvPr id="22" name="Text Box 21"/>
        <xdr:cNvSpPr txBox="1"/>
      </xdr:nvSpPr>
      <xdr:spPr>
        <a:xfrm>
          <a:off x="6852285" y="45712380"/>
          <a:ext cx="914400" cy="3009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rgbClr val="7030A0"/>
              </a:solidFill>
            </a:rPr>
            <a:t>90Vrms</a:t>
          </a:r>
          <a:endParaRPr lang="en-US" sz="1000" b="1">
            <a:solidFill>
              <a:srgbClr val="7030A0"/>
            </a:solidFill>
          </a:endParaRPr>
        </a:p>
      </xdr:txBody>
    </xdr:sp>
    <xdr:clientData/>
  </xdr:oneCellAnchor>
  <xdr:oneCellAnchor>
    <xdr:from>
      <xdr:col>13</xdr:col>
      <xdr:colOff>55245</xdr:colOff>
      <xdr:row>250</xdr:row>
      <xdr:rowOff>79375</xdr:rowOff>
    </xdr:from>
    <xdr:ext cx="914400" cy="300990"/>
    <xdr:sp>
      <xdr:nvSpPr>
        <xdr:cNvPr id="23" name="Text Box 22"/>
        <xdr:cNvSpPr txBox="1"/>
      </xdr:nvSpPr>
      <xdr:spPr>
        <a:xfrm>
          <a:off x="7980045" y="45799375"/>
          <a:ext cx="914400" cy="3009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rgbClr val="7030A0"/>
              </a:solidFill>
            </a:rPr>
            <a:t>80Vrms</a:t>
          </a:r>
          <a:endParaRPr lang="en-US" sz="1000" b="1">
            <a:solidFill>
              <a:srgbClr val="7030A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workbookViewId="0">
      <selection activeCell="J20" sqref="J20"/>
    </sheetView>
  </sheetViews>
  <sheetFormatPr defaultColWidth="8.88888888888889" defaultRowHeight="14.4" outlineLevelRow="2"/>
  <cols>
    <col min="1" max="5" width="10.6666666666667"/>
    <col min="6" max="8" width="9.66666666666667"/>
    <col min="10" max="10" width="9.66666666666667"/>
    <col min="12" max="12" width="9.66666666666667"/>
    <col min="14" max="27" width="9.66666666666667"/>
    <col min="29" max="29" width="9.66666666666667"/>
    <col min="31" max="31" width="9.66666666666667"/>
    <col min="33" max="35" width="9.66666666666667"/>
    <col min="36" max="40" width="10.6666666666667"/>
  </cols>
  <sheetData>
    <row r="1" spans="1:1">
      <c r="A1" t="s">
        <v>0</v>
      </c>
    </row>
    <row r="2" spans="1:40">
      <c r="A2">
        <v>0</v>
      </c>
      <c r="B2">
        <f t="shared" ref="B2:AN2" si="0">A2+1</f>
        <v>1</v>
      </c>
      <c r="C2">
        <f t="shared" si="0"/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</row>
    <row r="3" spans="1:40">
      <c r="A3">
        <v>0.0037843</v>
      </c>
      <c r="B3">
        <v>0.0040661</v>
      </c>
      <c r="C3">
        <v>0.0049041</v>
      </c>
      <c r="D3">
        <v>0.0062767</v>
      </c>
      <c r="E3">
        <v>0.0081484</v>
      </c>
      <c r="F3">
        <v>0.010471</v>
      </c>
      <c r="G3">
        <v>0.013183</v>
      </c>
      <c r="H3">
        <v>0.016216</v>
      </c>
      <c r="I3">
        <v>0.01949</v>
      </c>
      <c r="J3">
        <v>0.022921</v>
      </c>
      <c r="K3">
        <v>0.02642</v>
      </c>
      <c r="L3">
        <v>0.029896</v>
      </c>
      <c r="M3">
        <v>0.03326</v>
      </c>
      <c r="N3">
        <v>0.036424</v>
      </c>
      <c r="O3">
        <v>0.039306</v>
      </c>
      <c r="P3">
        <v>0.041831</v>
      </c>
      <c r="Q3">
        <v>0.043935</v>
      </c>
      <c r="R3">
        <v>0.045562</v>
      </c>
      <c r="S3">
        <v>0.046671</v>
      </c>
      <c r="T3">
        <v>0.047233</v>
      </c>
      <c r="U3">
        <v>0.047233</v>
      </c>
      <c r="V3">
        <v>0.046671</v>
      </c>
      <c r="W3">
        <v>0.045562</v>
      </c>
      <c r="X3">
        <v>0.043935</v>
      </c>
      <c r="Y3">
        <v>0.041831</v>
      </c>
      <c r="Z3">
        <v>0.039306</v>
      </c>
      <c r="AA3">
        <v>0.036424</v>
      </c>
      <c r="AB3">
        <v>0.03326</v>
      </c>
      <c r="AC3">
        <v>0.029896</v>
      </c>
      <c r="AD3">
        <v>0.02642</v>
      </c>
      <c r="AE3">
        <v>0.022921</v>
      </c>
      <c r="AF3">
        <v>0.01949</v>
      </c>
      <c r="AG3">
        <v>0.016216</v>
      </c>
      <c r="AH3">
        <v>0.013183</v>
      </c>
      <c r="AI3">
        <v>0.010471</v>
      </c>
      <c r="AJ3">
        <v>0.0081484</v>
      </c>
      <c r="AK3">
        <v>0.0062767</v>
      </c>
      <c r="AL3">
        <v>0.0049041</v>
      </c>
      <c r="AM3">
        <v>0.0040661</v>
      </c>
      <c r="AN3">
        <v>0.0037843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workbookViewId="0">
      <selection activeCell="J11" sqref="J11"/>
    </sheetView>
  </sheetViews>
  <sheetFormatPr defaultColWidth="8.88888888888889" defaultRowHeight="14.4"/>
  <cols>
    <col min="2" max="3" width="10.6666666666667"/>
    <col min="4" max="4" width="16.7777777777778" customWidth="1"/>
    <col min="5" max="5" width="32.5555555555556" customWidth="1"/>
    <col min="6" max="7" width="23.1111111111111" customWidth="1"/>
    <col min="8" max="8" width="22.1111111111111" customWidth="1"/>
    <col min="9" max="9" width="21.2222222222222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7</v>
      </c>
      <c r="I1" t="s">
        <v>8</v>
      </c>
    </row>
    <row r="2" spans="1:9">
      <c r="A2" s="2">
        <v>0</v>
      </c>
      <c r="B2">
        <f>HLOOKUP(A2,pastehere!$A$2:$AN$3,2,0)</f>
        <v>0.0037843</v>
      </c>
      <c r="C2">
        <f>ROUND(B3*(2^8),0)</f>
        <v>1</v>
      </c>
      <c r="D2" t="str">
        <f t="shared" ref="D2:D12" si="0">CONCATENATE("uint8_t co0",A2," = ",C2,";")</f>
        <v>uint8_t co00 = 1;</v>
      </c>
      <c r="E2" t="str">
        <f t="shared" ref="E2:E11" si="1">CONCATENATE("dc = dc + dc0",A2,"*co0",A2,"/256;")</f>
        <v>dc = dc + dc00*co00/256;</v>
      </c>
      <c r="F2" t="str">
        <f t="shared" ref="F2:F11" si="2">CONCATENATE("dc = dc + dc0",A2)</f>
        <v>dc = dc + dc00</v>
      </c>
      <c r="G2" t="str">
        <f>CONCATENATE(F2,"/64;")</f>
        <v>dc = dc + dc00/64;</v>
      </c>
      <c r="H2" t="str">
        <f t="shared" ref="H2:H11" si="3">CONCATENATE("uint16_t dc0",A2,";")</f>
        <v>uint16_t dc00;</v>
      </c>
      <c r="I2" t="str">
        <f>CONCATENATE("dc",99-A2,"=","dc",99-A3,";")</f>
        <v>dc99=dc98;</v>
      </c>
    </row>
    <row r="3" spans="1:9">
      <c r="A3" s="2">
        <f t="shared" ref="A3:A66" si="4">A2+1</f>
        <v>1</v>
      </c>
      <c r="B3">
        <f>HLOOKUP(A3,pastehere!$A$2:$AN$3,2,0)</f>
        <v>0.0040661</v>
      </c>
      <c r="C3">
        <f t="shared" ref="C3:C41" si="5">ROUND(B4*(2^8),0)</f>
        <v>1</v>
      </c>
      <c r="D3" t="str">
        <f t="shared" si="0"/>
        <v>uint8_t co01 = 1;</v>
      </c>
      <c r="E3" t="str">
        <f t="shared" si="1"/>
        <v>dc = dc + dc01*co01/256;</v>
      </c>
      <c r="F3" t="str">
        <f t="shared" si="2"/>
        <v>dc = dc + dc01</v>
      </c>
      <c r="G3" t="str">
        <f t="shared" ref="G3:G34" si="6">CONCATENATE(F3,"/64;")</f>
        <v>dc = dc + dc01/64;</v>
      </c>
      <c r="H3" t="str">
        <f t="shared" si="3"/>
        <v>uint16_t dc01;</v>
      </c>
      <c r="I3" t="str">
        <f t="shared" ref="I3:I34" si="7">CONCATENATE("dc",99-A3,"=","dc",99-A4,";")</f>
        <v>dc98=dc97;</v>
      </c>
    </row>
    <row r="4" spans="1:9">
      <c r="A4" s="2">
        <f t="shared" si="4"/>
        <v>2</v>
      </c>
      <c r="B4">
        <f>HLOOKUP(A4,pastehere!$A$2:$AN$3,2,0)</f>
        <v>0.0049041</v>
      </c>
      <c r="C4">
        <f t="shared" si="5"/>
        <v>2</v>
      </c>
      <c r="D4" t="str">
        <f t="shared" si="0"/>
        <v>uint8_t co02 = 2;</v>
      </c>
      <c r="E4" t="str">
        <f t="shared" si="1"/>
        <v>dc = dc + dc02*co02/256;</v>
      </c>
      <c r="F4" t="str">
        <f t="shared" si="2"/>
        <v>dc = dc + dc02</v>
      </c>
      <c r="G4" t="str">
        <f t="shared" si="6"/>
        <v>dc = dc + dc02/64;</v>
      </c>
      <c r="H4" t="str">
        <f t="shared" si="3"/>
        <v>uint16_t dc02;</v>
      </c>
      <c r="I4" t="str">
        <f t="shared" si="7"/>
        <v>dc97=dc96;</v>
      </c>
    </row>
    <row r="5" spans="1:9">
      <c r="A5" s="2">
        <f t="shared" si="4"/>
        <v>3</v>
      </c>
      <c r="B5">
        <f>HLOOKUP(A5,pastehere!$A$2:$AN$3,2,0)</f>
        <v>0.0062767</v>
      </c>
      <c r="C5">
        <f t="shared" si="5"/>
        <v>2</v>
      </c>
      <c r="D5" t="str">
        <f t="shared" si="0"/>
        <v>uint8_t co03 = 2;</v>
      </c>
      <c r="E5" t="str">
        <f t="shared" si="1"/>
        <v>dc = dc + dc03*co03/256;</v>
      </c>
      <c r="F5" t="str">
        <f t="shared" si="2"/>
        <v>dc = dc + dc03</v>
      </c>
      <c r="G5" t="str">
        <f t="shared" si="6"/>
        <v>dc = dc + dc03/64;</v>
      </c>
      <c r="H5" t="str">
        <f t="shared" si="3"/>
        <v>uint16_t dc03;</v>
      </c>
      <c r="I5" t="str">
        <f t="shared" si="7"/>
        <v>dc96=dc95;</v>
      </c>
    </row>
    <row r="6" spans="1:9">
      <c r="A6" s="2">
        <f t="shared" si="4"/>
        <v>4</v>
      </c>
      <c r="B6">
        <f>HLOOKUP(A6,pastehere!$A$2:$AN$3,2,0)</f>
        <v>0.0081484</v>
      </c>
      <c r="C6">
        <f t="shared" si="5"/>
        <v>3</v>
      </c>
      <c r="D6" t="str">
        <f t="shared" si="0"/>
        <v>uint8_t co04 = 3;</v>
      </c>
      <c r="E6" t="str">
        <f t="shared" si="1"/>
        <v>dc = dc + dc04*co04/256;</v>
      </c>
      <c r="F6" t="str">
        <f t="shared" si="2"/>
        <v>dc = dc + dc04</v>
      </c>
      <c r="G6" t="str">
        <f t="shared" si="6"/>
        <v>dc = dc + dc04/64;</v>
      </c>
      <c r="H6" t="str">
        <f t="shared" si="3"/>
        <v>uint16_t dc04;</v>
      </c>
      <c r="I6" t="str">
        <f t="shared" si="7"/>
        <v>dc95=dc94;</v>
      </c>
    </row>
    <row r="7" spans="1:9">
      <c r="A7" s="2">
        <f t="shared" si="4"/>
        <v>5</v>
      </c>
      <c r="B7">
        <f>HLOOKUP(A7,pastehere!$A$2:$AN$3,2,0)</f>
        <v>0.010471</v>
      </c>
      <c r="C7">
        <f t="shared" si="5"/>
        <v>3</v>
      </c>
      <c r="D7" t="str">
        <f t="shared" si="0"/>
        <v>uint8_t co05 = 3;</v>
      </c>
      <c r="E7" t="str">
        <f t="shared" si="1"/>
        <v>dc = dc + dc05*co05/256;</v>
      </c>
      <c r="F7" t="str">
        <f t="shared" si="2"/>
        <v>dc = dc + dc05</v>
      </c>
      <c r="G7" t="str">
        <f t="shared" si="6"/>
        <v>dc = dc + dc05/64;</v>
      </c>
      <c r="H7" t="str">
        <f t="shared" si="3"/>
        <v>uint16_t dc05;</v>
      </c>
      <c r="I7" t="str">
        <f t="shared" si="7"/>
        <v>dc94=dc93;</v>
      </c>
    </row>
    <row r="8" spans="1:9">
      <c r="A8" s="2">
        <f t="shared" si="4"/>
        <v>6</v>
      </c>
      <c r="B8">
        <f>HLOOKUP(A8,pastehere!$A$2:$AN$3,2,0)</f>
        <v>0.013183</v>
      </c>
      <c r="C8">
        <f t="shared" si="5"/>
        <v>4</v>
      </c>
      <c r="D8" t="str">
        <f t="shared" si="0"/>
        <v>uint8_t co06 = 4;</v>
      </c>
      <c r="E8" t="str">
        <f t="shared" si="1"/>
        <v>dc = dc + dc06*co06/256;</v>
      </c>
      <c r="F8" t="str">
        <f t="shared" si="2"/>
        <v>dc = dc + dc06</v>
      </c>
      <c r="G8" t="str">
        <f t="shared" si="6"/>
        <v>dc = dc + dc06/64;</v>
      </c>
      <c r="H8" t="str">
        <f t="shared" si="3"/>
        <v>uint16_t dc06;</v>
      </c>
      <c r="I8" t="str">
        <f t="shared" si="7"/>
        <v>dc93=dc92;</v>
      </c>
    </row>
    <row r="9" spans="1:9">
      <c r="A9" s="2">
        <f t="shared" si="4"/>
        <v>7</v>
      </c>
      <c r="B9">
        <f>HLOOKUP(A9,pastehere!$A$2:$AN$3,2,0)</f>
        <v>0.016216</v>
      </c>
      <c r="C9">
        <f t="shared" si="5"/>
        <v>5</v>
      </c>
      <c r="D9" t="str">
        <f t="shared" si="0"/>
        <v>uint8_t co07 = 5;</v>
      </c>
      <c r="E9" t="str">
        <f t="shared" si="1"/>
        <v>dc = dc + dc07*co07/256;</v>
      </c>
      <c r="F9" t="str">
        <f t="shared" si="2"/>
        <v>dc = dc + dc07</v>
      </c>
      <c r="G9" t="str">
        <f t="shared" si="6"/>
        <v>dc = dc + dc07/64;</v>
      </c>
      <c r="H9" t="str">
        <f t="shared" si="3"/>
        <v>uint16_t dc07;</v>
      </c>
      <c r="I9" t="str">
        <f t="shared" si="7"/>
        <v>dc92=dc91;</v>
      </c>
    </row>
    <row r="10" spans="1:9">
      <c r="A10" s="2">
        <f t="shared" si="4"/>
        <v>8</v>
      </c>
      <c r="B10">
        <f>HLOOKUP(A10,pastehere!$A$2:$AN$3,2,0)</f>
        <v>0.01949</v>
      </c>
      <c r="C10">
        <f t="shared" si="5"/>
        <v>6</v>
      </c>
      <c r="D10" t="str">
        <f t="shared" si="0"/>
        <v>uint8_t co08 = 6;</v>
      </c>
      <c r="E10" t="str">
        <f t="shared" si="1"/>
        <v>dc = dc + dc08*co08/256;</v>
      </c>
      <c r="F10" t="str">
        <f t="shared" si="2"/>
        <v>dc = dc + dc08</v>
      </c>
      <c r="G10" t="str">
        <f t="shared" si="6"/>
        <v>dc = dc + dc08/64;</v>
      </c>
      <c r="H10" t="str">
        <f t="shared" si="3"/>
        <v>uint16_t dc08;</v>
      </c>
      <c r="I10" t="str">
        <f t="shared" si="7"/>
        <v>dc91=dc90;</v>
      </c>
    </row>
    <row r="11" spans="1:9">
      <c r="A11" s="2">
        <f t="shared" si="4"/>
        <v>9</v>
      </c>
      <c r="B11">
        <f>HLOOKUP(A11,pastehere!$A$2:$AN$3,2,0)</f>
        <v>0.022921</v>
      </c>
      <c r="C11">
        <f t="shared" si="5"/>
        <v>7</v>
      </c>
      <c r="D11" t="str">
        <f t="shared" si="0"/>
        <v>uint8_t co09 = 7;</v>
      </c>
      <c r="E11" t="str">
        <f t="shared" si="1"/>
        <v>dc = dc + dc09*co09/256;</v>
      </c>
      <c r="F11" t="str">
        <f t="shared" si="2"/>
        <v>dc = dc + dc09</v>
      </c>
      <c r="G11" t="str">
        <f t="shared" si="6"/>
        <v>dc = dc + dc09/64;</v>
      </c>
      <c r="H11" t="str">
        <f t="shared" si="3"/>
        <v>uint16_t dc09;</v>
      </c>
      <c r="I11" t="str">
        <f t="shared" si="7"/>
        <v>dc90=dc89;</v>
      </c>
    </row>
    <row r="12" spans="1:9">
      <c r="A12">
        <f t="shared" si="4"/>
        <v>10</v>
      </c>
      <c r="B12">
        <f>HLOOKUP(A12,pastehere!$A$2:$AN$3,2,0)</f>
        <v>0.02642</v>
      </c>
      <c r="C12">
        <f t="shared" si="5"/>
        <v>8</v>
      </c>
      <c r="D12" t="str">
        <f>CONCATENATE("uint8_t co",A12," = ",C12,";")</f>
        <v>uint8_t co10 = 8;</v>
      </c>
      <c r="E12" t="str">
        <f>CONCATENATE("dc = dc + dc",A12,"*co",A12,"/256;")</f>
        <v>dc = dc + dc10*co10/256;</v>
      </c>
      <c r="F12" t="str">
        <f>CONCATENATE("dc = dc + dc",A12)</f>
        <v>dc = dc + dc10</v>
      </c>
      <c r="G12" t="str">
        <f t="shared" si="6"/>
        <v>dc = dc + dc10/64;</v>
      </c>
      <c r="H12" t="str">
        <f>CONCATENATE("uint16_t dc",A12,";")</f>
        <v>uint16_t dc10;</v>
      </c>
      <c r="I12" t="str">
        <f t="shared" si="7"/>
        <v>dc89=dc88;</v>
      </c>
    </row>
    <row r="13" spans="1:9">
      <c r="A13">
        <f t="shared" si="4"/>
        <v>11</v>
      </c>
      <c r="B13">
        <f>HLOOKUP(A13,pastehere!$A$2:$AN$3,2,0)</f>
        <v>0.029896</v>
      </c>
      <c r="C13">
        <f t="shared" si="5"/>
        <v>9</v>
      </c>
      <c r="D13" t="str">
        <f t="shared" ref="D13:D41" si="8">CONCATENATE("uint8_t co",A13," = ",C13,";")</f>
        <v>uint8_t co11 = 9;</v>
      </c>
      <c r="E13" t="str">
        <f t="shared" ref="E13:E41" si="9">CONCATENATE("dc = dc + dc",A13,"*co",A13,"/256;")</f>
        <v>dc = dc + dc11*co11/256;</v>
      </c>
      <c r="F13" t="str">
        <f t="shared" ref="F13:F44" si="10">CONCATENATE("dc = dc + dc",A13)</f>
        <v>dc = dc + dc11</v>
      </c>
      <c r="G13" t="str">
        <f t="shared" si="6"/>
        <v>dc = dc + dc11/64;</v>
      </c>
      <c r="H13" t="str">
        <f t="shared" ref="H13:H44" si="11">CONCATENATE("uint16_t dc",A13,";")</f>
        <v>uint16_t dc11;</v>
      </c>
      <c r="I13" t="str">
        <f t="shared" si="7"/>
        <v>dc88=dc87;</v>
      </c>
    </row>
    <row r="14" spans="1:9">
      <c r="A14">
        <f t="shared" si="4"/>
        <v>12</v>
      </c>
      <c r="B14">
        <f>HLOOKUP(A14,pastehere!$A$2:$AN$3,2,0)</f>
        <v>0.03326</v>
      </c>
      <c r="C14">
        <f t="shared" si="5"/>
        <v>9</v>
      </c>
      <c r="D14" t="str">
        <f t="shared" si="8"/>
        <v>uint8_t co12 = 9;</v>
      </c>
      <c r="E14" t="str">
        <f t="shared" si="9"/>
        <v>dc = dc + dc12*co12/256;</v>
      </c>
      <c r="F14" t="str">
        <f t="shared" si="10"/>
        <v>dc = dc + dc12</v>
      </c>
      <c r="G14" t="str">
        <f t="shared" si="6"/>
        <v>dc = dc + dc12/64;</v>
      </c>
      <c r="H14" t="str">
        <f t="shared" si="11"/>
        <v>uint16_t dc12;</v>
      </c>
      <c r="I14" t="str">
        <f t="shared" si="7"/>
        <v>dc87=dc86;</v>
      </c>
    </row>
    <row r="15" spans="1:9">
      <c r="A15">
        <f t="shared" si="4"/>
        <v>13</v>
      </c>
      <c r="B15">
        <f>HLOOKUP(A15,pastehere!$A$2:$AN$3,2,0)</f>
        <v>0.036424</v>
      </c>
      <c r="C15">
        <f t="shared" si="5"/>
        <v>10</v>
      </c>
      <c r="D15" t="str">
        <f t="shared" si="8"/>
        <v>uint8_t co13 = 10;</v>
      </c>
      <c r="E15" t="str">
        <f t="shared" si="9"/>
        <v>dc = dc + dc13*co13/256;</v>
      </c>
      <c r="F15" t="str">
        <f t="shared" si="10"/>
        <v>dc = dc + dc13</v>
      </c>
      <c r="G15" t="str">
        <f t="shared" si="6"/>
        <v>dc = dc + dc13/64;</v>
      </c>
      <c r="H15" t="str">
        <f t="shared" si="11"/>
        <v>uint16_t dc13;</v>
      </c>
      <c r="I15" t="str">
        <f t="shared" si="7"/>
        <v>dc86=dc85;</v>
      </c>
    </row>
    <row r="16" spans="1:9">
      <c r="A16">
        <f t="shared" si="4"/>
        <v>14</v>
      </c>
      <c r="B16">
        <f>HLOOKUP(A16,pastehere!$A$2:$AN$3,2,0)</f>
        <v>0.039306</v>
      </c>
      <c r="C16">
        <f t="shared" si="5"/>
        <v>11</v>
      </c>
      <c r="D16" t="str">
        <f t="shared" si="8"/>
        <v>uint8_t co14 = 11;</v>
      </c>
      <c r="E16" t="str">
        <f t="shared" si="9"/>
        <v>dc = dc + dc14*co14/256;</v>
      </c>
      <c r="F16" t="str">
        <f t="shared" si="10"/>
        <v>dc = dc + dc14</v>
      </c>
      <c r="G16" t="str">
        <f t="shared" si="6"/>
        <v>dc = dc + dc14/64;</v>
      </c>
      <c r="H16" t="str">
        <f t="shared" si="11"/>
        <v>uint16_t dc14;</v>
      </c>
      <c r="I16" t="str">
        <f t="shared" si="7"/>
        <v>dc85=dc84;</v>
      </c>
    </row>
    <row r="17" spans="1:9">
      <c r="A17">
        <f t="shared" si="4"/>
        <v>15</v>
      </c>
      <c r="B17">
        <f>HLOOKUP(A17,pastehere!$A$2:$AN$3,2,0)</f>
        <v>0.041831</v>
      </c>
      <c r="C17">
        <f t="shared" si="5"/>
        <v>11</v>
      </c>
      <c r="D17" t="str">
        <f t="shared" si="8"/>
        <v>uint8_t co15 = 11;</v>
      </c>
      <c r="E17" t="str">
        <f t="shared" si="9"/>
        <v>dc = dc + dc15*co15/256;</v>
      </c>
      <c r="F17" t="str">
        <f t="shared" si="10"/>
        <v>dc = dc + dc15</v>
      </c>
      <c r="G17" t="str">
        <f t="shared" si="6"/>
        <v>dc = dc + dc15/64;</v>
      </c>
      <c r="H17" t="str">
        <f t="shared" si="11"/>
        <v>uint16_t dc15;</v>
      </c>
      <c r="I17" t="str">
        <f t="shared" si="7"/>
        <v>dc84=dc83;</v>
      </c>
    </row>
    <row r="18" spans="1:9">
      <c r="A18">
        <f t="shared" si="4"/>
        <v>16</v>
      </c>
      <c r="B18">
        <f>HLOOKUP(A18,pastehere!$A$2:$AN$3,2,0)</f>
        <v>0.043935</v>
      </c>
      <c r="C18">
        <f t="shared" si="5"/>
        <v>12</v>
      </c>
      <c r="D18" t="str">
        <f t="shared" si="8"/>
        <v>uint8_t co16 = 12;</v>
      </c>
      <c r="E18" t="str">
        <f t="shared" si="9"/>
        <v>dc = dc + dc16*co16/256;</v>
      </c>
      <c r="F18" t="str">
        <f t="shared" si="10"/>
        <v>dc = dc + dc16</v>
      </c>
      <c r="G18" t="str">
        <f t="shared" si="6"/>
        <v>dc = dc + dc16/64;</v>
      </c>
      <c r="H18" t="str">
        <f t="shared" si="11"/>
        <v>uint16_t dc16;</v>
      </c>
      <c r="I18" t="str">
        <f t="shared" si="7"/>
        <v>dc83=dc82;</v>
      </c>
    </row>
    <row r="19" spans="1:9">
      <c r="A19">
        <f t="shared" si="4"/>
        <v>17</v>
      </c>
      <c r="B19">
        <f>HLOOKUP(A19,pastehere!$A$2:$AN$3,2,0)</f>
        <v>0.045562</v>
      </c>
      <c r="C19">
        <f t="shared" si="5"/>
        <v>12</v>
      </c>
      <c r="D19" t="str">
        <f t="shared" si="8"/>
        <v>uint8_t co17 = 12;</v>
      </c>
      <c r="E19" t="str">
        <f t="shared" si="9"/>
        <v>dc = dc + dc17*co17/256;</v>
      </c>
      <c r="F19" t="str">
        <f t="shared" si="10"/>
        <v>dc = dc + dc17</v>
      </c>
      <c r="G19" t="str">
        <f t="shared" si="6"/>
        <v>dc = dc + dc17/64;</v>
      </c>
      <c r="H19" t="str">
        <f t="shared" si="11"/>
        <v>uint16_t dc17;</v>
      </c>
      <c r="I19" t="str">
        <f t="shared" si="7"/>
        <v>dc82=dc81;</v>
      </c>
    </row>
    <row r="20" spans="1:9">
      <c r="A20">
        <f t="shared" si="4"/>
        <v>18</v>
      </c>
      <c r="B20">
        <f>HLOOKUP(A20,pastehere!$A$2:$AN$3,2,0)</f>
        <v>0.046671</v>
      </c>
      <c r="C20">
        <f t="shared" si="5"/>
        <v>12</v>
      </c>
      <c r="D20" t="str">
        <f t="shared" si="8"/>
        <v>uint8_t co18 = 12;</v>
      </c>
      <c r="E20" t="str">
        <f t="shared" si="9"/>
        <v>dc = dc + dc18*co18/256;</v>
      </c>
      <c r="F20" t="str">
        <f t="shared" si="10"/>
        <v>dc = dc + dc18</v>
      </c>
      <c r="G20" t="str">
        <f t="shared" si="6"/>
        <v>dc = dc + dc18/64;</v>
      </c>
      <c r="H20" t="str">
        <f t="shared" si="11"/>
        <v>uint16_t dc18;</v>
      </c>
      <c r="I20" t="str">
        <f t="shared" si="7"/>
        <v>dc81=dc80;</v>
      </c>
    </row>
    <row r="21" spans="1:9">
      <c r="A21">
        <f t="shared" si="4"/>
        <v>19</v>
      </c>
      <c r="B21">
        <f>HLOOKUP(A21,pastehere!$A$2:$AN$3,2,0)</f>
        <v>0.047233</v>
      </c>
      <c r="C21">
        <f t="shared" si="5"/>
        <v>12</v>
      </c>
      <c r="D21" t="str">
        <f t="shared" si="8"/>
        <v>uint8_t co19 = 12;</v>
      </c>
      <c r="E21" t="str">
        <f t="shared" si="9"/>
        <v>dc = dc + dc19*co19/256;</v>
      </c>
      <c r="F21" t="str">
        <f t="shared" si="10"/>
        <v>dc = dc + dc19</v>
      </c>
      <c r="G21" t="str">
        <f t="shared" si="6"/>
        <v>dc = dc + dc19/64;</v>
      </c>
      <c r="H21" t="str">
        <f t="shared" si="11"/>
        <v>uint16_t dc19;</v>
      </c>
      <c r="I21" t="str">
        <f t="shared" si="7"/>
        <v>dc80=dc79;</v>
      </c>
    </row>
    <row r="22" spans="1:9">
      <c r="A22">
        <f t="shared" si="4"/>
        <v>20</v>
      </c>
      <c r="B22">
        <f>HLOOKUP(A22,pastehere!$A$2:$AN$3,2,0)</f>
        <v>0.047233</v>
      </c>
      <c r="C22">
        <f t="shared" si="5"/>
        <v>12</v>
      </c>
      <c r="D22" t="str">
        <f t="shared" si="8"/>
        <v>uint8_t co20 = 12;</v>
      </c>
      <c r="E22" t="str">
        <f t="shared" si="9"/>
        <v>dc = dc + dc20*co20/256;</v>
      </c>
      <c r="F22" t="str">
        <f t="shared" si="10"/>
        <v>dc = dc + dc20</v>
      </c>
      <c r="G22" t="str">
        <f t="shared" si="6"/>
        <v>dc = dc + dc20/64;</v>
      </c>
      <c r="H22" t="str">
        <f t="shared" si="11"/>
        <v>uint16_t dc20;</v>
      </c>
      <c r="I22" t="str">
        <f t="shared" si="7"/>
        <v>dc79=dc78;</v>
      </c>
    </row>
    <row r="23" spans="1:9">
      <c r="A23">
        <f t="shared" si="4"/>
        <v>21</v>
      </c>
      <c r="B23">
        <f>HLOOKUP(A23,pastehere!$A$2:$AN$3,2,0)</f>
        <v>0.046671</v>
      </c>
      <c r="C23">
        <f t="shared" si="5"/>
        <v>12</v>
      </c>
      <c r="D23" t="str">
        <f t="shared" si="8"/>
        <v>uint8_t co21 = 12;</v>
      </c>
      <c r="E23" t="str">
        <f t="shared" si="9"/>
        <v>dc = dc + dc21*co21/256;</v>
      </c>
      <c r="F23" t="str">
        <f t="shared" si="10"/>
        <v>dc = dc + dc21</v>
      </c>
      <c r="G23" t="str">
        <f t="shared" si="6"/>
        <v>dc = dc + dc21/64;</v>
      </c>
      <c r="H23" t="str">
        <f t="shared" si="11"/>
        <v>uint16_t dc21;</v>
      </c>
      <c r="I23" t="str">
        <f t="shared" si="7"/>
        <v>dc78=dc77;</v>
      </c>
    </row>
    <row r="24" spans="1:9">
      <c r="A24">
        <f t="shared" si="4"/>
        <v>22</v>
      </c>
      <c r="B24">
        <f>HLOOKUP(A24,pastehere!$A$2:$AN$3,2,0)</f>
        <v>0.045562</v>
      </c>
      <c r="C24">
        <f t="shared" si="5"/>
        <v>11</v>
      </c>
      <c r="D24" t="str">
        <f t="shared" si="8"/>
        <v>uint8_t co22 = 11;</v>
      </c>
      <c r="E24" t="str">
        <f t="shared" si="9"/>
        <v>dc = dc + dc22*co22/256;</v>
      </c>
      <c r="F24" t="str">
        <f t="shared" si="10"/>
        <v>dc = dc + dc22</v>
      </c>
      <c r="G24" t="str">
        <f t="shared" si="6"/>
        <v>dc = dc + dc22/64;</v>
      </c>
      <c r="H24" t="str">
        <f t="shared" si="11"/>
        <v>uint16_t dc22;</v>
      </c>
      <c r="I24" t="str">
        <f t="shared" si="7"/>
        <v>dc77=dc76;</v>
      </c>
    </row>
    <row r="25" spans="1:9">
      <c r="A25">
        <f t="shared" si="4"/>
        <v>23</v>
      </c>
      <c r="B25">
        <f>HLOOKUP(A25,pastehere!$A$2:$AN$3,2,0)</f>
        <v>0.043935</v>
      </c>
      <c r="C25">
        <f t="shared" si="5"/>
        <v>11</v>
      </c>
      <c r="D25" t="str">
        <f t="shared" si="8"/>
        <v>uint8_t co23 = 11;</v>
      </c>
      <c r="E25" t="str">
        <f t="shared" si="9"/>
        <v>dc = dc + dc23*co23/256;</v>
      </c>
      <c r="F25" t="str">
        <f t="shared" si="10"/>
        <v>dc = dc + dc23</v>
      </c>
      <c r="G25" t="str">
        <f t="shared" si="6"/>
        <v>dc = dc + dc23/64;</v>
      </c>
      <c r="H25" t="str">
        <f t="shared" si="11"/>
        <v>uint16_t dc23;</v>
      </c>
      <c r="I25" t="str">
        <f t="shared" si="7"/>
        <v>dc76=dc75;</v>
      </c>
    </row>
    <row r="26" spans="1:9">
      <c r="A26">
        <f t="shared" si="4"/>
        <v>24</v>
      </c>
      <c r="B26">
        <f>HLOOKUP(A26,pastehere!$A$2:$AN$3,2,0)</f>
        <v>0.041831</v>
      </c>
      <c r="C26">
        <f t="shared" si="5"/>
        <v>10</v>
      </c>
      <c r="D26" t="str">
        <f t="shared" si="8"/>
        <v>uint8_t co24 = 10;</v>
      </c>
      <c r="E26" t="str">
        <f t="shared" si="9"/>
        <v>dc = dc + dc24*co24/256;</v>
      </c>
      <c r="F26" t="str">
        <f t="shared" si="10"/>
        <v>dc = dc + dc24</v>
      </c>
      <c r="G26" t="str">
        <f t="shared" si="6"/>
        <v>dc = dc + dc24/64;</v>
      </c>
      <c r="H26" t="str">
        <f t="shared" si="11"/>
        <v>uint16_t dc24;</v>
      </c>
      <c r="I26" t="str">
        <f t="shared" si="7"/>
        <v>dc75=dc74;</v>
      </c>
    </row>
    <row r="27" spans="1:9">
      <c r="A27">
        <f t="shared" si="4"/>
        <v>25</v>
      </c>
      <c r="B27">
        <f>HLOOKUP(A27,pastehere!$A$2:$AN$3,2,0)</f>
        <v>0.039306</v>
      </c>
      <c r="C27">
        <f t="shared" si="5"/>
        <v>9</v>
      </c>
      <c r="D27" t="str">
        <f t="shared" si="8"/>
        <v>uint8_t co25 = 9;</v>
      </c>
      <c r="E27" t="str">
        <f t="shared" si="9"/>
        <v>dc = dc + dc25*co25/256;</v>
      </c>
      <c r="F27" t="str">
        <f t="shared" si="10"/>
        <v>dc = dc + dc25</v>
      </c>
      <c r="G27" t="str">
        <f t="shared" si="6"/>
        <v>dc = dc + dc25/64;</v>
      </c>
      <c r="H27" t="str">
        <f t="shared" si="11"/>
        <v>uint16_t dc25;</v>
      </c>
      <c r="I27" t="str">
        <f t="shared" si="7"/>
        <v>dc74=dc73;</v>
      </c>
    </row>
    <row r="28" spans="1:9">
      <c r="A28">
        <f t="shared" si="4"/>
        <v>26</v>
      </c>
      <c r="B28">
        <f>HLOOKUP(A28,pastehere!$A$2:$AN$3,2,0)</f>
        <v>0.036424</v>
      </c>
      <c r="C28">
        <f t="shared" si="5"/>
        <v>9</v>
      </c>
      <c r="D28" t="str">
        <f t="shared" si="8"/>
        <v>uint8_t co26 = 9;</v>
      </c>
      <c r="E28" t="str">
        <f t="shared" si="9"/>
        <v>dc = dc + dc26*co26/256;</v>
      </c>
      <c r="F28" t="str">
        <f t="shared" si="10"/>
        <v>dc = dc + dc26</v>
      </c>
      <c r="G28" t="str">
        <f t="shared" si="6"/>
        <v>dc = dc + dc26/64;</v>
      </c>
      <c r="H28" t="str">
        <f t="shared" si="11"/>
        <v>uint16_t dc26;</v>
      </c>
      <c r="I28" t="str">
        <f t="shared" si="7"/>
        <v>dc73=dc72;</v>
      </c>
    </row>
    <row r="29" spans="1:9">
      <c r="A29">
        <f t="shared" si="4"/>
        <v>27</v>
      </c>
      <c r="B29">
        <f>HLOOKUP(A29,pastehere!$A$2:$AN$3,2,0)</f>
        <v>0.03326</v>
      </c>
      <c r="C29">
        <f t="shared" si="5"/>
        <v>8</v>
      </c>
      <c r="D29" t="str">
        <f t="shared" si="8"/>
        <v>uint8_t co27 = 8;</v>
      </c>
      <c r="E29" t="str">
        <f t="shared" si="9"/>
        <v>dc = dc + dc27*co27/256;</v>
      </c>
      <c r="F29" t="str">
        <f t="shared" si="10"/>
        <v>dc = dc + dc27</v>
      </c>
      <c r="G29" t="str">
        <f t="shared" si="6"/>
        <v>dc = dc + dc27/64;</v>
      </c>
      <c r="H29" t="str">
        <f t="shared" si="11"/>
        <v>uint16_t dc27;</v>
      </c>
      <c r="I29" t="str">
        <f t="shared" si="7"/>
        <v>dc72=dc71;</v>
      </c>
    </row>
    <row r="30" spans="1:9">
      <c r="A30">
        <f t="shared" si="4"/>
        <v>28</v>
      </c>
      <c r="B30">
        <f>HLOOKUP(A30,pastehere!$A$2:$AN$3,2,0)</f>
        <v>0.029896</v>
      </c>
      <c r="C30">
        <f t="shared" si="5"/>
        <v>7</v>
      </c>
      <c r="D30" t="str">
        <f t="shared" si="8"/>
        <v>uint8_t co28 = 7;</v>
      </c>
      <c r="E30" t="str">
        <f t="shared" si="9"/>
        <v>dc = dc + dc28*co28/256;</v>
      </c>
      <c r="F30" t="str">
        <f t="shared" si="10"/>
        <v>dc = dc + dc28</v>
      </c>
      <c r="G30" t="str">
        <f t="shared" si="6"/>
        <v>dc = dc + dc28/64;</v>
      </c>
      <c r="H30" t="str">
        <f t="shared" si="11"/>
        <v>uint16_t dc28;</v>
      </c>
      <c r="I30" t="str">
        <f t="shared" si="7"/>
        <v>dc71=dc70;</v>
      </c>
    </row>
    <row r="31" spans="1:9">
      <c r="A31">
        <f t="shared" si="4"/>
        <v>29</v>
      </c>
      <c r="B31">
        <f>HLOOKUP(A31,pastehere!$A$2:$AN$3,2,0)</f>
        <v>0.02642</v>
      </c>
      <c r="C31">
        <f t="shared" si="5"/>
        <v>6</v>
      </c>
      <c r="D31" t="str">
        <f t="shared" si="8"/>
        <v>uint8_t co29 = 6;</v>
      </c>
      <c r="E31" t="str">
        <f t="shared" si="9"/>
        <v>dc = dc + dc29*co29/256;</v>
      </c>
      <c r="F31" t="str">
        <f t="shared" si="10"/>
        <v>dc = dc + dc29</v>
      </c>
      <c r="G31" t="str">
        <f t="shared" si="6"/>
        <v>dc = dc + dc29/64;</v>
      </c>
      <c r="H31" t="str">
        <f t="shared" si="11"/>
        <v>uint16_t dc29;</v>
      </c>
      <c r="I31" t="str">
        <f t="shared" si="7"/>
        <v>dc70=dc69;</v>
      </c>
    </row>
    <row r="32" spans="1:9">
      <c r="A32">
        <f t="shared" si="4"/>
        <v>30</v>
      </c>
      <c r="B32">
        <f>HLOOKUP(A32,pastehere!$A$2:$AN$3,2,0)</f>
        <v>0.022921</v>
      </c>
      <c r="C32">
        <f t="shared" si="5"/>
        <v>5</v>
      </c>
      <c r="D32" t="str">
        <f t="shared" si="8"/>
        <v>uint8_t co30 = 5;</v>
      </c>
      <c r="E32" t="str">
        <f t="shared" si="9"/>
        <v>dc = dc + dc30*co30/256;</v>
      </c>
      <c r="F32" t="str">
        <f t="shared" si="10"/>
        <v>dc = dc + dc30</v>
      </c>
      <c r="G32" t="str">
        <f t="shared" si="6"/>
        <v>dc = dc + dc30/64;</v>
      </c>
      <c r="H32" t="str">
        <f t="shared" si="11"/>
        <v>uint16_t dc30;</v>
      </c>
      <c r="I32" t="str">
        <f t="shared" si="7"/>
        <v>dc69=dc68;</v>
      </c>
    </row>
    <row r="33" spans="1:9">
      <c r="A33">
        <f t="shared" si="4"/>
        <v>31</v>
      </c>
      <c r="B33">
        <f>HLOOKUP(A33,pastehere!$A$2:$AN$3,2,0)</f>
        <v>0.01949</v>
      </c>
      <c r="C33">
        <f t="shared" si="5"/>
        <v>4</v>
      </c>
      <c r="D33" t="str">
        <f t="shared" si="8"/>
        <v>uint8_t co31 = 4;</v>
      </c>
      <c r="E33" t="str">
        <f t="shared" si="9"/>
        <v>dc = dc + dc31*co31/256;</v>
      </c>
      <c r="F33" t="str">
        <f t="shared" si="10"/>
        <v>dc = dc + dc31</v>
      </c>
      <c r="G33" t="str">
        <f t="shared" si="6"/>
        <v>dc = dc + dc31/64;</v>
      </c>
      <c r="H33" t="str">
        <f t="shared" si="11"/>
        <v>uint16_t dc31;</v>
      </c>
      <c r="I33" t="str">
        <f t="shared" si="7"/>
        <v>dc68=dc67;</v>
      </c>
    </row>
    <row r="34" spans="1:9">
      <c r="A34">
        <f t="shared" si="4"/>
        <v>32</v>
      </c>
      <c r="B34">
        <f>HLOOKUP(A34,pastehere!$A$2:$AN$3,2,0)</f>
        <v>0.016216</v>
      </c>
      <c r="C34">
        <f t="shared" si="5"/>
        <v>3</v>
      </c>
      <c r="D34" t="str">
        <f t="shared" si="8"/>
        <v>uint8_t co32 = 3;</v>
      </c>
      <c r="E34" t="str">
        <f t="shared" si="9"/>
        <v>dc = dc + dc32*co32/256;</v>
      </c>
      <c r="F34" t="str">
        <f t="shared" si="10"/>
        <v>dc = dc + dc32</v>
      </c>
      <c r="G34" t="str">
        <f t="shared" si="6"/>
        <v>dc = dc + dc32/64;</v>
      </c>
      <c r="H34" t="str">
        <f t="shared" si="11"/>
        <v>uint16_t dc32;</v>
      </c>
      <c r="I34" t="str">
        <f t="shared" si="7"/>
        <v>dc67=dc66;</v>
      </c>
    </row>
    <row r="35" spans="1:9">
      <c r="A35">
        <f t="shared" si="4"/>
        <v>33</v>
      </c>
      <c r="B35">
        <f>HLOOKUP(A35,pastehere!$A$2:$AN$3,2,0)</f>
        <v>0.013183</v>
      </c>
      <c r="C35">
        <f t="shared" si="5"/>
        <v>3</v>
      </c>
      <c r="D35" t="str">
        <f t="shared" si="8"/>
        <v>uint8_t co33 = 3;</v>
      </c>
      <c r="E35" t="str">
        <f t="shared" si="9"/>
        <v>dc = dc + dc33*co33/256;</v>
      </c>
      <c r="F35" t="str">
        <f t="shared" si="10"/>
        <v>dc = dc + dc33</v>
      </c>
      <c r="G35" t="str">
        <f t="shared" ref="G35:G66" si="12">CONCATENATE(F35,"/64;")</f>
        <v>dc = dc + dc33/64;</v>
      </c>
      <c r="H35" t="str">
        <f t="shared" si="11"/>
        <v>uint16_t dc33;</v>
      </c>
      <c r="I35" t="str">
        <f t="shared" ref="I35:I66" si="13">CONCATENATE("dc",99-A35,"=","dc",99-A36,";")</f>
        <v>dc66=dc65;</v>
      </c>
    </row>
    <row r="36" spans="1:9">
      <c r="A36">
        <f t="shared" si="4"/>
        <v>34</v>
      </c>
      <c r="B36">
        <f>HLOOKUP(A36,pastehere!$A$2:$AN$3,2,0)</f>
        <v>0.010471</v>
      </c>
      <c r="C36">
        <f t="shared" si="5"/>
        <v>2</v>
      </c>
      <c r="D36" t="str">
        <f t="shared" si="8"/>
        <v>uint8_t co34 = 2;</v>
      </c>
      <c r="E36" t="str">
        <f t="shared" si="9"/>
        <v>dc = dc + dc34*co34/256;</v>
      </c>
      <c r="F36" t="str">
        <f t="shared" si="10"/>
        <v>dc = dc + dc34</v>
      </c>
      <c r="G36" t="str">
        <f t="shared" si="12"/>
        <v>dc = dc + dc34/64;</v>
      </c>
      <c r="H36" t="str">
        <f t="shared" si="11"/>
        <v>uint16_t dc34;</v>
      </c>
      <c r="I36" t="str">
        <f t="shared" si="13"/>
        <v>dc65=dc64;</v>
      </c>
    </row>
    <row r="37" spans="1:9">
      <c r="A37">
        <f t="shared" si="4"/>
        <v>35</v>
      </c>
      <c r="B37">
        <f>HLOOKUP(A37,pastehere!$A$2:$AN$3,2,0)</f>
        <v>0.0081484</v>
      </c>
      <c r="C37">
        <f t="shared" si="5"/>
        <v>2</v>
      </c>
      <c r="D37" t="str">
        <f t="shared" si="8"/>
        <v>uint8_t co35 = 2;</v>
      </c>
      <c r="E37" t="str">
        <f t="shared" si="9"/>
        <v>dc = dc + dc35*co35/256;</v>
      </c>
      <c r="F37" t="str">
        <f t="shared" si="10"/>
        <v>dc = dc + dc35</v>
      </c>
      <c r="G37" t="str">
        <f t="shared" si="12"/>
        <v>dc = dc + dc35/64;</v>
      </c>
      <c r="H37" t="str">
        <f t="shared" si="11"/>
        <v>uint16_t dc35;</v>
      </c>
      <c r="I37" t="str">
        <f t="shared" si="13"/>
        <v>dc64=dc63;</v>
      </c>
    </row>
    <row r="38" spans="1:9">
      <c r="A38">
        <f t="shared" si="4"/>
        <v>36</v>
      </c>
      <c r="B38">
        <f>HLOOKUP(A38,pastehere!$A$2:$AN$3,2,0)</f>
        <v>0.0062767</v>
      </c>
      <c r="C38">
        <f t="shared" si="5"/>
        <v>1</v>
      </c>
      <c r="D38" t="str">
        <f t="shared" si="8"/>
        <v>uint8_t co36 = 1;</v>
      </c>
      <c r="E38" t="str">
        <f t="shared" si="9"/>
        <v>dc = dc + dc36*co36/256;</v>
      </c>
      <c r="F38" t="str">
        <f t="shared" si="10"/>
        <v>dc = dc + dc36</v>
      </c>
      <c r="G38" t="str">
        <f t="shared" si="12"/>
        <v>dc = dc + dc36/64;</v>
      </c>
      <c r="H38" t="str">
        <f t="shared" si="11"/>
        <v>uint16_t dc36;</v>
      </c>
      <c r="I38" t="str">
        <f t="shared" si="13"/>
        <v>dc63=dc62;</v>
      </c>
    </row>
    <row r="39" spans="1:9">
      <c r="A39">
        <f t="shared" si="4"/>
        <v>37</v>
      </c>
      <c r="B39">
        <f>HLOOKUP(A39,pastehere!$A$2:$AN$3,2,0)</f>
        <v>0.0049041</v>
      </c>
      <c r="C39">
        <f t="shared" si="5"/>
        <v>1</v>
      </c>
      <c r="D39" t="str">
        <f t="shared" si="8"/>
        <v>uint8_t co37 = 1;</v>
      </c>
      <c r="E39" t="str">
        <f t="shared" si="9"/>
        <v>dc = dc + dc37*co37/256;</v>
      </c>
      <c r="F39" t="str">
        <f t="shared" si="10"/>
        <v>dc = dc + dc37</v>
      </c>
      <c r="G39" t="str">
        <f t="shared" si="12"/>
        <v>dc = dc + dc37/64;</v>
      </c>
      <c r="H39" t="str">
        <f t="shared" si="11"/>
        <v>uint16_t dc37;</v>
      </c>
      <c r="I39" t="str">
        <f t="shared" si="13"/>
        <v>dc62=dc61;</v>
      </c>
    </row>
    <row r="40" spans="1:9">
      <c r="A40">
        <f t="shared" si="4"/>
        <v>38</v>
      </c>
      <c r="B40">
        <f>HLOOKUP(A40,pastehere!$A$2:$AN$3,2,0)</f>
        <v>0.0040661</v>
      </c>
      <c r="C40">
        <f t="shared" si="5"/>
        <v>1</v>
      </c>
      <c r="D40" t="str">
        <f t="shared" si="8"/>
        <v>uint8_t co38 = 1;</v>
      </c>
      <c r="E40" t="str">
        <f t="shared" si="9"/>
        <v>dc = dc + dc38*co38/256;</v>
      </c>
      <c r="F40" t="str">
        <f t="shared" si="10"/>
        <v>dc = dc + dc38</v>
      </c>
      <c r="G40" t="str">
        <f t="shared" si="12"/>
        <v>dc = dc + dc38/64;</v>
      </c>
      <c r="H40" t="str">
        <f t="shared" si="11"/>
        <v>uint16_t dc38;</v>
      </c>
      <c r="I40" t="str">
        <f t="shared" si="13"/>
        <v>dc61=dc60;</v>
      </c>
    </row>
    <row r="41" spans="1:9">
      <c r="A41">
        <f t="shared" si="4"/>
        <v>39</v>
      </c>
      <c r="B41">
        <f>HLOOKUP(A41,pastehere!$A$2:$AN$3,2,0)</f>
        <v>0.0037843</v>
      </c>
      <c r="C41">
        <f t="shared" si="5"/>
        <v>0</v>
      </c>
      <c r="D41" t="str">
        <f t="shared" si="8"/>
        <v>uint8_t co39 = 0;</v>
      </c>
      <c r="E41" t="str">
        <f t="shared" si="9"/>
        <v>dc = dc + dc39*co39/256;</v>
      </c>
      <c r="F41" t="str">
        <f t="shared" si="10"/>
        <v>dc = dc + dc39</v>
      </c>
      <c r="G41" t="str">
        <f t="shared" si="12"/>
        <v>dc = dc + dc39/64;</v>
      </c>
      <c r="H41" t="str">
        <f t="shared" si="11"/>
        <v>uint16_t dc39;</v>
      </c>
      <c r="I41" t="str">
        <f t="shared" si="13"/>
        <v>dc60=dc59;</v>
      </c>
    </row>
    <row r="42" spans="1:9">
      <c r="A42">
        <f t="shared" si="4"/>
        <v>40</v>
      </c>
      <c r="F42" t="str">
        <f t="shared" si="10"/>
        <v>dc = dc + dc40</v>
      </c>
      <c r="G42" t="str">
        <f t="shared" si="12"/>
        <v>dc = dc + dc40/64;</v>
      </c>
      <c r="H42" t="str">
        <f t="shared" si="11"/>
        <v>uint16_t dc40;</v>
      </c>
      <c r="I42" t="str">
        <f t="shared" si="13"/>
        <v>dc59=dc58;</v>
      </c>
    </row>
    <row r="43" spans="1:9">
      <c r="A43">
        <f t="shared" si="4"/>
        <v>41</v>
      </c>
      <c r="F43" t="str">
        <f t="shared" si="10"/>
        <v>dc = dc + dc41</v>
      </c>
      <c r="G43" t="str">
        <f t="shared" si="12"/>
        <v>dc = dc + dc41/64;</v>
      </c>
      <c r="H43" t="str">
        <f t="shared" si="11"/>
        <v>uint16_t dc41;</v>
      </c>
      <c r="I43" t="str">
        <f t="shared" si="13"/>
        <v>dc58=dc57;</v>
      </c>
    </row>
    <row r="44" spans="1:9">
      <c r="A44">
        <f t="shared" si="4"/>
        <v>42</v>
      </c>
      <c r="F44" t="str">
        <f t="shared" si="10"/>
        <v>dc = dc + dc42</v>
      </c>
      <c r="G44" t="str">
        <f t="shared" si="12"/>
        <v>dc = dc + dc42/64;</v>
      </c>
      <c r="H44" t="str">
        <f t="shared" si="11"/>
        <v>uint16_t dc42;</v>
      </c>
      <c r="I44" t="str">
        <f t="shared" si="13"/>
        <v>dc57=dc56;</v>
      </c>
    </row>
    <row r="45" spans="1:9">
      <c r="A45">
        <f t="shared" si="4"/>
        <v>43</v>
      </c>
      <c r="F45" t="str">
        <f t="shared" ref="F45:F76" si="14">CONCATENATE("dc = dc + dc",A45)</f>
        <v>dc = dc + dc43</v>
      </c>
      <c r="G45" t="str">
        <f t="shared" si="12"/>
        <v>dc = dc + dc43/64;</v>
      </c>
      <c r="H45" t="str">
        <f t="shared" ref="H45:H76" si="15">CONCATENATE("uint16_t dc",A45,";")</f>
        <v>uint16_t dc43;</v>
      </c>
      <c r="I45" t="str">
        <f t="shared" si="13"/>
        <v>dc56=dc55;</v>
      </c>
    </row>
    <row r="46" spans="1:9">
      <c r="A46">
        <f t="shared" si="4"/>
        <v>44</v>
      </c>
      <c r="F46" t="str">
        <f t="shared" si="14"/>
        <v>dc = dc + dc44</v>
      </c>
      <c r="G46" t="str">
        <f t="shared" si="12"/>
        <v>dc = dc + dc44/64;</v>
      </c>
      <c r="H46" t="str">
        <f t="shared" si="15"/>
        <v>uint16_t dc44;</v>
      </c>
      <c r="I46" t="str">
        <f t="shared" si="13"/>
        <v>dc55=dc54;</v>
      </c>
    </row>
    <row r="47" spans="1:9">
      <c r="A47">
        <f t="shared" si="4"/>
        <v>45</v>
      </c>
      <c r="F47" t="str">
        <f t="shared" si="14"/>
        <v>dc = dc + dc45</v>
      </c>
      <c r="G47" t="str">
        <f t="shared" si="12"/>
        <v>dc = dc + dc45/64;</v>
      </c>
      <c r="H47" t="str">
        <f t="shared" si="15"/>
        <v>uint16_t dc45;</v>
      </c>
      <c r="I47" t="str">
        <f t="shared" si="13"/>
        <v>dc54=dc53;</v>
      </c>
    </row>
    <row r="48" spans="1:9">
      <c r="A48">
        <f t="shared" si="4"/>
        <v>46</v>
      </c>
      <c r="F48" t="str">
        <f t="shared" si="14"/>
        <v>dc = dc + dc46</v>
      </c>
      <c r="G48" t="str">
        <f t="shared" si="12"/>
        <v>dc = dc + dc46/64;</v>
      </c>
      <c r="H48" t="str">
        <f t="shared" si="15"/>
        <v>uint16_t dc46;</v>
      </c>
      <c r="I48" t="str">
        <f t="shared" si="13"/>
        <v>dc53=dc52;</v>
      </c>
    </row>
    <row r="49" spans="1:9">
      <c r="A49">
        <f t="shared" si="4"/>
        <v>47</v>
      </c>
      <c r="F49" t="str">
        <f t="shared" si="14"/>
        <v>dc = dc + dc47</v>
      </c>
      <c r="G49" t="str">
        <f t="shared" si="12"/>
        <v>dc = dc + dc47/64;</v>
      </c>
      <c r="H49" t="str">
        <f t="shared" si="15"/>
        <v>uint16_t dc47;</v>
      </c>
      <c r="I49" t="str">
        <f t="shared" si="13"/>
        <v>dc52=dc51;</v>
      </c>
    </row>
    <row r="50" spans="1:9">
      <c r="A50">
        <f t="shared" si="4"/>
        <v>48</v>
      </c>
      <c r="F50" t="str">
        <f t="shared" si="14"/>
        <v>dc = dc + dc48</v>
      </c>
      <c r="G50" t="str">
        <f t="shared" si="12"/>
        <v>dc = dc + dc48/64;</v>
      </c>
      <c r="H50" t="str">
        <f t="shared" si="15"/>
        <v>uint16_t dc48;</v>
      </c>
      <c r="I50" t="str">
        <f t="shared" si="13"/>
        <v>dc51=dc50;</v>
      </c>
    </row>
    <row r="51" spans="1:9">
      <c r="A51">
        <f t="shared" si="4"/>
        <v>49</v>
      </c>
      <c r="F51" t="str">
        <f t="shared" si="14"/>
        <v>dc = dc + dc49</v>
      </c>
      <c r="G51" t="str">
        <f t="shared" si="12"/>
        <v>dc = dc + dc49/64;</v>
      </c>
      <c r="H51" t="str">
        <f t="shared" si="15"/>
        <v>uint16_t dc49;</v>
      </c>
      <c r="I51" t="str">
        <f t="shared" si="13"/>
        <v>dc50=dc49;</v>
      </c>
    </row>
    <row r="52" spans="1:9">
      <c r="A52">
        <f t="shared" si="4"/>
        <v>50</v>
      </c>
      <c r="F52" t="str">
        <f t="shared" si="14"/>
        <v>dc = dc + dc50</v>
      </c>
      <c r="G52" t="str">
        <f t="shared" si="12"/>
        <v>dc = dc + dc50/64;</v>
      </c>
      <c r="H52" t="str">
        <f t="shared" si="15"/>
        <v>uint16_t dc50;</v>
      </c>
      <c r="I52" t="str">
        <f t="shared" si="13"/>
        <v>dc49=dc48;</v>
      </c>
    </row>
    <row r="53" spans="1:9">
      <c r="A53">
        <f t="shared" si="4"/>
        <v>51</v>
      </c>
      <c r="F53" t="str">
        <f t="shared" si="14"/>
        <v>dc = dc + dc51</v>
      </c>
      <c r="G53" t="str">
        <f t="shared" si="12"/>
        <v>dc = dc + dc51/64;</v>
      </c>
      <c r="H53" t="str">
        <f t="shared" si="15"/>
        <v>uint16_t dc51;</v>
      </c>
      <c r="I53" t="str">
        <f t="shared" si="13"/>
        <v>dc48=dc47;</v>
      </c>
    </row>
    <row r="54" spans="1:9">
      <c r="A54">
        <f t="shared" si="4"/>
        <v>52</v>
      </c>
      <c r="F54" t="str">
        <f t="shared" si="14"/>
        <v>dc = dc + dc52</v>
      </c>
      <c r="G54" t="str">
        <f t="shared" si="12"/>
        <v>dc = dc + dc52/64;</v>
      </c>
      <c r="H54" t="str">
        <f t="shared" si="15"/>
        <v>uint16_t dc52;</v>
      </c>
      <c r="I54" t="str">
        <f t="shared" si="13"/>
        <v>dc47=dc46;</v>
      </c>
    </row>
    <row r="55" spans="1:9">
      <c r="A55">
        <f t="shared" si="4"/>
        <v>53</v>
      </c>
      <c r="F55" t="str">
        <f t="shared" si="14"/>
        <v>dc = dc + dc53</v>
      </c>
      <c r="G55" t="str">
        <f t="shared" si="12"/>
        <v>dc = dc + dc53/64;</v>
      </c>
      <c r="H55" t="str">
        <f t="shared" si="15"/>
        <v>uint16_t dc53;</v>
      </c>
      <c r="I55" t="str">
        <f t="shared" si="13"/>
        <v>dc46=dc45;</v>
      </c>
    </row>
    <row r="56" spans="1:9">
      <c r="A56">
        <f t="shared" si="4"/>
        <v>54</v>
      </c>
      <c r="F56" t="str">
        <f t="shared" si="14"/>
        <v>dc = dc + dc54</v>
      </c>
      <c r="G56" t="str">
        <f t="shared" si="12"/>
        <v>dc = dc + dc54/64;</v>
      </c>
      <c r="H56" t="str">
        <f t="shared" si="15"/>
        <v>uint16_t dc54;</v>
      </c>
      <c r="I56" t="str">
        <f t="shared" si="13"/>
        <v>dc45=dc44;</v>
      </c>
    </row>
    <row r="57" spans="1:9">
      <c r="A57">
        <f t="shared" si="4"/>
        <v>55</v>
      </c>
      <c r="F57" t="str">
        <f t="shared" si="14"/>
        <v>dc = dc + dc55</v>
      </c>
      <c r="G57" t="str">
        <f t="shared" si="12"/>
        <v>dc = dc + dc55/64;</v>
      </c>
      <c r="H57" t="str">
        <f t="shared" si="15"/>
        <v>uint16_t dc55;</v>
      </c>
      <c r="I57" t="str">
        <f t="shared" si="13"/>
        <v>dc44=dc43;</v>
      </c>
    </row>
    <row r="58" spans="1:9">
      <c r="A58">
        <f t="shared" si="4"/>
        <v>56</v>
      </c>
      <c r="F58" t="str">
        <f t="shared" si="14"/>
        <v>dc = dc + dc56</v>
      </c>
      <c r="G58" t="str">
        <f t="shared" si="12"/>
        <v>dc = dc + dc56/64;</v>
      </c>
      <c r="H58" t="str">
        <f t="shared" si="15"/>
        <v>uint16_t dc56;</v>
      </c>
      <c r="I58" t="str">
        <f t="shared" si="13"/>
        <v>dc43=dc42;</v>
      </c>
    </row>
    <row r="59" spans="1:9">
      <c r="A59">
        <f t="shared" si="4"/>
        <v>57</v>
      </c>
      <c r="F59" t="str">
        <f t="shared" si="14"/>
        <v>dc = dc + dc57</v>
      </c>
      <c r="G59" t="str">
        <f t="shared" si="12"/>
        <v>dc = dc + dc57/64;</v>
      </c>
      <c r="H59" t="str">
        <f t="shared" si="15"/>
        <v>uint16_t dc57;</v>
      </c>
      <c r="I59" t="str">
        <f t="shared" si="13"/>
        <v>dc42=dc41;</v>
      </c>
    </row>
    <row r="60" spans="1:9">
      <c r="A60">
        <f t="shared" si="4"/>
        <v>58</v>
      </c>
      <c r="F60" t="str">
        <f t="shared" si="14"/>
        <v>dc = dc + dc58</v>
      </c>
      <c r="G60" t="str">
        <f t="shared" si="12"/>
        <v>dc = dc + dc58/64;</v>
      </c>
      <c r="H60" t="str">
        <f t="shared" si="15"/>
        <v>uint16_t dc58;</v>
      </c>
      <c r="I60" t="str">
        <f t="shared" si="13"/>
        <v>dc41=dc40;</v>
      </c>
    </row>
    <row r="61" spans="1:9">
      <c r="A61">
        <f t="shared" si="4"/>
        <v>59</v>
      </c>
      <c r="F61" t="str">
        <f t="shared" si="14"/>
        <v>dc = dc + dc59</v>
      </c>
      <c r="G61" t="str">
        <f t="shared" si="12"/>
        <v>dc = dc + dc59/64;</v>
      </c>
      <c r="H61" t="str">
        <f t="shared" si="15"/>
        <v>uint16_t dc59;</v>
      </c>
      <c r="I61" t="str">
        <f t="shared" si="13"/>
        <v>dc40=dc39;</v>
      </c>
    </row>
    <row r="62" spans="1:9">
      <c r="A62">
        <f t="shared" si="4"/>
        <v>60</v>
      </c>
      <c r="F62" t="str">
        <f t="shared" si="14"/>
        <v>dc = dc + dc60</v>
      </c>
      <c r="G62" t="str">
        <f t="shared" si="12"/>
        <v>dc = dc + dc60/64;</v>
      </c>
      <c r="H62" t="str">
        <f t="shared" si="15"/>
        <v>uint16_t dc60;</v>
      </c>
      <c r="I62" t="str">
        <f t="shared" si="13"/>
        <v>dc39=dc38;</v>
      </c>
    </row>
    <row r="63" spans="1:9">
      <c r="A63">
        <f t="shared" si="4"/>
        <v>61</v>
      </c>
      <c r="F63" t="str">
        <f t="shared" si="14"/>
        <v>dc = dc + dc61</v>
      </c>
      <c r="G63" t="str">
        <f t="shared" si="12"/>
        <v>dc = dc + dc61/64;</v>
      </c>
      <c r="H63" t="str">
        <f t="shared" si="15"/>
        <v>uint16_t dc61;</v>
      </c>
      <c r="I63" t="str">
        <f t="shared" si="13"/>
        <v>dc38=dc37;</v>
      </c>
    </row>
    <row r="64" spans="1:9">
      <c r="A64">
        <f t="shared" si="4"/>
        <v>62</v>
      </c>
      <c r="F64" t="str">
        <f t="shared" si="14"/>
        <v>dc = dc + dc62</v>
      </c>
      <c r="G64" t="str">
        <f t="shared" si="12"/>
        <v>dc = dc + dc62/64;</v>
      </c>
      <c r="H64" t="str">
        <f t="shared" si="15"/>
        <v>uint16_t dc62;</v>
      </c>
      <c r="I64" t="str">
        <f t="shared" si="13"/>
        <v>dc37=dc36;</v>
      </c>
    </row>
    <row r="65" spans="1:9">
      <c r="A65">
        <f t="shared" si="4"/>
        <v>63</v>
      </c>
      <c r="F65" t="str">
        <f t="shared" si="14"/>
        <v>dc = dc + dc63</v>
      </c>
      <c r="G65" t="str">
        <f t="shared" si="12"/>
        <v>dc = dc + dc63/64;</v>
      </c>
      <c r="H65" t="str">
        <f t="shared" si="15"/>
        <v>uint16_t dc63;</v>
      </c>
      <c r="I65" t="str">
        <f t="shared" si="13"/>
        <v>dc36=dc35;</v>
      </c>
    </row>
    <row r="66" spans="1:9">
      <c r="A66">
        <f t="shared" si="4"/>
        <v>64</v>
      </c>
      <c r="F66" t="str">
        <f t="shared" si="14"/>
        <v>dc = dc + dc64</v>
      </c>
      <c r="G66" t="str">
        <f t="shared" si="12"/>
        <v>dc = dc + dc64/64;</v>
      </c>
      <c r="H66" t="str">
        <f t="shared" si="15"/>
        <v>uint16_t dc64;</v>
      </c>
      <c r="I66" t="str">
        <f t="shared" si="13"/>
        <v>dc35=dc34;</v>
      </c>
    </row>
    <row r="67" spans="1:9">
      <c r="A67">
        <f t="shared" ref="A67:A102" si="16">A66+1</f>
        <v>65</v>
      </c>
      <c r="F67" t="str">
        <f t="shared" si="14"/>
        <v>dc = dc + dc65</v>
      </c>
      <c r="G67" t="str">
        <f t="shared" ref="G67:G101" si="17">CONCATENATE(F67,"/64;")</f>
        <v>dc = dc + dc65/64;</v>
      </c>
      <c r="H67" t="str">
        <f t="shared" si="15"/>
        <v>uint16_t dc65;</v>
      </c>
      <c r="I67" t="str">
        <f t="shared" ref="I67:I98" si="18">CONCATENATE("dc",99-A67,"=","dc",99-A68,";")</f>
        <v>dc34=dc33;</v>
      </c>
    </row>
    <row r="68" spans="1:9">
      <c r="A68">
        <f t="shared" si="16"/>
        <v>66</v>
      </c>
      <c r="F68" t="str">
        <f t="shared" si="14"/>
        <v>dc = dc + dc66</v>
      </c>
      <c r="G68" t="str">
        <f t="shared" si="17"/>
        <v>dc = dc + dc66/64;</v>
      </c>
      <c r="H68" t="str">
        <f t="shared" si="15"/>
        <v>uint16_t dc66;</v>
      </c>
      <c r="I68" t="str">
        <f t="shared" si="18"/>
        <v>dc33=dc32;</v>
      </c>
    </row>
    <row r="69" spans="1:9">
      <c r="A69">
        <f t="shared" si="16"/>
        <v>67</v>
      </c>
      <c r="F69" t="str">
        <f t="shared" si="14"/>
        <v>dc = dc + dc67</v>
      </c>
      <c r="G69" t="str">
        <f t="shared" si="17"/>
        <v>dc = dc + dc67/64;</v>
      </c>
      <c r="H69" t="str">
        <f t="shared" si="15"/>
        <v>uint16_t dc67;</v>
      </c>
      <c r="I69" t="str">
        <f t="shared" si="18"/>
        <v>dc32=dc31;</v>
      </c>
    </row>
    <row r="70" spans="1:9">
      <c r="A70">
        <f t="shared" si="16"/>
        <v>68</v>
      </c>
      <c r="F70" t="str">
        <f t="shared" si="14"/>
        <v>dc = dc + dc68</v>
      </c>
      <c r="G70" t="str">
        <f t="shared" si="17"/>
        <v>dc = dc + dc68/64;</v>
      </c>
      <c r="H70" t="str">
        <f t="shared" si="15"/>
        <v>uint16_t dc68;</v>
      </c>
      <c r="I70" t="str">
        <f t="shared" si="18"/>
        <v>dc31=dc30;</v>
      </c>
    </row>
    <row r="71" spans="1:9">
      <c r="A71">
        <f t="shared" si="16"/>
        <v>69</v>
      </c>
      <c r="F71" t="str">
        <f t="shared" si="14"/>
        <v>dc = dc + dc69</v>
      </c>
      <c r="G71" t="str">
        <f t="shared" si="17"/>
        <v>dc = dc + dc69/64;</v>
      </c>
      <c r="H71" t="str">
        <f t="shared" si="15"/>
        <v>uint16_t dc69;</v>
      </c>
      <c r="I71" t="str">
        <f t="shared" si="18"/>
        <v>dc30=dc29;</v>
      </c>
    </row>
    <row r="72" spans="1:9">
      <c r="A72">
        <f t="shared" si="16"/>
        <v>70</v>
      </c>
      <c r="F72" t="str">
        <f t="shared" si="14"/>
        <v>dc = dc + dc70</v>
      </c>
      <c r="G72" t="str">
        <f t="shared" si="17"/>
        <v>dc = dc + dc70/64;</v>
      </c>
      <c r="H72" t="str">
        <f t="shared" si="15"/>
        <v>uint16_t dc70;</v>
      </c>
      <c r="I72" t="str">
        <f t="shared" si="18"/>
        <v>dc29=dc28;</v>
      </c>
    </row>
    <row r="73" spans="1:9">
      <c r="A73">
        <f t="shared" si="16"/>
        <v>71</v>
      </c>
      <c r="F73" t="str">
        <f t="shared" si="14"/>
        <v>dc = dc + dc71</v>
      </c>
      <c r="G73" t="str">
        <f t="shared" si="17"/>
        <v>dc = dc + dc71/64;</v>
      </c>
      <c r="H73" t="str">
        <f t="shared" si="15"/>
        <v>uint16_t dc71;</v>
      </c>
      <c r="I73" t="str">
        <f t="shared" si="18"/>
        <v>dc28=dc27;</v>
      </c>
    </row>
    <row r="74" spans="1:9">
      <c r="A74">
        <f t="shared" si="16"/>
        <v>72</v>
      </c>
      <c r="F74" t="str">
        <f t="shared" si="14"/>
        <v>dc = dc + dc72</v>
      </c>
      <c r="G74" t="str">
        <f t="shared" si="17"/>
        <v>dc = dc + dc72/64;</v>
      </c>
      <c r="H74" t="str">
        <f t="shared" si="15"/>
        <v>uint16_t dc72;</v>
      </c>
      <c r="I74" t="str">
        <f t="shared" si="18"/>
        <v>dc27=dc26;</v>
      </c>
    </row>
    <row r="75" spans="1:9">
      <c r="A75">
        <f t="shared" si="16"/>
        <v>73</v>
      </c>
      <c r="F75" t="str">
        <f t="shared" si="14"/>
        <v>dc = dc + dc73</v>
      </c>
      <c r="G75" t="str">
        <f t="shared" si="17"/>
        <v>dc = dc + dc73/64;</v>
      </c>
      <c r="H75" t="str">
        <f t="shared" si="15"/>
        <v>uint16_t dc73;</v>
      </c>
      <c r="I75" t="str">
        <f t="shared" si="18"/>
        <v>dc26=dc25;</v>
      </c>
    </row>
    <row r="76" spans="1:9">
      <c r="A76">
        <f t="shared" si="16"/>
        <v>74</v>
      </c>
      <c r="F76" t="str">
        <f t="shared" si="14"/>
        <v>dc = dc + dc74</v>
      </c>
      <c r="G76" t="str">
        <f t="shared" si="17"/>
        <v>dc = dc + dc74/64;</v>
      </c>
      <c r="H76" t="str">
        <f t="shared" si="15"/>
        <v>uint16_t dc74;</v>
      </c>
      <c r="I76" t="str">
        <f t="shared" si="18"/>
        <v>dc25=dc24;</v>
      </c>
    </row>
    <row r="77" spans="1:9">
      <c r="A77">
        <f t="shared" si="16"/>
        <v>75</v>
      </c>
      <c r="F77" t="str">
        <f t="shared" ref="F77:F101" si="19">CONCATENATE("dc = dc + dc",A77)</f>
        <v>dc = dc + dc75</v>
      </c>
      <c r="G77" t="str">
        <f t="shared" si="17"/>
        <v>dc = dc + dc75/64;</v>
      </c>
      <c r="H77" t="str">
        <f t="shared" ref="H77:H101" si="20">CONCATENATE("uint16_t dc",A77,";")</f>
        <v>uint16_t dc75;</v>
      </c>
      <c r="I77" t="str">
        <f t="shared" si="18"/>
        <v>dc24=dc23;</v>
      </c>
    </row>
    <row r="78" spans="1:9">
      <c r="A78">
        <f t="shared" si="16"/>
        <v>76</v>
      </c>
      <c r="F78" t="str">
        <f t="shared" si="19"/>
        <v>dc = dc + dc76</v>
      </c>
      <c r="G78" t="str">
        <f t="shared" si="17"/>
        <v>dc = dc + dc76/64;</v>
      </c>
      <c r="H78" t="str">
        <f t="shared" si="20"/>
        <v>uint16_t dc76;</v>
      </c>
      <c r="I78" t="str">
        <f t="shared" si="18"/>
        <v>dc23=dc22;</v>
      </c>
    </row>
    <row r="79" spans="1:9">
      <c r="A79">
        <f t="shared" si="16"/>
        <v>77</v>
      </c>
      <c r="F79" t="str">
        <f t="shared" si="19"/>
        <v>dc = dc + dc77</v>
      </c>
      <c r="G79" t="str">
        <f t="shared" si="17"/>
        <v>dc = dc + dc77/64;</v>
      </c>
      <c r="H79" t="str">
        <f t="shared" si="20"/>
        <v>uint16_t dc77;</v>
      </c>
      <c r="I79" t="str">
        <f t="shared" si="18"/>
        <v>dc22=dc21;</v>
      </c>
    </row>
    <row r="80" spans="1:9">
      <c r="A80">
        <f t="shared" si="16"/>
        <v>78</v>
      </c>
      <c r="F80" t="str">
        <f t="shared" si="19"/>
        <v>dc = dc + dc78</v>
      </c>
      <c r="G80" t="str">
        <f t="shared" si="17"/>
        <v>dc = dc + dc78/64;</v>
      </c>
      <c r="H80" t="str">
        <f t="shared" si="20"/>
        <v>uint16_t dc78;</v>
      </c>
      <c r="I80" t="str">
        <f t="shared" si="18"/>
        <v>dc21=dc20;</v>
      </c>
    </row>
    <row r="81" spans="1:9">
      <c r="A81">
        <f t="shared" si="16"/>
        <v>79</v>
      </c>
      <c r="F81" t="str">
        <f t="shared" si="19"/>
        <v>dc = dc + dc79</v>
      </c>
      <c r="G81" t="str">
        <f t="shared" si="17"/>
        <v>dc = dc + dc79/64;</v>
      </c>
      <c r="H81" t="str">
        <f t="shared" si="20"/>
        <v>uint16_t dc79;</v>
      </c>
      <c r="I81" t="str">
        <f t="shared" si="18"/>
        <v>dc20=dc19;</v>
      </c>
    </row>
    <row r="82" spans="1:9">
      <c r="A82">
        <f t="shared" si="16"/>
        <v>80</v>
      </c>
      <c r="F82" t="str">
        <f t="shared" si="19"/>
        <v>dc = dc + dc80</v>
      </c>
      <c r="G82" t="str">
        <f t="shared" si="17"/>
        <v>dc = dc + dc80/64;</v>
      </c>
      <c r="H82" t="str">
        <f t="shared" si="20"/>
        <v>uint16_t dc80;</v>
      </c>
      <c r="I82" t="str">
        <f t="shared" si="18"/>
        <v>dc19=dc18;</v>
      </c>
    </row>
    <row r="83" spans="1:9">
      <c r="A83">
        <f t="shared" si="16"/>
        <v>81</v>
      </c>
      <c r="F83" t="str">
        <f t="shared" si="19"/>
        <v>dc = dc + dc81</v>
      </c>
      <c r="G83" t="str">
        <f t="shared" si="17"/>
        <v>dc = dc + dc81/64;</v>
      </c>
      <c r="H83" t="str">
        <f t="shared" si="20"/>
        <v>uint16_t dc81;</v>
      </c>
      <c r="I83" t="str">
        <f t="shared" si="18"/>
        <v>dc18=dc17;</v>
      </c>
    </row>
    <row r="84" spans="1:9">
      <c r="A84">
        <f t="shared" si="16"/>
        <v>82</v>
      </c>
      <c r="F84" t="str">
        <f t="shared" si="19"/>
        <v>dc = dc + dc82</v>
      </c>
      <c r="G84" t="str">
        <f t="shared" si="17"/>
        <v>dc = dc + dc82/64;</v>
      </c>
      <c r="H84" t="str">
        <f t="shared" si="20"/>
        <v>uint16_t dc82;</v>
      </c>
      <c r="I84" t="str">
        <f t="shared" si="18"/>
        <v>dc17=dc16;</v>
      </c>
    </row>
    <row r="85" spans="1:9">
      <c r="A85">
        <f t="shared" si="16"/>
        <v>83</v>
      </c>
      <c r="F85" t="str">
        <f t="shared" si="19"/>
        <v>dc = dc + dc83</v>
      </c>
      <c r="G85" t="str">
        <f t="shared" si="17"/>
        <v>dc = dc + dc83/64;</v>
      </c>
      <c r="H85" t="str">
        <f t="shared" si="20"/>
        <v>uint16_t dc83;</v>
      </c>
      <c r="I85" t="str">
        <f t="shared" si="18"/>
        <v>dc16=dc15;</v>
      </c>
    </row>
    <row r="86" spans="1:9">
      <c r="A86">
        <f t="shared" si="16"/>
        <v>84</v>
      </c>
      <c r="F86" t="str">
        <f t="shared" si="19"/>
        <v>dc = dc + dc84</v>
      </c>
      <c r="G86" t="str">
        <f t="shared" si="17"/>
        <v>dc = dc + dc84/64;</v>
      </c>
      <c r="H86" t="str">
        <f t="shared" si="20"/>
        <v>uint16_t dc84;</v>
      </c>
      <c r="I86" t="str">
        <f t="shared" si="18"/>
        <v>dc15=dc14;</v>
      </c>
    </row>
    <row r="87" spans="1:9">
      <c r="A87">
        <f t="shared" si="16"/>
        <v>85</v>
      </c>
      <c r="F87" t="str">
        <f t="shared" si="19"/>
        <v>dc = dc + dc85</v>
      </c>
      <c r="G87" t="str">
        <f t="shared" si="17"/>
        <v>dc = dc + dc85/64;</v>
      </c>
      <c r="H87" t="str">
        <f t="shared" si="20"/>
        <v>uint16_t dc85;</v>
      </c>
      <c r="I87" t="str">
        <f t="shared" si="18"/>
        <v>dc14=dc13;</v>
      </c>
    </row>
    <row r="88" spans="1:9">
      <c r="A88">
        <f t="shared" si="16"/>
        <v>86</v>
      </c>
      <c r="F88" t="str">
        <f t="shared" si="19"/>
        <v>dc = dc + dc86</v>
      </c>
      <c r="G88" t="str">
        <f t="shared" si="17"/>
        <v>dc = dc + dc86/64;</v>
      </c>
      <c r="H88" t="str">
        <f t="shared" si="20"/>
        <v>uint16_t dc86;</v>
      </c>
      <c r="I88" t="str">
        <f t="shared" si="18"/>
        <v>dc13=dc12;</v>
      </c>
    </row>
    <row r="89" spans="1:9">
      <c r="A89">
        <f t="shared" si="16"/>
        <v>87</v>
      </c>
      <c r="F89" t="str">
        <f t="shared" si="19"/>
        <v>dc = dc + dc87</v>
      </c>
      <c r="G89" t="str">
        <f t="shared" si="17"/>
        <v>dc = dc + dc87/64;</v>
      </c>
      <c r="H89" t="str">
        <f t="shared" si="20"/>
        <v>uint16_t dc87;</v>
      </c>
      <c r="I89" t="str">
        <f t="shared" si="18"/>
        <v>dc12=dc11;</v>
      </c>
    </row>
    <row r="90" spans="1:9">
      <c r="A90">
        <f t="shared" si="16"/>
        <v>88</v>
      </c>
      <c r="F90" t="str">
        <f t="shared" si="19"/>
        <v>dc = dc + dc88</v>
      </c>
      <c r="G90" t="str">
        <f t="shared" si="17"/>
        <v>dc = dc + dc88/64;</v>
      </c>
      <c r="H90" t="str">
        <f t="shared" si="20"/>
        <v>uint16_t dc88;</v>
      </c>
      <c r="I90" t="str">
        <f t="shared" si="18"/>
        <v>dc11=dc10;</v>
      </c>
    </row>
    <row r="91" spans="1:9">
      <c r="A91">
        <f t="shared" si="16"/>
        <v>89</v>
      </c>
      <c r="F91" t="str">
        <f t="shared" si="19"/>
        <v>dc = dc + dc89</v>
      </c>
      <c r="G91" t="str">
        <f t="shared" si="17"/>
        <v>dc = dc + dc89/64;</v>
      </c>
      <c r="H91" t="str">
        <f t="shared" si="20"/>
        <v>uint16_t dc89;</v>
      </c>
      <c r="I91" t="str">
        <f>CONCATENATE("dc",99-A91,"=","dc0",99-A92,";")</f>
        <v>dc10=dc09;</v>
      </c>
    </row>
    <row r="92" spans="1:9">
      <c r="A92">
        <f t="shared" si="16"/>
        <v>90</v>
      </c>
      <c r="F92" t="str">
        <f t="shared" si="19"/>
        <v>dc = dc + dc90</v>
      </c>
      <c r="G92" t="str">
        <f t="shared" si="17"/>
        <v>dc = dc + dc90/64;</v>
      </c>
      <c r="H92" t="str">
        <f t="shared" si="20"/>
        <v>uint16_t dc90;</v>
      </c>
      <c r="I92" t="str">
        <f>CONCATENATE("dc0",99-A92,"=","dc0",99-A93,";")</f>
        <v>dc09=dc08;</v>
      </c>
    </row>
    <row r="93" spans="1:9">
      <c r="A93">
        <f t="shared" si="16"/>
        <v>91</v>
      </c>
      <c r="F93" t="str">
        <f t="shared" si="19"/>
        <v>dc = dc + dc91</v>
      </c>
      <c r="G93" t="str">
        <f t="shared" si="17"/>
        <v>dc = dc + dc91/64;</v>
      </c>
      <c r="H93" t="str">
        <f t="shared" si="20"/>
        <v>uint16_t dc91;</v>
      </c>
      <c r="I93" t="str">
        <f t="shared" ref="I93:I101" si="21">CONCATENATE("dc0",99-A93,"=","dc0",99-A94,";")</f>
        <v>dc08=dc07;</v>
      </c>
    </row>
    <row r="94" spans="1:9">
      <c r="A94">
        <f t="shared" si="16"/>
        <v>92</v>
      </c>
      <c r="F94" t="str">
        <f t="shared" si="19"/>
        <v>dc = dc + dc92</v>
      </c>
      <c r="G94" t="str">
        <f t="shared" si="17"/>
        <v>dc = dc + dc92/64;</v>
      </c>
      <c r="H94" t="str">
        <f t="shared" si="20"/>
        <v>uint16_t dc92;</v>
      </c>
      <c r="I94" t="str">
        <f t="shared" si="21"/>
        <v>dc07=dc06;</v>
      </c>
    </row>
    <row r="95" spans="1:9">
      <c r="A95">
        <f t="shared" si="16"/>
        <v>93</v>
      </c>
      <c r="F95" t="str">
        <f t="shared" si="19"/>
        <v>dc = dc + dc93</v>
      </c>
      <c r="G95" t="str">
        <f t="shared" si="17"/>
        <v>dc = dc + dc93/64;</v>
      </c>
      <c r="H95" t="str">
        <f t="shared" si="20"/>
        <v>uint16_t dc93;</v>
      </c>
      <c r="I95" t="str">
        <f t="shared" si="21"/>
        <v>dc06=dc05;</v>
      </c>
    </row>
    <row r="96" spans="1:9">
      <c r="A96">
        <f t="shared" si="16"/>
        <v>94</v>
      </c>
      <c r="F96" t="str">
        <f t="shared" si="19"/>
        <v>dc = dc + dc94</v>
      </c>
      <c r="G96" t="str">
        <f t="shared" si="17"/>
        <v>dc = dc + dc94/64;</v>
      </c>
      <c r="H96" t="str">
        <f t="shared" si="20"/>
        <v>uint16_t dc94;</v>
      </c>
      <c r="I96" t="str">
        <f t="shared" si="21"/>
        <v>dc05=dc04;</v>
      </c>
    </row>
    <row r="97" spans="1:9">
      <c r="A97">
        <f t="shared" si="16"/>
        <v>95</v>
      </c>
      <c r="F97" t="str">
        <f t="shared" si="19"/>
        <v>dc = dc + dc95</v>
      </c>
      <c r="G97" t="str">
        <f t="shared" si="17"/>
        <v>dc = dc + dc95/64;</v>
      </c>
      <c r="H97" t="str">
        <f t="shared" si="20"/>
        <v>uint16_t dc95;</v>
      </c>
      <c r="I97" t="str">
        <f t="shared" si="21"/>
        <v>dc04=dc03;</v>
      </c>
    </row>
    <row r="98" spans="1:9">
      <c r="A98">
        <f t="shared" si="16"/>
        <v>96</v>
      </c>
      <c r="F98" t="str">
        <f t="shared" si="19"/>
        <v>dc = dc + dc96</v>
      </c>
      <c r="G98" t="str">
        <f t="shared" si="17"/>
        <v>dc = dc + dc96/64;</v>
      </c>
      <c r="H98" t="str">
        <f t="shared" si="20"/>
        <v>uint16_t dc96;</v>
      </c>
      <c r="I98" t="str">
        <f t="shared" si="21"/>
        <v>dc03=dc02;</v>
      </c>
    </row>
    <row r="99" spans="1:9">
      <c r="A99">
        <f t="shared" si="16"/>
        <v>97</v>
      </c>
      <c r="F99" t="str">
        <f t="shared" si="19"/>
        <v>dc = dc + dc97</v>
      </c>
      <c r="G99" t="str">
        <f t="shared" si="17"/>
        <v>dc = dc + dc97/64;</v>
      </c>
      <c r="H99" t="str">
        <f t="shared" si="20"/>
        <v>uint16_t dc97;</v>
      </c>
      <c r="I99" t="str">
        <f t="shared" si="21"/>
        <v>dc02=dc01;</v>
      </c>
    </row>
    <row r="100" spans="1:9">
      <c r="A100">
        <f t="shared" si="16"/>
        <v>98</v>
      </c>
      <c r="F100" t="str">
        <f t="shared" si="19"/>
        <v>dc = dc + dc98</v>
      </c>
      <c r="G100" t="str">
        <f t="shared" si="17"/>
        <v>dc = dc + dc98/64;</v>
      </c>
      <c r="H100" t="str">
        <f t="shared" si="20"/>
        <v>uint16_t dc98;</v>
      </c>
      <c r="I100" t="str">
        <f t="shared" si="21"/>
        <v>dc01=dc00;</v>
      </c>
    </row>
    <row r="101" spans="1:9">
      <c r="A101">
        <f t="shared" si="16"/>
        <v>99</v>
      </c>
      <c r="F101" t="str">
        <f t="shared" si="19"/>
        <v>dc = dc + dc99</v>
      </c>
      <c r="G101" t="str">
        <f t="shared" si="17"/>
        <v>dc = dc + dc99/64;</v>
      </c>
      <c r="H101" t="str">
        <f t="shared" si="20"/>
        <v>uint16_t dc99;</v>
      </c>
      <c r="I101" t="str">
        <f t="shared" si="21"/>
        <v>dc00=dc099;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"/>
  <sheetViews>
    <sheetView tabSelected="1" zoomScale="115" zoomScaleNormal="115" topLeftCell="A235" workbookViewId="0">
      <selection activeCell="I238" sqref="I238"/>
    </sheetView>
  </sheetViews>
  <sheetFormatPr defaultColWidth="8.88888888888889" defaultRowHeight="14.4" outlineLevelCol="7"/>
  <sheetData>
    <row r="1" spans="1:8">
      <c r="A1" s="1" t="s">
        <v>9</v>
      </c>
      <c r="H1" s="1" t="s">
        <v>9</v>
      </c>
    </row>
    <row r="19" spans="1:8">
      <c r="A19" s="1" t="s">
        <v>10</v>
      </c>
      <c r="H19" s="1" t="s">
        <v>10</v>
      </c>
    </row>
    <row r="246" spans="1:8">
      <c r="A246" t="s">
        <v>11</v>
      </c>
      <c r="H246" t="s">
        <v>11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pastehere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W-book</dc:creator>
  <cp:lastModifiedBy>W-book</cp:lastModifiedBy>
  <dcterms:created xsi:type="dcterms:W3CDTF">2021-03-27T02:20:00Z</dcterms:created>
  <dcterms:modified xsi:type="dcterms:W3CDTF">2021-03-28T01:51:27Z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