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5970" windowHeight="5670" activeTab="1"/>
  </bookViews>
  <sheets>
    <sheet name="Sheet1" sheetId="1" r:id="rId1"/>
    <sheet name="Pro Forma Jul-Sept " sheetId="2" r:id="rId2"/>
    <sheet name="Pro Forma Oct-Dec" sheetId="3" r:id="rId3"/>
    <sheet name="Pro Forma Income Stmt Sept" sheetId="4" r:id="rId4"/>
    <sheet name="Pro Forma Income Stmt Dec" sheetId="5" r:id="rId5"/>
    <sheet name="Pro Forma Balance Sht Sept 30" sheetId="6" r:id="rId6"/>
    <sheet name="Pro Forma Balance Sht Dec 3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  <c r="S14" i="1"/>
  <c r="S15" i="1"/>
  <c r="S16" i="1"/>
  <c r="S17" i="1"/>
  <c r="S18" i="1"/>
  <c r="S19" i="1"/>
  <c r="S20" i="1"/>
  <c r="S13" i="1"/>
  <c r="Q14" i="1"/>
  <c r="Q15" i="1"/>
  <c r="Q16" i="1"/>
  <c r="Q17" i="1"/>
  <c r="Q18" i="1"/>
  <c r="Q19" i="1"/>
  <c r="Q20" i="1"/>
  <c r="Q13" i="1"/>
  <c r="M57" i="1"/>
  <c r="M61" i="1" s="1"/>
  <c r="M46" i="1"/>
  <c r="M49" i="1"/>
  <c r="M50" i="1" s="1"/>
</calcChain>
</file>

<file path=xl/sharedStrings.xml><?xml version="1.0" encoding="utf-8"?>
<sst xmlns="http://schemas.openxmlformats.org/spreadsheetml/2006/main" count="79" uniqueCount="55">
  <si>
    <t>TOYS FOR YOU</t>
  </si>
  <si>
    <t>Balance Sheet (estimated)</t>
  </si>
  <si>
    <t>June 30, 20XY ($thousands)</t>
  </si>
  <si>
    <t>Assets</t>
  </si>
  <si>
    <t>Current Assets:</t>
  </si>
  <si>
    <t>Cash</t>
  </si>
  <si>
    <t>Accounts Receivable</t>
  </si>
  <si>
    <t>Inventory</t>
  </si>
  <si>
    <t>Total current assets</t>
  </si>
  <si>
    <t>Capital assets:</t>
  </si>
  <si>
    <t>Plant and equipment</t>
  </si>
  <si>
    <t>Less: Accumulated amortization</t>
  </si>
  <si>
    <t>Total assets</t>
  </si>
  <si>
    <t>Liabilities and Shareholders Equity</t>
  </si>
  <si>
    <t>Current Liabilities</t>
  </si>
  <si>
    <t>Accounts Payable</t>
  </si>
  <si>
    <t>Notes payable</t>
  </si>
  <si>
    <t>Accrued liabilities</t>
  </si>
  <si>
    <t>Total current liabilities</t>
  </si>
  <si>
    <t>Long-term debt</t>
  </si>
  <si>
    <t>Common stock</t>
  </si>
  <si>
    <t>Retained earnings</t>
  </si>
  <si>
    <t>Total liabilities and shareholders equity</t>
  </si>
  <si>
    <t>Sales (Estimated)</t>
  </si>
  <si>
    <t>July</t>
  </si>
  <si>
    <t>August</t>
  </si>
  <si>
    <t>September</t>
  </si>
  <si>
    <t>October</t>
  </si>
  <si>
    <t>November</t>
  </si>
  <si>
    <t>December</t>
  </si>
  <si>
    <t>May</t>
  </si>
  <si>
    <t>June</t>
  </si>
  <si>
    <t>Collection Period</t>
  </si>
  <si>
    <t>50 days</t>
  </si>
  <si>
    <t>42 days</t>
  </si>
  <si>
    <t>35 days</t>
  </si>
  <si>
    <t>60 days</t>
  </si>
  <si>
    <t>Purchases</t>
  </si>
  <si>
    <t>Labour</t>
  </si>
  <si>
    <t>Others</t>
  </si>
  <si>
    <t>Amortization</t>
  </si>
  <si>
    <t>COGS (70% sales)</t>
  </si>
  <si>
    <t>Selling &amp; Admin Expenses (13% Sales)</t>
  </si>
  <si>
    <t>Tax rate (42%)</t>
  </si>
  <si>
    <t>Payments on Notes</t>
  </si>
  <si>
    <t>Interest</t>
  </si>
  <si>
    <t>Income Tax</t>
  </si>
  <si>
    <t>Dividends</t>
  </si>
  <si>
    <t>Sales</t>
  </si>
  <si>
    <t>Collection
Period</t>
  </si>
  <si>
    <t>Selling &amp; Admin
Expenses</t>
  </si>
  <si>
    <t>COGS
 (70% sales)</t>
  </si>
  <si>
    <t>Payments 
on Notes</t>
  </si>
  <si>
    <t>Income 
Tax</t>
  </si>
  <si>
    <t>Tax rate
(42%)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</si>
</sst>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&quot;$&quot;#,##0.0"/>
    <numFmt numFmtId="166" formatCode="&quot;$&quot;#,##0.00"/>
  </numFmts>
  <fonts count="3" x14ac:knownFonts="1"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2" xfId="0" applyFill="1" applyBorder="1"/>
    <xf numFmtId="0" fontId="2" fillId="2" borderId="0" xfId="0" applyFont="1" applyFill="1"/>
    <xf numFmtId="164" fontId="0" fillId="2" borderId="0" xfId="0" applyNumberFormat="1" applyFill="1"/>
    <xf numFmtId="6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0" fillId="2" borderId="3" xfId="0" applyFill="1" applyBorder="1"/>
    <xf numFmtId="0" fontId="2" fillId="2" borderId="3" xfId="0" applyFont="1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6" fontId="0" fillId="2" borderId="3" xfId="0" applyNumberFormat="1" applyFill="1" applyBorder="1"/>
    <xf numFmtId="166" fontId="0" fillId="2" borderId="3" xfId="0" applyNumberFormat="1" applyFill="1" applyBorder="1"/>
    <xf numFmtId="0" fontId="2" fillId="2" borderId="3" xfId="0" applyFont="1" applyFill="1" applyBorder="1" applyAlignment="1">
      <alignment wrapText="1"/>
    </xf>
    <xf numFmtId="165" fontId="0" fillId="3" borderId="3" xfId="0" applyNumberFormat="1" applyFill="1" applyBorder="1"/>
    <xf numFmtId="166" fontId="0" fillId="3" borderId="3" xfId="0" applyNumberFormat="1" applyFill="1" applyBorder="1"/>
    <xf numFmtId="0" fontId="0" fillId="3" borderId="3" xfId="0" applyFill="1" applyBorder="1"/>
  </cellXfs>
  <cellStyles count="1"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CC00"/>
      <rgbColor rgb="00FFFF66"/>
      <rgbColor rgb="00016699"/>
      <rgbColor rgb="00999700"/>
      <rgbColor rgb="000000FF"/>
      <rgbColor rgb="00008000"/>
      <rgbColor rgb="00FF0000"/>
      <rgbColor rgb="00CCF2FC"/>
      <rgbColor rgb="00EAEBEB"/>
      <rgbColor rgb="00002D72"/>
      <rgbColor rgb="0000BDF2"/>
      <rgbColor rgb="00CB6015"/>
      <rgbColor rgb="0053565A"/>
      <rgbColor rgb="0097999B"/>
      <rgbColor rgb="00002D72"/>
      <rgbColor rgb="0099ABC7"/>
      <rgbColor rgb="0000BDF2"/>
      <rgbColor rgb="0099E4FA"/>
      <rgbColor rgb="0053565A"/>
      <rgbColor rgb="0097999B"/>
      <rgbColor rgb="0000B0B9"/>
      <rgbColor rgb="0099DFE3"/>
      <rgbColor rgb="00C99700"/>
      <rgbColor rgb="00E9D599"/>
      <rgbColor rgb="0000843D"/>
      <rgbColor rgb="0099CEB1"/>
      <rgbColor rgb="00890C58"/>
      <rgbColor rgb="00D09EBC"/>
      <rgbColor rgb="00949300"/>
      <rgbColor rgb="00D4D499"/>
      <rgbColor rgb="00007377"/>
      <rgbColor rgb="0099C7C9"/>
      <rgbColor rgb="00ED8B00"/>
      <rgbColor rgb="00F8D199"/>
      <rgbColor rgb="006B3077"/>
      <rgbColor rgb="00C4ACC9"/>
      <rgbColor rgb="0084BD00"/>
      <rgbColor rgb="00CEE599"/>
      <rgbColor rgb="00FF99FF"/>
      <rgbColor rgb="0066FF66"/>
      <rgbColor rgb="00FF9933"/>
      <rgbColor rgb="00FF5050"/>
      <rgbColor rgb="00FF7C80"/>
      <rgbColor rgb="00FF9999"/>
      <rgbColor rgb="00003366"/>
      <rgbColor rgb="00660066"/>
      <rgbColor rgb="00CCFFCC"/>
      <rgbColor rgb="00FFFF99"/>
      <rgbColor rgb="00FFFFCC"/>
      <rgbColor rgb="00FFCC99"/>
      <rgbColor rgb="00FFCCCC"/>
      <rgbColor rgb="00FF66FF"/>
      <rgbColor rgb="00CCFFFF"/>
      <rgbColor rgb="00FFCC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104162</xdr:colOff>
      <xdr:row>8</xdr:row>
      <xdr:rowOff>76048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04762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9</xdr:col>
      <xdr:colOff>208924</xdr:colOff>
      <xdr:row>72</xdr:row>
      <xdr:rowOff>60981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5875"/>
          <a:ext cx="5009524" cy="9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CG">
      <a:dk1>
        <a:sysClr val="windowText" lastClr="000000"/>
      </a:dk1>
      <a:lt1>
        <a:sysClr val="window" lastClr="FFFFFF"/>
      </a:lt1>
      <a:dk2>
        <a:srgbClr val="CCF2FC"/>
      </a:dk2>
      <a:lt2>
        <a:srgbClr val="EAEBEB"/>
      </a:lt2>
      <a:accent1>
        <a:srgbClr val="002D72"/>
      </a:accent1>
      <a:accent2>
        <a:srgbClr val="00BDF2"/>
      </a:accent2>
      <a:accent3>
        <a:srgbClr val="53565A"/>
      </a:accent3>
      <a:accent4>
        <a:srgbClr val="97999B"/>
      </a:accent4>
      <a:accent5>
        <a:srgbClr val="CB6015"/>
      </a:accent5>
      <a:accent6>
        <a:srgbClr val="FFFFFF"/>
      </a:accent6>
      <a:hlink>
        <a:srgbClr val="00BDF2"/>
      </a:hlink>
      <a:folHlink>
        <a:srgbClr val="00BDF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2:Y62"/>
  <sheetViews>
    <sheetView topLeftCell="R10" zoomScale="115" zoomScaleNormal="115" workbookViewId="0">
      <selection activeCell="X20" sqref="K12:X20"/>
    </sheetView>
  </sheetViews>
  <sheetFormatPr defaultRowHeight="11.25" x14ac:dyDescent="0.2"/>
  <cols>
    <col min="1" max="10" width="9.33203125" style="1"/>
    <col min="11" max="11" width="24.83203125" style="1" bestFit="1" customWidth="1"/>
    <col min="12" max="12" width="17.5" style="1" bestFit="1" customWidth="1"/>
    <col min="13" max="13" width="14.83203125" style="1" bestFit="1" customWidth="1"/>
    <col min="14" max="16" width="9.33203125" style="1"/>
    <col min="17" max="17" width="11.6640625" style="1" bestFit="1" customWidth="1"/>
    <col min="18" max="18" width="9.33203125" style="1"/>
    <col min="19" max="19" width="11.1640625" style="1" bestFit="1" customWidth="1"/>
    <col min="20" max="16384" width="9.33203125" style="1"/>
  </cols>
  <sheetData>
    <row r="12" spans="11:25" x14ac:dyDescent="0.2">
      <c r="L12" s="7" t="s">
        <v>23</v>
      </c>
      <c r="M12" s="7" t="s">
        <v>32</v>
      </c>
      <c r="N12" s="7" t="s">
        <v>37</v>
      </c>
      <c r="O12" s="7" t="s">
        <v>38</v>
      </c>
      <c r="P12" s="7" t="s">
        <v>39</v>
      </c>
      <c r="Q12" s="7" t="s">
        <v>41</v>
      </c>
      <c r="R12" s="7" t="s">
        <v>40</v>
      </c>
      <c r="S12" s="7" t="s">
        <v>42</v>
      </c>
      <c r="T12" s="7" t="s">
        <v>43</v>
      </c>
      <c r="U12" s="7" t="s">
        <v>44</v>
      </c>
      <c r="V12" s="7" t="s">
        <v>45</v>
      </c>
      <c r="W12" s="7" t="s">
        <v>46</v>
      </c>
      <c r="X12" s="7" t="s">
        <v>47</v>
      </c>
    </row>
    <row r="13" spans="11:25" x14ac:dyDescent="0.2">
      <c r="K13" s="7" t="s">
        <v>30</v>
      </c>
      <c r="L13" s="8">
        <v>1732500</v>
      </c>
      <c r="N13" s="8">
        <v>675000</v>
      </c>
      <c r="O13" s="8">
        <v>195000</v>
      </c>
      <c r="P13" s="8">
        <v>375000</v>
      </c>
      <c r="Q13" s="10">
        <f>0.7*L13</f>
        <v>1212750</v>
      </c>
      <c r="R13" s="9">
        <v>38000</v>
      </c>
      <c r="S13" s="11">
        <f>0.13*L13</f>
        <v>225225</v>
      </c>
      <c r="T13" s="8"/>
      <c r="U13" s="8"/>
      <c r="V13" s="8"/>
      <c r="W13" s="8"/>
      <c r="X13" s="8"/>
      <c r="Y13" s="8"/>
    </row>
    <row r="14" spans="11:25" x14ac:dyDescent="0.2">
      <c r="K14" s="7" t="s">
        <v>31</v>
      </c>
      <c r="L14" s="8">
        <v>1845000</v>
      </c>
      <c r="M14" s="1" t="s">
        <v>36</v>
      </c>
      <c r="N14" s="8">
        <v>607500</v>
      </c>
      <c r="O14" s="8">
        <v>195000</v>
      </c>
      <c r="P14" s="8">
        <v>375000</v>
      </c>
      <c r="Q14" s="10">
        <f t="shared" ref="Q14:Q20" si="0">0.7*L14</f>
        <v>1291500</v>
      </c>
      <c r="S14" s="11">
        <f t="shared" ref="S14:S20" si="1">0.13*L14</f>
        <v>239850</v>
      </c>
      <c r="T14" s="8"/>
      <c r="U14" s="8"/>
      <c r="V14" s="8"/>
      <c r="W14" s="8"/>
      <c r="X14" s="8"/>
      <c r="Y14" s="8"/>
    </row>
    <row r="15" spans="11:25" x14ac:dyDescent="0.2">
      <c r="K15" s="7" t="s">
        <v>24</v>
      </c>
      <c r="L15" s="8">
        <v>1957500</v>
      </c>
      <c r="M15" s="1" t="s">
        <v>33</v>
      </c>
      <c r="N15" s="8">
        <v>585000</v>
      </c>
      <c r="O15" s="8">
        <v>195000</v>
      </c>
      <c r="P15" s="8">
        <v>375000</v>
      </c>
      <c r="Q15" s="10">
        <f t="shared" si="0"/>
        <v>1370250</v>
      </c>
      <c r="S15" s="11">
        <f t="shared" si="1"/>
        <v>254475</v>
      </c>
      <c r="T15" s="8"/>
      <c r="U15" s="8"/>
      <c r="V15" s="8"/>
      <c r="W15" s="8"/>
      <c r="X15" s="8">
        <v>22500</v>
      </c>
      <c r="Y15" s="8"/>
    </row>
    <row r="16" spans="11:25" x14ac:dyDescent="0.2">
      <c r="K16" s="7" t="s">
        <v>25</v>
      </c>
      <c r="L16" s="8">
        <v>2070000</v>
      </c>
      <c r="M16" s="1" t="s">
        <v>33</v>
      </c>
      <c r="N16" s="8">
        <v>585000</v>
      </c>
      <c r="O16" s="8">
        <v>195000</v>
      </c>
      <c r="P16" s="8">
        <v>375000</v>
      </c>
      <c r="Q16" s="10">
        <f t="shared" si="0"/>
        <v>1449000</v>
      </c>
      <c r="S16" s="11">
        <f t="shared" si="1"/>
        <v>269100</v>
      </c>
      <c r="T16" s="8"/>
      <c r="U16" s="8">
        <v>675000</v>
      </c>
      <c r="V16" s="8"/>
      <c r="W16" s="8"/>
      <c r="X16" s="8"/>
      <c r="Y16" s="8"/>
    </row>
    <row r="17" spans="11:25" x14ac:dyDescent="0.2">
      <c r="K17" s="7" t="s">
        <v>26</v>
      </c>
      <c r="L17" s="8">
        <v>2205000</v>
      </c>
      <c r="M17" s="1" t="s">
        <v>34</v>
      </c>
      <c r="N17" s="8">
        <v>585000</v>
      </c>
      <c r="O17" s="8">
        <v>195000</v>
      </c>
      <c r="P17" s="8">
        <v>375000</v>
      </c>
      <c r="Q17" s="10">
        <f t="shared" si="0"/>
        <v>1543500</v>
      </c>
      <c r="S17" s="11">
        <f t="shared" si="1"/>
        <v>286650</v>
      </c>
      <c r="T17" s="8"/>
      <c r="U17" s="8"/>
      <c r="V17" s="8"/>
      <c r="W17" s="8"/>
      <c r="X17" s="8"/>
      <c r="Y17" s="8"/>
    </row>
    <row r="18" spans="11:25" x14ac:dyDescent="0.2">
      <c r="K18" s="7" t="s">
        <v>27</v>
      </c>
      <c r="L18" s="8">
        <v>2362500</v>
      </c>
      <c r="M18" s="1" t="s">
        <v>34</v>
      </c>
      <c r="N18" s="8">
        <v>585000</v>
      </c>
      <c r="O18" s="8">
        <v>195000</v>
      </c>
      <c r="P18" s="8">
        <v>375000</v>
      </c>
      <c r="Q18" s="10">
        <f t="shared" si="0"/>
        <v>1653750</v>
      </c>
      <c r="S18" s="11">
        <f t="shared" si="1"/>
        <v>307125</v>
      </c>
      <c r="T18" s="8"/>
      <c r="U18" s="8"/>
      <c r="V18" s="8">
        <v>270000</v>
      </c>
      <c r="W18" s="8">
        <v>338000</v>
      </c>
      <c r="X18" s="8">
        <v>22500</v>
      </c>
      <c r="Y18" s="8"/>
    </row>
    <row r="19" spans="11:25" x14ac:dyDescent="0.2">
      <c r="K19" s="7" t="s">
        <v>28</v>
      </c>
      <c r="L19" s="8">
        <v>2475000</v>
      </c>
      <c r="M19" s="1" t="s">
        <v>35</v>
      </c>
      <c r="N19" s="8">
        <v>585000</v>
      </c>
      <c r="O19" s="8">
        <v>195000</v>
      </c>
      <c r="P19" s="8">
        <v>375000</v>
      </c>
      <c r="Q19" s="10">
        <f t="shared" si="0"/>
        <v>1732500</v>
      </c>
      <c r="S19" s="11">
        <f t="shared" si="1"/>
        <v>321750</v>
      </c>
      <c r="T19" s="8"/>
      <c r="U19" s="8">
        <v>675000</v>
      </c>
      <c r="V19" s="8"/>
      <c r="W19" s="8"/>
      <c r="X19" s="8"/>
      <c r="Y19" s="8"/>
    </row>
    <row r="20" spans="11:25" x14ac:dyDescent="0.2">
      <c r="K20" s="7" t="s">
        <v>29</v>
      </c>
      <c r="L20" s="8">
        <v>2565000</v>
      </c>
      <c r="M20" s="1" t="s">
        <v>35</v>
      </c>
      <c r="N20" s="8">
        <v>585000</v>
      </c>
      <c r="O20" s="8">
        <v>195000</v>
      </c>
      <c r="P20" s="8">
        <v>375000</v>
      </c>
      <c r="Q20" s="10">
        <f t="shared" si="0"/>
        <v>1795500</v>
      </c>
      <c r="S20" s="11">
        <f t="shared" si="1"/>
        <v>333450</v>
      </c>
      <c r="T20" s="8"/>
      <c r="U20" s="8"/>
      <c r="V20" s="8"/>
      <c r="W20" s="8"/>
      <c r="X20" s="8"/>
      <c r="Y20" s="8"/>
    </row>
    <row r="36" spans="11:15" x14ac:dyDescent="0.2">
      <c r="K36" s="1" t="s">
        <v>0</v>
      </c>
    </row>
    <row r="37" spans="11:15" x14ac:dyDescent="0.2">
      <c r="K37" s="7" t="s">
        <v>1</v>
      </c>
    </row>
    <row r="38" spans="11:15" x14ac:dyDescent="0.2">
      <c r="K38" s="1" t="s">
        <v>2</v>
      </c>
    </row>
    <row r="39" spans="11:15" ht="12.75" x14ac:dyDescent="0.2">
      <c r="O39" s="2"/>
    </row>
    <row r="40" spans="11:15" x14ac:dyDescent="0.2">
      <c r="K40" s="1" t="s">
        <v>3</v>
      </c>
    </row>
    <row r="42" spans="11:15" x14ac:dyDescent="0.2">
      <c r="K42" s="1" t="s">
        <v>4</v>
      </c>
    </row>
    <row r="43" spans="11:15" x14ac:dyDescent="0.2">
      <c r="K43" s="1" t="s">
        <v>5</v>
      </c>
      <c r="M43" s="1">
        <v>666</v>
      </c>
    </row>
    <row r="44" spans="11:15" x14ac:dyDescent="0.2">
      <c r="K44" s="1" t="s">
        <v>6</v>
      </c>
      <c r="M44" s="1">
        <v>3578</v>
      </c>
    </row>
    <row r="45" spans="11:15" x14ac:dyDescent="0.2">
      <c r="K45" s="1" t="s">
        <v>7</v>
      </c>
      <c r="M45" s="3">
        <v>8231</v>
      </c>
    </row>
    <row r="46" spans="11:15" x14ac:dyDescent="0.2">
      <c r="K46" s="4" t="s">
        <v>8</v>
      </c>
      <c r="M46" s="1">
        <f>SUM(M43:M45)</f>
        <v>12475</v>
      </c>
    </row>
    <row r="47" spans="11:15" x14ac:dyDescent="0.2">
      <c r="K47" s="1" t="s">
        <v>9</v>
      </c>
    </row>
    <row r="48" spans="11:15" x14ac:dyDescent="0.2">
      <c r="K48" s="1" t="s">
        <v>10</v>
      </c>
      <c r="L48" s="1">
        <v>11273</v>
      </c>
    </row>
    <row r="49" spans="11:13" x14ac:dyDescent="0.2">
      <c r="K49" s="1" t="s">
        <v>11</v>
      </c>
      <c r="L49" s="1">
        <v>4784</v>
      </c>
      <c r="M49" s="3">
        <f>SUM(L48-L49)</f>
        <v>6489</v>
      </c>
    </row>
    <row r="50" spans="11:13" ht="12" thickBot="1" x14ac:dyDescent="0.25">
      <c r="K50" s="1" t="s">
        <v>12</v>
      </c>
      <c r="M50" s="6">
        <f>M49+M46</f>
        <v>18964</v>
      </c>
    </row>
    <row r="51" spans="11:13" ht="12" thickTop="1" x14ac:dyDescent="0.2"/>
    <row r="52" spans="11:13" x14ac:dyDescent="0.2">
      <c r="K52" s="1" t="s">
        <v>13</v>
      </c>
    </row>
    <row r="53" spans="11:13" x14ac:dyDescent="0.2">
      <c r="K53" s="1" t="s">
        <v>14</v>
      </c>
    </row>
    <row r="54" spans="11:13" x14ac:dyDescent="0.2">
      <c r="K54" s="4" t="s">
        <v>15</v>
      </c>
      <c r="M54" s="1">
        <v>945</v>
      </c>
    </row>
    <row r="55" spans="11:13" x14ac:dyDescent="0.2">
      <c r="K55" s="4" t="s">
        <v>16</v>
      </c>
      <c r="M55" s="1">
        <v>3700</v>
      </c>
    </row>
    <row r="56" spans="11:13" x14ac:dyDescent="0.2">
      <c r="K56" s="4" t="s">
        <v>17</v>
      </c>
      <c r="M56" s="3">
        <v>2596</v>
      </c>
    </row>
    <row r="57" spans="11:13" x14ac:dyDescent="0.2">
      <c r="K57" s="5" t="s">
        <v>18</v>
      </c>
      <c r="M57" s="1">
        <f>SUM(M54:M56)</f>
        <v>7241</v>
      </c>
    </row>
    <row r="58" spans="11:13" x14ac:dyDescent="0.2">
      <c r="K58" s="4" t="s">
        <v>19</v>
      </c>
      <c r="M58" s="1">
        <v>4725</v>
      </c>
    </row>
    <row r="59" spans="11:13" x14ac:dyDescent="0.2">
      <c r="K59" s="4" t="s">
        <v>20</v>
      </c>
      <c r="M59" s="1">
        <v>4500</v>
      </c>
    </row>
    <row r="60" spans="11:13" x14ac:dyDescent="0.2">
      <c r="K60" s="4" t="s">
        <v>21</v>
      </c>
      <c r="M60" s="1">
        <v>2498</v>
      </c>
    </row>
    <row r="61" spans="11:13" ht="12" thickBot="1" x14ac:dyDescent="0.25">
      <c r="K61" s="1" t="s">
        <v>22</v>
      </c>
      <c r="M61" s="6">
        <f>SUM(M57:M60)</f>
        <v>18964</v>
      </c>
    </row>
    <row r="62" spans="11:13" ht="12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M26" sqref="M26"/>
    </sheetView>
  </sheetViews>
  <sheetFormatPr defaultRowHeight="11.25" x14ac:dyDescent="0.2"/>
  <cols>
    <col min="1" max="1" width="11.5" style="1" bestFit="1" customWidth="1"/>
    <col min="2" max="2" width="10.1640625" style="1" bestFit="1" customWidth="1"/>
    <col min="3" max="3" width="11.6640625" style="1" bestFit="1" customWidth="1"/>
    <col min="4" max="6" width="9.33203125" style="1"/>
    <col min="7" max="7" width="12" style="1" bestFit="1" customWidth="1"/>
    <col min="8" max="8" width="13" style="1" bestFit="1" customWidth="1"/>
    <col min="9" max="9" width="15.83203125" style="1" bestFit="1" customWidth="1"/>
    <col min="10" max="10" width="8.5" style="1" bestFit="1" customWidth="1"/>
    <col min="11" max="11" width="10.33203125" style="1" bestFit="1" customWidth="1"/>
    <col min="12" max="16384" width="9.33203125" style="1"/>
  </cols>
  <sheetData>
    <row r="1" spans="1:14" ht="20.25" customHeight="1" x14ac:dyDescent="0.2">
      <c r="A1" s="12"/>
      <c r="B1" s="13" t="s">
        <v>48</v>
      </c>
      <c r="C1" s="18" t="s">
        <v>49</v>
      </c>
      <c r="D1" s="13" t="s">
        <v>37</v>
      </c>
      <c r="E1" s="13" t="s">
        <v>38</v>
      </c>
      <c r="F1" s="13" t="s">
        <v>39</v>
      </c>
      <c r="G1" s="18" t="s">
        <v>51</v>
      </c>
      <c r="H1" s="13" t="s">
        <v>40</v>
      </c>
      <c r="I1" s="18" t="s">
        <v>50</v>
      </c>
      <c r="J1" s="18" t="s">
        <v>54</v>
      </c>
      <c r="K1" s="18" t="s">
        <v>52</v>
      </c>
      <c r="L1" s="13" t="s">
        <v>45</v>
      </c>
      <c r="M1" s="18" t="s">
        <v>53</v>
      </c>
      <c r="N1" s="13" t="s">
        <v>47</v>
      </c>
    </row>
    <row r="2" spans="1:14" x14ac:dyDescent="0.2">
      <c r="A2" s="13" t="s">
        <v>30</v>
      </c>
      <c r="B2" s="14">
        <v>1732500</v>
      </c>
      <c r="C2" s="12"/>
      <c r="D2" s="14">
        <v>675000</v>
      </c>
      <c r="E2" s="14">
        <v>195000</v>
      </c>
      <c r="F2" s="14">
        <v>375000</v>
      </c>
      <c r="G2" s="15">
        <f>0.7*B2</f>
        <v>1212750</v>
      </c>
      <c r="H2" s="16">
        <v>38000</v>
      </c>
      <c r="I2" s="17">
        <f>0.13*B2</f>
        <v>225225</v>
      </c>
      <c r="J2" s="14"/>
      <c r="K2" s="14"/>
      <c r="L2" s="14"/>
      <c r="M2" s="14"/>
      <c r="N2" s="14"/>
    </row>
    <row r="3" spans="1:14" x14ac:dyDescent="0.2">
      <c r="A3" s="13" t="s">
        <v>31</v>
      </c>
      <c r="B3" s="14">
        <v>1845000</v>
      </c>
      <c r="C3" s="12" t="s">
        <v>36</v>
      </c>
      <c r="D3" s="14">
        <v>607500</v>
      </c>
      <c r="E3" s="14">
        <v>195000</v>
      </c>
      <c r="F3" s="14">
        <v>375000</v>
      </c>
      <c r="G3" s="15">
        <f t="shared" ref="G3:G9" si="0">0.7*B3</f>
        <v>1291500</v>
      </c>
      <c r="H3" s="12"/>
      <c r="I3" s="17">
        <f t="shared" ref="I3:I9" si="1">0.13*B3</f>
        <v>239850</v>
      </c>
      <c r="J3" s="14"/>
      <c r="K3" s="14"/>
      <c r="L3" s="14"/>
      <c r="M3" s="14"/>
      <c r="N3" s="14"/>
    </row>
    <row r="4" spans="1:14" x14ac:dyDescent="0.2">
      <c r="A4" s="13" t="s">
        <v>24</v>
      </c>
      <c r="B4" s="14">
        <v>1957500</v>
      </c>
      <c r="C4" s="12" t="s">
        <v>33</v>
      </c>
      <c r="D4" s="14">
        <v>585000</v>
      </c>
      <c r="E4" s="14">
        <v>195000</v>
      </c>
      <c r="F4" s="14">
        <v>375000</v>
      </c>
      <c r="G4" s="19">
        <f t="shared" si="0"/>
        <v>1370250</v>
      </c>
      <c r="H4" s="21"/>
      <c r="I4" s="20">
        <f t="shared" si="1"/>
        <v>254475</v>
      </c>
      <c r="J4" s="14"/>
      <c r="K4" s="14"/>
      <c r="L4" s="14"/>
      <c r="M4" s="14"/>
      <c r="N4" s="14">
        <v>22500</v>
      </c>
    </row>
    <row r="5" spans="1:14" x14ac:dyDescent="0.2">
      <c r="A5" s="13" t="s">
        <v>25</v>
      </c>
      <c r="B5" s="14">
        <v>2070000</v>
      </c>
      <c r="C5" s="12" t="s">
        <v>33</v>
      </c>
      <c r="D5" s="14">
        <v>585000</v>
      </c>
      <c r="E5" s="14">
        <v>195000</v>
      </c>
      <c r="F5" s="14">
        <v>375000</v>
      </c>
      <c r="G5" s="19">
        <f t="shared" si="0"/>
        <v>1449000</v>
      </c>
      <c r="H5" s="21"/>
      <c r="I5" s="20">
        <f t="shared" si="1"/>
        <v>269100</v>
      </c>
      <c r="J5" s="14"/>
      <c r="K5" s="14">
        <v>675000</v>
      </c>
      <c r="L5" s="14"/>
      <c r="M5" s="14"/>
      <c r="N5" s="14"/>
    </row>
    <row r="6" spans="1:14" x14ac:dyDescent="0.2">
      <c r="A6" s="13" t="s">
        <v>26</v>
      </c>
      <c r="B6" s="14">
        <v>2205000</v>
      </c>
      <c r="C6" s="12" t="s">
        <v>34</v>
      </c>
      <c r="D6" s="14">
        <v>585000</v>
      </c>
      <c r="E6" s="14">
        <v>195000</v>
      </c>
      <c r="F6" s="14">
        <v>375000</v>
      </c>
      <c r="G6" s="19">
        <f t="shared" si="0"/>
        <v>1543500</v>
      </c>
      <c r="H6" s="21"/>
      <c r="I6" s="20">
        <f t="shared" si="1"/>
        <v>286650</v>
      </c>
      <c r="J6" s="14"/>
      <c r="K6" s="14"/>
      <c r="L6" s="14"/>
      <c r="M6" s="14"/>
      <c r="N6" s="14"/>
    </row>
    <row r="7" spans="1:14" x14ac:dyDescent="0.2">
      <c r="A7" s="13" t="s">
        <v>27</v>
      </c>
      <c r="B7" s="14">
        <v>2362500</v>
      </c>
      <c r="C7" s="12" t="s">
        <v>34</v>
      </c>
      <c r="D7" s="14">
        <v>585000</v>
      </c>
      <c r="E7" s="14">
        <v>195000</v>
      </c>
      <c r="F7" s="14">
        <v>375000</v>
      </c>
      <c r="G7" s="19">
        <f t="shared" si="0"/>
        <v>1653750</v>
      </c>
      <c r="H7" s="21"/>
      <c r="I7" s="20">
        <f t="shared" si="1"/>
        <v>307125</v>
      </c>
      <c r="J7" s="14"/>
      <c r="K7" s="14"/>
      <c r="L7" s="14">
        <v>270000</v>
      </c>
      <c r="M7" s="14">
        <v>338000</v>
      </c>
      <c r="N7" s="14">
        <v>22500</v>
      </c>
    </row>
    <row r="8" spans="1:14" x14ac:dyDescent="0.2">
      <c r="A8" s="13" t="s">
        <v>28</v>
      </c>
      <c r="B8" s="14">
        <v>2475000</v>
      </c>
      <c r="C8" s="12" t="s">
        <v>35</v>
      </c>
      <c r="D8" s="14">
        <v>585000</v>
      </c>
      <c r="E8" s="14">
        <v>195000</v>
      </c>
      <c r="F8" s="14">
        <v>375000</v>
      </c>
      <c r="G8" s="19">
        <f t="shared" si="0"/>
        <v>1732500</v>
      </c>
      <c r="H8" s="21"/>
      <c r="I8" s="20">
        <f t="shared" si="1"/>
        <v>321750</v>
      </c>
      <c r="J8" s="14"/>
      <c r="K8" s="14">
        <v>675000</v>
      </c>
      <c r="L8" s="14"/>
      <c r="M8" s="14"/>
      <c r="N8" s="14"/>
    </row>
    <row r="9" spans="1:14" x14ac:dyDescent="0.2">
      <c r="A9" s="13" t="s">
        <v>29</v>
      </c>
      <c r="B9" s="14">
        <v>2565000</v>
      </c>
      <c r="C9" s="12" t="s">
        <v>35</v>
      </c>
      <c r="D9" s="14">
        <v>585000</v>
      </c>
      <c r="E9" s="14">
        <v>195000</v>
      </c>
      <c r="F9" s="14">
        <v>375000</v>
      </c>
      <c r="G9" s="19">
        <f t="shared" si="0"/>
        <v>1795500</v>
      </c>
      <c r="H9" s="21"/>
      <c r="I9" s="20">
        <f t="shared" si="1"/>
        <v>333450</v>
      </c>
      <c r="J9" s="14"/>
      <c r="K9" s="14"/>
      <c r="L9" s="14"/>
      <c r="M9" s="14"/>
      <c r="N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9" sqref="G59"/>
    </sheetView>
  </sheetViews>
  <sheetFormatPr defaultRowHeight="11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6" sqref="F46"/>
    </sheetView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 Forma Jul-Sept </vt:lpstr>
      <vt:lpstr>Pro Forma Oct-Dec</vt:lpstr>
      <vt:lpstr>Pro Forma Income Stmt Sept</vt:lpstr>
      <vt:lpstr>Pro Forma Income Stmt Dec</vt:lpstr>
      <vt:lpstr>Pro Forma Balance Sht Sept 30</vt:lpstr>
      <vt:lpstr>Pro Forma Balance Sht Dec 31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Paranczuk, Andrew [ICG-IT]</dc:creator>
  <cp:lastModifiedBy>Paranczuk, Andrew [ICG-IT]</cp:lastModifiedBy>
  <dcterms:created xsi:type="dcterms:W3CDTF">2019-01-16T19:05:00Z</dcterms:created>
  <dcterms:modified xsi:type="dcterms:W3CDTF">2019-01-17T00:22:03Z</dcterms:modified>
</cp:coreProperties>
</file>